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rantyProjekty\OP JAK SALVAGE\"/>
    </mc:Choice>
  </mc:AlternateContent>
  <xr:revisionPtr revIDLastSave="0" documentId="13_ncr:1_{AE64E775-EB01-4E21-8849-853D70AD933E}" xr6:coauthVersionLast="36" xr6:coauthVersionMax="36" xr10:uidLastSave="{00000000-0000-0000-0000-000000000000}"/>
  <bookViews>
    <workbookView xWindow="0" yWindow="0" windowWidth="28800" windowHeight="11685" xr2:uid="{CCFA1ED9-DE04-4E07-9219-0739639602BE}"/>
  </bookViews>
  <sheets>
    <sheet name="PAM hodiny" sheetId="3" r:id="rId1"/>
    <sheet name="PAM" sheetId="1" r:id="rId2"/>
    <sheet name="OPP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10" i="3"/>
  <c r="C37" i="3"/>
  <c r="D32" i="3"/>
  <c r="D29" i="3"/>
  <c r="D20" i="3"/>
  <c r="D17" i="3"/>
  <c r="D37" i="3" l="1"/>
  <c r="D37" i="2" l="1"/>
  <c r="E32" i="2"/>
  <c r="C32" i="2"/>
  <c r="E29" i="2"/>
  <c r="C29" i="2"/>
  <c r="E20" i="2"/>
  <c r="C20" i="2"/>
  <c r="E17" i="2"/>
  <c r="C17" i="2"/>
  <c r="E10" i="2"/>
  <c r="C10" i="2"/>
  <c r="E7" i="2"/>
  <c r="E37" i="2" s="1"/>
  <c r="C7" i="2"/>
  <c r="C37" i="2" s="1"/>
  <c r="D29" i="1" l="1"/>
  <c r="F29" i="1"/>
  <c r="F32" i="1" l="1"/>
  <c r="F20" i="1"/>
  <c r="F17" i="1"/>
  <c r="F7" i="1"/>
  <c r="F10" i="1"/>
  <c r="F37" i="1" l="1"/>
  <c r="D32" i="1" l="1"/>
  <c r="D20" i="1"/>
  <c r="D17" i="1"/>
  <c r="D10" i="1"/>
  <c r="D7" i="1"/>
  <c r="E37" i="1"/>
  <c r="D37" i="1" l="1"/>
</calcChain>
</file>

<file path=xl/sharedStrings.xml><?xml version="1.0" encoding="utf-8"?>
<sst xmlns="http://schemas.openxmlformats.org/spreadsheetml/2006/main" count="138" uniqueCount="46">
  <si>
    <t>OP JAK SALVAGE</t>
  </si>
  <si>
    <t>schválený rozpočet a úvazky</t>
  </si>
  <si>
    <t>celková mzda na projektu / měsíc při  úv. 1,0 FTE</t>
  </si>
  <si>
    <t>schválený úvazek</t>
  </si>
  <si>
    <t>Excelentní výzkumný pracovník - FNOL</t>
  </si>
  <si>
    <t>Výzkumný pracovník senior - FNOL</t>
  </si>
  <si>
    <t>Výzkumný pracovník junior - FNOL</t>
  </si>
  <si>
    <t>PhD Student - FNOL</t>
  </si>
  <si>
    <t>Technický pracovník - laborant  - FNOL</t>
  </si>
  <si>
    <t>MUDr. Petr Džubák, PhD.</t>
  </si>
  <si>
    <t>Mgr. Vladimíra Koudeláková, PhD. </t>
  </si>
  <si>
    <t>Prof. MUDr. Vladimír Mihál, PhD. </t>
  </si>
  <si>
    <t>MUDr. Josef Srovnal, PhD. </t>
  </si>
  <si>
    <t>prof. Richard Salzman, Ph.D.</t>
  </si>
  <si>
    <t>MUDr. Zbyněk Novák</t>
  </si>
  <si>
    <t>MUDr.Jaromír Zatloukal</t>
  </si>
  <si>
    <t>MUDr. Radim Marek</t>
  </si>
  <si>
    <t>MUDr.Zuzana Horáková, Ph.D.</t>
  </si>
  <si>
    <t>MUDr. Petr Birke</t>
  </si>
  <si>
    <t>MUDr. Martin Janošík</t>
  </si>
  <si>
    <t>Mgr. Pavel Stejskal</t>
  </si>
  <si>
    <t>Mgr. Lýdie Czerneková</t>
  </si>
  <si>
    <t>Jana Růžičková</t>
  </si>
  <si>
    <t>Mgr. Zuzana Hlaváčková</t>
  </si>
  <si>
    <t>Mgr. Lukáš Najdekr, Ph.D.,</t>
  </si>
  <si>
    <t>Klíčový výzk. prac. senior - FNOL</t>
  </si>
  <si>
    <t>prof. MUDr. Radovan Pilka, Ph.D.</t>
  </si>
  <si>
    <t xml:space="preserve">MUDr.Monika Žurková </t>
  </si>
  <si>
    <t>rok 2024   rozpočet</t>
  </si>
  <si>
    <r>
      <t xml:space="preserve">celková mzda na projekt            </t>
    </r>
    <r>
      <rPr>
        <b/>
        <sz val="8"/>
        <color theme="1"/>
        <rFont val="Calibri"/>
        <family val="2"/>
        <charset val="238"/>
        <scheme val="minor"/>
      </rPr>
      <t>54 měsíců</t>
    </r>
  </si>
  <si>
    <t>Hrubé mzdy celkem</t>
  </si>
  <si>
    <t>Fakultní nemocnice Olomouc - řešitelský tým rok 2024</t>
  </si>
  <si>
    <t>nástup na projekt</t>
  </si>
  <si>
    <t>0,50</t>
  </si>
  <si>
    <t>0,20</t>
  </si>
  <si>
    <t>0,45</t>
  </si>
  <si>
    <t>0,75</t>
  </si>
  <si>
    <t>0,80</t>
  </si>
  <si>
    <t>1,00</t>
  </si>
  <si>
    <t>0,30</t>
  </si>
  <si>
    <t>úvazek u fnol</t>
  </si>
  <si>
    <t>nevím</t>
  </si>
  <si>
    <t>Dne: 13.2.2024</t>
  </si>
  <si>
    <t>schválený úvazek na projekt</t>
  </si>
  <si>
    <t>vyplaceno 1/2024</t>
  </si>
  <si>
    <t>odpracované hodiny na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</si>
</sst>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4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0" fillId="0" borderId="4" xfId="0" applyNumberFormat="1" applyBorder="1"/>
    <xf numFmtId="4" fontId="0" fillId="0" borderId="4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/>
    </xf>
    <xf numFmtId="4" fontId="0" fillId="0" borderId="6" xfId="0" applyNumberFormat="1" applyBorder="1"/>
    <xf numFmtId="0" fontId="4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4" fontId="1" fillId="2" borderId="3" xfId="0" applyNumberFormat="1" applyFont="1" applyFill="1" applyBorder="1"/>
    <xf numFmtId="0" fontId="0" fillId="0" borderId="4" xfId="0" applyBorder="1"/>
    <xf numFmtId="4" fontId="0" fillId="0" borderId="1" xfId="0" applyNumberFormat="1" applyBorder="1"/>
    <xf numFmtId="4" fontId="1" fillId="2" borderId="7" xfId="0" applyNumberFormat="1" applyFont="1" applyFill="1" applyBorder="1"/>
    <xf numFmtId="0" fontId="5" fillId="0" borderId="0" xfId="0" applyFont="1" applyAlignment="1">
      <alignment wrapText="1"/>
    </xf>
    <xf numFmtId="4" fontId="0" fillId="0" borderId="0" xfId="0" applyNumberFormat="1" applyAlignment="1">
      <alignment vertical="center"/>
    </xf>
    <xf numFmtId="0" fontId="6" fillId="0" borderId="3" xfId="0" applyFont="1" applyBorder="1" applyAlignment="1">
      <alignment wrapText="1"/>
    </xf>
    <xf numFmtId="4" fontId="3" fillId="0" borderId="1" xfId="0" applyNumberFormat="1" applyFont="1" applyBorder="1" applyAlignment="1">
      <alignment vertical="center"/>
    </xf>
    <xf numFmtId="0" fontId="0" fillId="2" borderId="1" xfId="0" applyFont="1" applyFill="1" applyBorder="1"/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0" fillId="2" borderId="2" xfId="0" applyFont="1" applyFill="1" applyBorder="1"/>
    <xf numFmtId="0" fontId="3" fillId="0" borderId="0" xfId="0" applyFont="1"/>
    <xf numFmtId="0" fontId="3" fillId="2" borderId="1" xfId="0" applyFont="1" applyFill="1" applyBorder="1"/>
    <xf numFmtId="0" fontId="0" fillId="0" borderId="1" xfId="0" applyBorder="1"/>
    <xf numFmtId="4" fontId="0" fillId="0" borderId="1" xfId="0" applyNumberFormat="1" applyFont="1" applyFill="1" applyBorder="1"/>
    <xf numFmtId="4" fontId="1" fillId="0" borderId="1" xfId="0" applyNumberFormat="1" applyFont="1" applyBorder="1"/>
    <xf numFmtId="44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49" fontId="0" fillId="2" borderId="3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0" fillId="2" borderId="7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180A-3699-44B9-BBA7-A44F35CA4D7A}">
  <dimension ref="A1:P40"/>
  <sheetViews>
    <sheetView tabSelected="1" topLeftCell="A4" workbookViewId="0">
      <selection activeCell="J18" sqref="J18"/>
    </sheetView>
  </sheetViews>
  <sheetFormatPr defaultRowHeight="15" x14ac:dyDescent="0.25"/>
  <cols>
    <col min="1" max="1" width="34.28515625" customWidth="1"/>
    <col min="2" max="2" width="8.42578125" customWidth="1"/>
    <col min="3" max="3" width="9.42578125" customWidth="1"/>
    <col min="4" max="4" width="12.5703125" customWidth="1"/>
    <col min="5" max="5" width="12.5703125" style="62" customWidth="1"/>
    <col min="6" max="6" width="12.5703125" style="40" customWidth="1"/>
  </cols>
  <sheetData>
    <row r="1" spans="1:16" ht="15.75" x14ac:dyDescent="0.25">
      <c r="A1" s="1" t="s">
        <v>0</v>
      </c>
      <c r="B1" s="1"/>
    </row>
    <row r="2" spans="1:16" ht="15.75" x14ac:dyDescent="0.25">
      <c r="A2" s="1" t="s">
        <v>31</v>
      </c>
      <c r="B2" s="1"/>
    </row>
    <row r="3" spans="1:16" ht="15.75" x14ac:dyDescent="0.25">
      <c r="A3" s="1"/>
      <c r="B3" s="1"/>
    </row>
    <row r="4" spans="1:16" ht="11.25" customHeight="1" x14ac:dyDescent="0.25">
      <c r="A4" s="1"/>
      <c r="B4" s="1"/>
    </row>
    <row r="5" spans="1:16" ht="33.75" x14ac:dyDescent="0.25">
      <c r="B5" s="56" t="s">
        <v>40</v>
      </c>
      <c r="C5" s="37" t="s">
        <v>43</v>
      </c>
      <c r="D5" s="58" t="s">
        <v>44</v>
      </c>
      <c r="E5" s="57" t="s">
        <v>45</v>
      </c>
      <c r="F5" s="41" t="s">
        <v>32</v>
      </c>
    </row>
    <row r="6" spans="1:16" x14ac:dyDescent="0.25">
      <c r="C6" s="4"/>
      <c r="D6" s="32"/>
      <c r="E6" s="63"/>
      <c r="F6" s="42"/>
    </row>
    <row r="7" spans="1:16" x14ac:dyDescent="0.25">
      <c r="A7" s="23" t="s">
        <v>4</v>
      </c>
      <c r="B7" s="44"/>
      <c r="C7" s="5">
        <v>0.2</v>
      </c>
      <c r="D7" s="5">
        <f>D8</f>
        <v>18000</v>
      </c>
      <c r="E7" s="64"/>
      <c r="F7" s="42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x14ac:dyDescent="0.25">
      <c r="A8" s="24" t="s">
        <v>9</v>
      </c>
      <c r="B8" s="45">
        <v>0.25</v>
      </c>
      <c r="C8" s="8">
        <v>0.2</v>
      </c>
      <c r="D8" s="17">
        <v>18000</v>
      </c>
      <c r="E8" s="65">
        <v>36.799999999999997</v>
      </c>
      <c r="F8" s="43">
        <v>45292</v>
      </c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25">
      <c r="A9" s="9"/>
      <c r="B9" s="46"/>
      <c r="C9" s="10"/>
      <c r="D9" s="10"/>
      <c r="E9" s="66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25">
      <c r="A10" s="23" t="s">
        <v>25</v>
      </c>
      <c r="B10" s="44"/>
      <c r="C10" s="5">
        <v>0.8</v>
      </c>
      <c r="D10" s="5">
        <f>SUM(D11:D15)</f>
        <v>28000</v>
      </c>
      <c r="E10" s="67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x14ac:dyDescent="0.25">
      <c r="A11" s="24" t="s">
        <v>10</v>
      </c>
      <c r="B11" s="45" t="s">
        <v>33</v>
      </c>
      <c r="C11" s="11">
        <v>0.2</v>
      </c>
      <c r="D11" s="17">
        <v>14000</v>
      </c>
      <c r="E11" s="65">
        <v>36.799999999999997</v>
      </c>
      <c r="F11" s="43">
        <v>45292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4" t="s">
        <v>11</v>
      </c>
      <c r="B12" s="45" t="s">
        <v>34</v>
      </c>
      <c r="C12" s="11">
        <v>0.2</v>
      </c>
      <c r="D12" s="17">
        <v>14000</v>
      </c>
      <c r="E12" s="65">
        <v>36.799999999999997</v>
      </c>
      <c r="F12" s="43">
        <v>45292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5">
      <c r="A13" s="25" t="s">
        <v>12</v>
      </c>
      <c r="B13" s="47" t="s">
        <v>35</v>
      </c>
      <c r="C13" s="11">
        <v>0.2</v>
      </c>
      <c r="D13" s="17">
        <v>0</v>
      </c>
      <c r="E13" s="65"/>
      <c r="F13" s="42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x14ac:dyDescent="0.25">
      <c r="A14" s="21" t="s">
        <v>26</v>
      </c>
      <c r="B14" s="48" t="s">
        <v>36</v>
      </c>
      <c r="C14" s="11">
        <v>0.1</v>
      </c>
      <c r="D14" s="17">
        <v>0</v>
      </c>
      <c r="E14" s="65"/>
      <c r="F14" s="42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5">
      <c r="A15" s="21" t="s">
        <v>13</v>
      </c>
      <c r="B15" s="48" t="s">
        <v>37</v>
      </c>
      <c r="C15" s="11">
        <v>0.1</v>
      </c>
      <c r="D15" s="17">
        <v>0</v>
      </c>
      <c r="E15" s="65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25">
      <c r="A16" s="14"/>
      <c r="B16" s="47"/>
      <c r="C16" s="10"/>
      <c r="D16" s="10"/>
      <c r="E16" s="66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25">
      <c r="A17" s="23" t="s">
        <v>5</v>
      </c>
      <c r="B17" s="49"/>
      <c r="C17" s="5">
        <v>0.15</v>
      </c>
      <c r="D17" s="5">
        <f>D18</f>
        <v>9000</v>
      </c>
      <c r="E17" s="67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26" t="s">
        <v>14</v>
      </c>
      <c r="B18" s="50" t="s">
        <v>38</v>
      </c>
      <c r="C18" s="11">
        <v>0.15</v>
      </c>
      <c r="D18" s="17">
        <v>9000</v>
      </c>
      <c r="E18" s="65">
        <v>27.6</v>
      </c>
      <c r="F18" s="43">
        <v>45292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27"/>
      <c r="B19" s="51"/>
      <c r="C19" s="10"/>
      <c r="D19" s="10"/>
      <c r="E19" s="66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23" t="s">
        <v>6</v>
      </c>
      <c r="B20" s="49"/>
      <c r="C20" s="5">
        <v>1.1499999999999999</v>
      </c>
      <c r="D20" s="5">
        <f>SUM(D21:D27)</f>
        <v>35000</v>
      </c>
      <c r="E20" s="67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21" t="s">
        <v>27</v>
      </c>
      <c r="B21" s="48" t="s">
        <v>38</v>
      </c>
      <c r="C21" s="17">
        <v>0.1</v>
      </c>
      <c r="D21" s="33">
        <v>5000</v>
      </c>
      <c r="E21" s="68">
        <v>18.399999999999999</v>
      </c>
      <c r="F21" s="43">
        <v>45292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21" t="s">
        <v>15</v>
      </c>
      <c r="B22" s="48" t="s">
        <v>38</v>
      </c>
      <c r="C22" s="17">
        <v>0.1</v>
      </c>
      <c r="D22" s="33">
        <v>5000</v>
      </c>
      <c r="E22" s="68">
        <v>18.399999999999999</v>
      </c>
      <c r="F22" s="43">
        <v>45292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5">
      <c r="A23" s="21" t="s">
        <v>16</v>
      </c>
      <c r="B23" s="48" t="s">
        <v>38</v>
      </c>
      <c r="C23" s="17">
        <v>0.2</v>
      </c>
      <c r="D23" s="33">
        <v>10000</v>
      </c>
      <c r="E23" s="68">
        <v>36.799999999999997</v>
      </c>
      <c r="F23" s="43">
        <v>45292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21" t="s">
        <v>17</v>
      </c>
      <c r="B24" s="48" t="s">
        <v>38</v>
      </c>
      <c r="C24" s="17">
        <v>0.2</v>
      </c>
      <c r="D24" s="33">
        <v>10000</v>
      </c>
      <c r="E24" s="68">
        <v>36.799999999999997</v>
      </c>
      <c r="F24" s="43">
        <v>45292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21" t="s">
        <v>18</v>
      </c>
      <c r="B25" s="48" t="s">
        <v>38</v>
      </c>
      <c r="C25" s="17">
        <v>0.15</v>
      </c>
      <c r="D25" s="33">
        <v>0</v>
      </c>
      <c r="E25" s="68"/>
      <c r="F25" s="42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21" t="s">
        <v>19</v>
      </c>
      <c r="B26" s="48" t="s">
        <v>38</v>
      </c>
      <c r="C26" s="17">
        <v>0.1</v>
      </c>
      <c r="D26" s="33">
        <v>5000</v>
      </c>
      <c r="E26" s="68">
        <v>18.399999999999999</v>
      </c>
      <c r="F26" s="43">
        <v>45292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A27" s="28" t="s">
        <v>24</v>
      </c>
      <c r="B27" s="48" t="s">
        <v>39</v>
      </c>
      <c r="C27" s="17">
        <v>0.3</v>
      </c>
      <c r="D27" s="33">
        <v>0</v>
      </c>
      <c r="E27" s="68"/>
      <c r="F27" s="43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25">
      <c r="A28" s="28"/>
      <c r="B28" s="47"/>
      <c r="C28" s="17"/>
      <c r="D28" s="10"/>
      <c r="E28" s="66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29" t="s">
        <v>7</v>
      </c>
      <c r="B29" s="52"/>
      <c r="C29" s="5">
        <v>0.2</v>
      </c>
      <c r="D29" s="5">
        <f>D30</f>
        <v>0</v>
      </c>
      <c r="E29" s="67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28" t="s">
        <v>20</v>
      </c>
      <c r="B30" s="47" t="s">
        <v>34</v>
      </c>
      <c r="C30" s="17">
        <v>0.2</v>
      </c>
      <c r="D30" s="17">
        <v>0</v>
      </c>
      <c r="E30" s="65"/>
      <c r="F30" s="43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30"/>
      <c r="B31" s="53"/>
      <c r="C31" s="10"/>
      <c r="D31" s="10"/>
      <c r="E31" s="66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31" t="s">
        <v>8</v>
      </c>
      <c r="B32" s="54"/>
      <c r="C32" s="5">
        <v>0.75</v>
      </c>
      <c r="D32" s="5">
        <f>SUM(D33:D35)</f>
        <v>7500</v>
      </c>
      <c r="E32" s="67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13" t="s">
        <v>21</v>
      </c>
      <c r="B33" s="55" t="s">
        <v>39</v>
      </c>
      <c r="C33" s="11">
        <v>0.3</v>
      </c>
      <c r="D33" s="17">
        <v>0</v>
      </c>
      <c r="E33" s="65"/>
      <c r="F33" s="43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13" t="s">
        <v>22</v>
      </c>
      <c r="B34" s="55" t="s">
        <v>38</v>
      </c>
      <c r="C34" s="11">
        <v>0.25</v>
      </c>
      <c r="D34" s="17">
        <v>7500</v>
      </c>
      <c r="E34" s="65">
        <v>46</v>
      </c>
      <c r="F34" s="43">
        <v>45292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25">
      <c r="A35" s="13" t="s">
        <v>23</v>
      </c>
      <c r="B35" s="55" t="s">
        <v>34</v>
      </c>
      <c r="C35" s="11">
        <v>0.2</v>
      </c>
      <c r="D35" s="17">
        <v>0</v>
      </c>
      <c r="E35" s="65"/>
      <c r="F35" s="43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19"/>
      <c r="B36" s="19"/>
      <c r="C36" s="20"/>
      <c r="D36" s="10"/>
      <c r="E36" s="66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C37" s="34">
        <f>C7+C10+C17+C20+C29+C32</f>
        <v>3.25</v>
      </c>
      <c r="D37" s="34">
        <f>D7+D10+D17+D20+D29+D32</f>
        <v>97500</v>
      </c>
      <c r="E37" s="67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25">
      <c r="D38" s="10"/>
      <c r="E38" s="66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25">
      <c r="E39" s="69"/>
    </row>
    <row r="40" spans="1:16" x14ac:dyDescent="0.25">
      <c r="A40" t="s">
        <v>42</v>
      </c>
    </row>
  </sheetData>
  <printOptions horizontalCentered="1"/>
  <pageMargins left="0.19685039370078741" right="0.19685039370078741" top="0.59055118110236227" bottom="0.59055118110236227" header="0.31496062992125984" footer="0.31496062992125984"/>
  <pageSetup paperSize="9" orientation="portrait" r:id="rId1"/>
  <ignoredErrors>
    <ignoredError sqref="B11:B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AF6A-B630-4F07-BA6A-8B2FAB2130F0}">
  <dimension ref="A1:Q40"/>
  <sheetViews>
    <sheetView topLeftCell="A4" workbookViewId="0">
      <selection activeCell="B11" sqref="B11:B35"/>
    </sheetView>
  </sheetViews>
  <sheetFormatPr defaultRowHeight="15" x14ac:dyDescent="0.25"/>
  <cols>
    <col min="1" max="1" width="34.28515625" customWidth="1"/>
    <col min="2" max="2" width="8.42578125" customWidth="1"/>
    <col min="3" max="3" width="10.28515625" customWidth="1"/>
    <col min="4" max="4" width="12.28515625" customWidth="1"/>
    <col min="5" max="5" width="8" customWidth="1"/>
    <col min="6" max="6" width="12.5703125" customWidth="1"/>
    <col min="7" max="7" width="12.5703125" style="40" customWidth="1"/>
  </cols>
  <sheetData>
    <row r="1" spans="1:17" ht="15.75" x14ac:dyDescent="0.25">
      <c r="A1" s="1" t="s">
        <v>0</v>
      </c>
      <c r="B1" s="1"/>
    </row>
    <row r="2" spans="1:17" ht="15.75" x14ac:dyDescent="0.25">
      <c r="A2" s="1" t="s">
        <v>31</v>
      </c>
      <c r="B2" s="1"/>
    </row>
    <row r="3" spans="1:17" ht="11.25" customHeight="1" x14ac:dyDescent="0.25">
      <c r="A3" s="1"/>
      <c r="B3" s="1"/>
    </row>
    <row r="4" spans="1:17" x14ac:dyDescent="0.25">
      <c r="C4" s="59" t="s">
        <v>1</v>
      </c>
      <c r="D4" s="59"/>
      <c r="E4" s="59"/>
      <c r="F4" s="32"/>
    </row>
    <row r="5" spans="1:17" ht="45.75" x14ac:dyDescent="0.25">
      <c r="B5" s="56" t="s">
        <v>40</v>
      </c>
      <c r="C5" s="35" t="s">
        <v>2</v>
      </c>
      <c r="D5" s="36" t="s">
        <v>29</v>
      </c>
      <c r="E5" s="37" t="s">
        <v>3</v>
      </c>
      <c r="F5" s="38" t="s">
        <v>28</v>
      </c>
      <c r="G5" s="41" t="s">
        <v>32</v>
      </c>
    </row>
    <row r="6" spans="1:17" x14ac:dyDescent="0.25">
      <c r="C6" s="2"/>
      <c r="D6" s="3"/>
      <c r="E6" s="4"/>
      <c r="F6" s="32"/>
      <c r="G6" s="42"/>
    </row>
    <row r="7" spans="1:17" x14ac:dyDescent="0.25">
      <c r="A7" s="23" t="s">
        <v>4</v>
      </c>
      <c r="B7" s="44"/>
      <c r="C7" s="5">
        <v>90000</v>
      </c>
      <c r="D7" s="5">
        <f>D8</f>
        <v>972000</v>
      </c>
      <c r="E7" s="5">
        <v>0.2</v>
      </c>
      <c r="F7" s="5">
        <f>F8</f>
        <v>216000</v>
      </c>
      <c r="G7" s="42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25">
      <c r="A8" s="24" t="s">
        <v>9</v>
      </c>
      <c r="B8" s="45">
        <v>0.25</v>
      </c>
      <c r="C8" s="6"/>
      <c r="D8" s="7">
        <v>972000</v>
      </c>
      <c r="E8" s="8">
        <v>0.2</v>
      </c>
      <c r="F8" s="17">
        <v>216000</v>
      </c>
      <c r="G8" s="43">
        <v>45292</v>
      </c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5">
      <c r="A9" s="9"/>
      <c r="B9" s="46"/>
      <c r="C9" s="10"/>
      <c r="D9" s="10"/>
      <c r="E9" s="10"/>
      <c r="F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x14ac:dyDescent="0.25">
      <c r="A10" s="23" t="s">
        <v>25</v>
      </c>
      <c r="B10" s="44"/>
      <c r="C10" s="5">
        <v>70000</v>
      </c>
      <c r="D10" s="5">
        <f>SUM(D11:D15)</f>
        <v>3024000</v>
      </c>
      <c r="E10" s="5">
        <v>0.8</v>
      </c>
      <c r="F10" s="5">
        <f>SUM(F11:F15)</f>
        <v>672000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x14ac:dyDescent="0.25">
      <c r="A11" s="24" t="s">
        <v>10</v>
      </c>
      <c r="B11" s="45" t="s">
        <v>33</v>
      </c>
      <c r="C11" s="6"/>
      <c r="D11" s="11">
        <v>756000</v>
      </c>
      <c r="E11" s="11">
        <v>0.2</v>
      </c>
      <c r="F11" s="17">
        <v>168000</v>
      </c>
      <c r="G11" s="43">
        <v>45292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5">
      <c r="A12" s="24" t="s">
        <v>11</v>
      </c>
      <c r="B12" s="45" t="s">
        <v>34</v>
      </c>
      <c r="C12" s="6"/>
      <c r="D12" s="11">
        <v>756000</v>
      </c>
      <c r="E12" s="11">
        <v>0.2</v>
      </c>
      <c r="F12" s="17">
        <v>168000</v>
      </c>
      <c r="G12" s="43">
        <v>45292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x14ac:dyDescent="0.25">
      <c r="A13" s="25" t="s">
        <v>12</v>
      </c>
      <c r="B13" s="47" t="s">
        <v>35</v>
      </c>
      <c r="C13" s="12"/>
      <c r="D13" s="22">
        <v>756000</v>
      </c>
      <c r="E13" s="11">
        <v>0.2</v>
      </c>
      <c r="F13" s="17">
        <v>168000</v>
      </c>
      <c r="G13" s="42" t="s">
        <v>41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21" t="s">
        <v>26</v>
      </c>
      <c r="B14" s="48" t="s">
        <v>36</v>
      </c>
      <c r="C14" s="6"/>
      <c r="D14" s="22">
        <v>378000</v>
      </c>
      <c r="E14" s="11">
        <v>0.1</v>
      </c>
      <c r="F14" s="17">
        <v>84000</v>
      </c>
      <c r="G14" s="42" t="s">
        <v>41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x14ac:dyDescent="0.25">
      <c r="A15" s="21" t="s">
        <v>13</v>
      </c>
      <c r="B15" s="48" t="s">
        <v>37</v>
      </c>
      <c r="C15" s="6"/>
      <c r="D15" s="11">
        <v>378000</v>
      </c>
      <c r="E15" s="11">
        <v>0.1</v>
      </c>
      <c r="F15" s="17">
        <v>84000</v>
      </c>
      <c r="G15" s="42" t="s">
        <v>41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4"/>
      <c r="B16" s="47"/>
      <c r="C16" s="10"/>
      <c r="D16" s="10"/>
      <c r="E16" s="10"/>
      <c r="F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23" t="s">
        <v>5</v>
      </c>
      <c r="B17" s="49"/>
      <c r="C17" s="15">
        <v>60000</v>
      </c>
      <c r="D17" s="5">
        <f>D18</f>
        <v>486000</v>
      </c>
      <c r="E17" s="5">
        <v>0.15</v>
      </c>
      <c r="F17" s="5">
        <f>F18</f>
        <v>108000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26" t="s">
        <v>14</v>
      </c>
      <c r="B18" s="50" t="s">
        <v>38</v>
      </c>
      <c r="C18" s="6"/>
      <c r="D18" s="11">
        <v>486000</v>
      </c>
      <c r="E18" s="11">
        <v>0.15</v>
      </c>
      <c r="F18" s="17">
        <v>108000</v>
      </c>
      <c r="G18" s="43">
        <v>45292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5">
      <c r="A19" s="27"/>
      <c r="B19" s="51"/>
      <c r="C19" s="10"/>
      <c r="D19" s="10"/>
      <c r="E19" s="10"/>
      <c r="F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5">
      <c r="A20" s="23" t="s">
        <v>6</v>
      </c>
      <c r="B20" s="49"/>
      <c r="C20" s="15">
        <v>50000</v>
      </c>
      <c r="D20" s="5">
        <f>SUM(D21:D27)</f>
        <v>3105000</v>
      </c>
      <c r="E20" s="5">
        <v>1.1499999999999999</v>
      </c>
      <c r="F20" s="5">
        <f>SUM(F21:F27)</f>
        <v>690000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x14ac:dyDescent="0.25">
      <c r="A21" s="21" t="s">
        <v>27</v>
      </c>
      <c r="B21" s="48" t="s">
        <v>38</v>
      </c>
      <c r="C21" s="16"/>
      <c r="D21" s="17">
        <v>270000</v>
      </c>
      <c r="E21" s="17">
        <v>0.1</v>
      </c>
      <c r="F21" s="33">
        <v>60000</v>
      </c>
      <c r="G21" s="43">
        <v>45292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21" t="s">
        <v>15</v>
      </c>
      <c r="B22" s="48" t="s">
        <v>38</v>
      </c>
      <c r="C22" s="6"/>
      <c r="D22" s="17">
        <v>270000</v>
      </c>
      <c r="E22" s="17">
        <v>0.1</v>
      </c>
      <c r="F22" s="33">
        <v>60000</v>
      </c>
      <c r="G22" s="43">
        <v>45292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21" t="s">
        <v>16</v>
      </c>
      <c r="B23" s="48" t="s">
        <v>38</v>
      </c>
      <c r="C23" s="6"/>
      <c r="D23" s="17">
        <v>540000</v>
      </c>
      <c r="E23" s="17">
        <v>0.2</v>
      </c>
      <c r="F23" s="33">
        <v>120000</v>
      </c>
      <c r="G23" s="43">
        <v>45292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21" t="s">
        <v>17</v>
      </c>
      <c r="B24" s="48" t="s">
        <v>38</v>
      </c>
      <c r="C24" s="6"/>
      <c r="D24" s="17">
        <v>540000</v>
      </c>
      <c r="E24" s="17">
        <v>0.2</v>
      </c>
      <c r="F24" s="33">
        <v>120000</v>
      </c>
      <c r="G24" s="43">
        <v>45292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25">
      <c r="A25" s="21" t="s">
        <v>18</v>
      </c>
      <c r="B25" s="48" t="s">
        <v>38</v>
      </c>
      <c r="C25" s="6"/>
      <c r="D25" s="17">
        <v>405000</v>
      </c>
      <c r="E25" s="17">
        <v>0.15</v>
      </c>
      <c r="F25" s="33">
        <v>90000</v>
      </c>
      <c r="G25" s="42" t="s">
        <v>41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25">
      <c r="A26" s="21" t="s">
        <v>19</v>
      </c>
      <c r="B26" s="48" t="s">
        <v>38</v>
      </c>
      <c r="C26" s="6"/>
      <c r="D26" s="17">
        <v>270000</v>
      </c>
      <c r="E26" s="17">
        <v>0.1</v>
      </c>
      <c r="F26" s="33">
        <v>60000</v>
      </c>
      <c r="G26" s="43">
        <v>45292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25">
      <c r="A27" s="28" t="s">
        <v>24</v>
      </c>
      <c r="B27" s="48" t="s">
        <v>39</v>
      </c>
      <c r="C27" s="6"/>
      <c r="D27" s="17">
        <v>810000</v>
      </c>
      <c r="E27" s="17">
        <v>0.3</v>
      </c>
      <c r="F27" s="33">
        <v>180000</v>
      </c>
      <c r="G27" s="43">
        <v>45352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28"/>
      <c r="B28" s="47"/>
      <c r="C28" s="6"/>
      <c r="D28" s="17"/>
      <c r="E28" s="17"/>
      <c r="F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29" t="s">
        <v>7</v>
      </c>
      <c r="B29" s="52"/>
      <c r="C29" s="18">
        <v>30000</v>
      </c>
      <c r="D29" s="5">
        <f>D30</f>
        <v>324000</v>
      </c>
      <c r="E29" s="5">
        <v>0.2</v>
      </c>
      <c r="F29" s="5">
        <f>F30</f>
        <v>72000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25">
      <c r="A30" s="28" t="s">
        <v>20</v>
      </c>
      <c r="B30" s="47" t="s">
        <v>34</v>
      </c>
      <c r="C30" s="6"/>
      <c r="D30" s="17">
        <v>324000</v>
      </c>
      <c r="E30" s="17">
        <v>0.2</v>
      </c>
      <c r="F30" s="17">
        <v>72000</v>
      </c>
      <c r="G30" s="43">
        <v>45352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x14ac:dyDescent="0.25">
      <c r="A31" s="30"/>
      <c r="B31" s="53"/>
      <c r="C31" s="10"/>
      <c r="D31" s="10"/>
      <c r="E31" s="10"/>
      <c r="F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25">
      <c r="A32" s="31" t="s">
        <v>8</v>
      </c>
      <c r="B32" s="54"/>
      <c r="C32" s="15">
        <v>30000</v>
      </c>
      <c r="D32" s="5">
        <f>SUM(D33:D35)</f>
        <v>1215000</v>
      </c>
      <c r="E32" s="5">
        <v>0.75</v>
      </c>
      <c r="F32" s="5">
        <f>SUM(F33:F35)</f>
        <v>270000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3" t="s">
        <v>21</v>
      </c>
      <c r="B33" s="55" t="s">
        <v>39</v>
      </c>
      <c r="C33" s="16"/>
      <c r="D33" s="11">
        <v>486000</v>
      </c>
      <c r="E33" s="11">
        <v>0.3</v>
      </c>
      <c r="F33" s="17">
        <v>108000</v>
      </c>
      <c r="G33" s="43">
        <v>45352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3" t="s">
        <v>22</v>
      </c>
      <c r="B34" s="55" t="s">
        <v>38</v>
      </c>
      <c r="C34" s="60">
        <v>729000</v>
      </c>
      <c r="D34" s="11">
        <v>405000</v>
      </c>
      <c r="E34" s="11">
        <v>0.25</v>
      </c>
      <c r="F34" s="17">
        <v>90000</v>
      </c>
      <c r="G34" s="43">
        <v>45292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3" t="s">
        <v>23</v>
      </c>
      <c r="B35" s="55" t="s">
        <v>34</v>
      </c>
      <c r="C35" s="61"/>
      <c r="D35" s="11">
        <v>324000</v>
      </c>
      <c r="E35" s="11">
        <v>0.2</v>
      </c>
      <c r="F35" s="17">
        <v>72000</v>
      </c>
      <c r="G35" s="43">
        <v>45352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x14ac:dyDescent="0.25">
      <c r="A36" s="19"/>
      <c r="B36" s="19"/>
      <c r="D36" s="20"/>
      <c r="E36" s="20"/>
      <c r="F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25">
      <c r="C37" s="39" t="s">
        <v>30</v>
      </c>
      <c r="D37" s="34">
        <f>D7+D10+D17+D20+D29+D32</f>
        <v>9126000</v>
      </c>
      <c r="E37" s="34">
        <f>E7+E10+E17+E20+E29+E32</f>
        <v>3.25</v>
      </c>
      <c r="F37" s="34">
        <f>F7+F10+F17+F20+F29+F32</f>
        <v>2028000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25">
      <c r="F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40" spans="1:17" x14ac:dyDescent="0.25">
      <c r="A40" t="s">
        <v>42</v>
      </c>
    </row>
  </sheetData>
  <mergeCells count="2">
    <mergeCell ref="C4:E4"/>
    <mergeCell ref="C34:C35"/>
  </mergeCells>
  <printOptions horizontalCentered="1"/>
  <pageMargins left="0.19685039370078741" right="0.19685039370078741" top="0.59055118110236227" bottom="0.59055118110236227" header="0.31496062992125984" footer="0.31496062992125984"/>
  <pageSetup paperSize="9" orientation="portrait" r:id="rId1"/>
  <ignoredErrors>
    <ignoredError sqref="B11:B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FEC76-A574-48CE-882D-0BB0DF46534F}">
  <dimension ref="A1:G38"/>
  <sheetViews>
    <sheetView workbookViewId="0">
      <selection activeCell="H10" sqref="H10"/>
    </sheetView>
  </sheetViews>
  <sheetFormatPr defaultRowHeight="15" x14ac:dyDescent="0.25"/>
  <cols>
    <col min="1" max="1" width="34.28515625" customWidth="1"/>
    <col min="2" max="2" width="12.42578125" customWidth="1"/>
    <col min="3" max="3" width="12.28515625" customWidth="1"/>
    <col min="4" max="4" width="9.5703125" customWidth="1"/>
    <col min="5" max="5" width="15" customWidth="1"/>
    <col min="6" max="6" width="14.5703125" style="40" customWidth="1"/>
  </cols>
  <sheetData>
    <row r="1" spans="1:7" ht="15.75" x14ac:dyDescent="0.25">
      <c r="A1" s="1" t="s">
        <v>0</v>
      </c>
    </row>
    <row r="2" spans="1:7" ht="15.75" x14ac:dyDescent="0.25">
      <c r="A2" s="1" t="s">
        <v>31</v>
      </c>
    </row>
    <row r="3" spans="1:7" ht="15.75" x14ac:dyDescent="0.25">
      <c r="A3" s="1"/>
    </row>
    <row r="4" spans="1:7" x14ac:dyDescent="0.25">
      <c r="B4" s="59" t="s">
        <v>1</v>
      </c>
      <c r="C4" s="59"/>
      <c r="D4" s="59"/>
      <c r="E4" s="32"/>
    </row>
    <row r="5" spans="1:7" ht="34.5" x14ac:dyDescent="0.25">
      <c r="B5" s="35" t="s">
        <v>2</v>
      </c>
      <c r="C5" s="36" t="s">
        <v>29</v>
      </c>
      <c r="D5" s="37" t="s">
        <v>3</v>
      </c>
      <c r="E5" s="38" t="s">
        <v>28</v>
      </c>
      <c r="F5" s="41" t="s">
        <v>32</v>
      </c>
    </row>
    <row r="6" spans="1:7" x14ac:dyDescent="0.25">
      <c r="B6" s="2"/>
      <c r="C6" s="3"/>
      <c r="D6" s="4"/>
      <c r="E6" s="32"/>
      <c r="F6" s="42"/>
    </row>
    <row r="7" spans="1:7" x14ac:dyDescent="0.25">
      <c r="A7" s="23" t="s">
        <v>4</v>
      </c>
      <c r="B7" s="5">
        <v>90000</v>
      </c>
      <c r="C7" s="5">
        <f>C8</f>
        <v>972000</v>
      </c>
      <c r="D7" s="5">
        <v>0.2</v>
      </c>
      <c r="E7" s="5">
        <f>E8</f>
        <v>216000</v>
      </c>
      <c r="F7" s="42"/>
      <c r="G7" s="10"/>
    </row>
    <row r="8" spans="1:7" x14ac:dyDescent="0.25">
      <c r="A8" s="24" t="s">
        <v>9</v>
      </c>
      <c r="B8" s="6"/>
      <c r="C8" s="7">
        <v>972000</v>
      </c>
      <c r="D8" s="8">
        <v>0.2</v>
      </c>
      <c r="E8" s="17">
        <v>216000</v>
      </c>
      <c r="F8" s="43">
        <v>45292</v>
      </c>
      <c r="G8" s="10"/>
    </row>
    <row r="9" spans="1:7" x14ac:dyDescent="0.25">
      <c r="A9" s="9"/>
      <c r="B9" s="10"/>
      <c r="C9" s="10"/>
      <c r="D9" s="10"/>
      <c r="E9" s="10"/>
      <c r="G9" s="10"/>
    </row>
    <row r="10" spans="1:7" x14ac:dyDescent="0.25">
      <c r="A10" s="23" t="s">
        <v>25</v>
      </c>
      <c r="B10" s="5">
        <v>70000</v>
      </c>
      <c r="C10" s="5">
        <f>SUM(C11:C15)</f>
        <v>3024000</v>
      </c>
      <c r="D10" s="5">
        <v>0.8</v>
      </c>
      <c r="E10" s="5">
        <f>SUM(E11:E15)</f>
        <v>672000</v>
      </c>
      <c r="G10" s="10"/>
    </row>
    <row r="11" spans="1:7" x14ac:dyDescent="0.25">
      <c r="A11" s="24" t="s">
        <v>10</v>
      </c>
      <c r="B11" s="6"/>
      <c r="C11" s="11">
        <v>756000</v>
      </c>
      <c r="D11" s="11">
        <v>0.2</v>
      </c>
      <c r="E11" s="17">
        <v>168000</v>
      </c>
      <c r="F11" s="43">
        <v>45292</v>
      </c>
      <c r="G11" s="10"/>
    </row>
    <row r="12" spans="1:7" x14ac:dyDescent="0.25">
      <c r="A12" s="24" t="s">
        <v>11</v>
      </c>
      <c r="B12" s="6"/>
      <c r="C12" s="11">
        <v>756000</v>
      </c>
      <c r="D12" s="11">
        <v>0.2</v>
      </c>
      <c r="E12" s="17">
        <v>168000</v>
      </c>
      <c r="F12" s="43">
        <v>45292</v>
      </c>
      <c r="G12" s="10"/>
    </row>
    <row r="13" spans="1:7" x14ac:dyDescent="0.25">
      <c r="A13" s="25" t="s">
        <v>12</v>
      </c>
      <c r="B13" s="12"/>
      <c r="C13" s="22">
        <v>756000</v>
      </c>
      <c r="D13" s="11">
        <v>0.2</v>
      </c>
      <c r="E13" s="17">
        <v>168000</v>
      </c>
      <c r="F13" s="42"/>
      <c r="G13" s="10"/>
    </row>
    <row r="14" spans="1:7" x14ac:dyDescent="0.25">
      <c r="A14" s="21" t="s">
        <v>26</v>
      </c>
      <c r="B14" s="6"/>
      <c r="C14" s="22">
        <v>378000</v>
      </c>
      <c r="D14" s="11">
        <v>0.1</v>
      </c>
      <c r="E14" s="17">
        <v>84000</v>
      </c>
      <c r="F14" s="42"/>
      <c r="G14" s="10"/>
    </row>
    <row r="15" spans="1:7" x14ac:dyDescent="0.25">
      <c r="A15" s="21" t="s">
        <v>13</v>
      </c>
      <c r="B15" s="6"/>
      <c r="C15" s="11">
        <v>378000</v>
      </c>
      <c r="D15" s="11">
        <v>0.1</v>
      </c>
      <c r="E15" s="17">
        <v>84000</v>
      </c>
      <c r="F15" s="42"/>
      <c r="G15" s="10"/>
    </row>
    <row r="16" spans="1:7" x14ac:dyDescent="0.25">
      <c r="A16" s="14"/>
      <c r="B16" s="10"/>
      <c r="C16" s="10"/>
      <c r="D16" s="10"/>
      <c r="E16" s="10"/>
      <c r="G16" s="10"/>
    </row>
    <row r="17" spans="1:7" x14ac:dyDescent="0.25">
      <c r="A17" s="23" t="s">
        <v>5</v>
      </c>
      <c r="B17" s="15">
        <v>60000</v>
      </c>
      <c r="C17" s="5">
        <f>C18</f>
        <v>486000</v>
      </c>
      <c r="D17" s="5">
        <v>0.15</v>
      </c>
      <c r="E17" s="5">
        <f>E18</f>
        <v>108000</v>
      </c>
      <c r="G17" s="10"/>
    </row>
    <row r="18" spans="1:7" x14ac:dyDescent="0.25">
      <c r="A18" s="26" t="s">
        <v>14</v>
      </c>
      <c r="B18" s="6"/>
      <c r="C18" s="11">
        <v>486000</v>
      </c>
      <c r="D18" s="11">
        <v>0.15</v>
      </c>
      <c r="E18" s="17">
        <v>108000</v>
      </c>
      <c r="F18" s="43">
        <v>45292</v>
      </c>
      <c r="G18" s="10"/>
    </row>
    <row r="19" spans="1:7" x14ac:dyDescent="0.25">
      <c r="A19" s="27"/>
      <c r="B19" s="10"/>
      <c r="C19" s="10"/>
      <c r="D19" s="10"/>
      <c r="E19" s="10"/>
      <c r="G19" s="10"/>
    </row>
    <row r="20" spans="1:7" x14ac:dyDescent="0.25">
      <c r="A20" s="23" t="s">
        <v>6</v>
      </c>
      <c r="B20" s="15">
        <v>50000</v>
      </c>
      <c r="C20" s="5">
        <f>SUM(C21:C27)</f>
        <v>3105000</v>
      </c>
      <c r="D20" s="5">
        <v>1.1499999999999999</v>
      </c>
      <c r="E20" s="5">
        <f>SUM(E21:E27)</f>
        <v>690000</v>
      </c>
      <c r="G20" s="10"/>
    </row>
    <row r="21" spans="1:7" x14ac:dyDescent="0.25">
      <c r="A21" s="21" t="s">
        <v>27</v>
      </c>
      <c r="B21" s="16"/>
      <c r="C21" s="17">
        <v>270000</v>
      </c>
      <c r="D21" s="17">
        <v>0.1</v>
      </c>
      <c r="E21" s="33">
        <v>60000</v>
      </c>
      <c r="F21" s="43">
        <v>45292</v>
      </c>
      <c r="G21" s="10"/>
    </row>
    <row r="22" spans="1:7" x14ac:dyDescent="0.25">
      <c r="A22" s="21" t="s">
        <v>15</v>
      </c>
      <c r="B22" s="6"/>
      <c r="C22" s="17">
        <v>270000</v>
      </c>
      <c r="D22" s="17">
        <v>0.1</v>
      </c>
      <c r="E22" s="33">
        <v>60000</v>
      </c>
      <c r="F22" s="43">
        <v>45292</v>
      </c>
      <c r="G22" s="10"/>
    </row>
    <row r="23" spans="1:7" x14ac:dyDescent="0.25">
      <c r="A23" s="21" t="s">
        <v>16</v>
      </c>
      <c r="B23" s="6"/>
      <c r="C23" s="17">
        <v>540000</v>
      </c>
      <c r="D23" s="17">
        <v>0.2</v>
      </c>
      <c r="E23" s="33">
        <v>120000</v>
      </c>
      <c r="F23" s="43">
        <v>45292</v>
      </c>
      <c r="G23" s="10"/>
    </row>
    <row r="24" spans="1:7" x14ac:dyDescent="0.25">
      <c r="A24" s="21" t="s">
        <v>17</v>
      </c>
      <c r="B24" s="6"/>
      <c r="C24" s="17">
        <v>540000</v>
      </c>
      <c r="D24" s="17">
        <v>0.2</v>
      </c>
      <c r="E24" s="33">
        <v>120000</v>
      </c>
      <c r="F24" s="43">
        <v>45292</v>
      </c>
      <c r="G24" s="10"/>
    </row>
    <row r="25" spans="1:7" x14ac:dyDescent="0.25">
      <c r="A25" s="21" t="s">
        <v>18</v>
      </c>
      <c r="B25" s="6"/>
      <c r="C25" s="17">
        <v>405000</v>
      </c>
      <c r="D25" s="17">
        <v>0.15</v>
      </c>
      <c r="E25" s="33">
        <v>90000</v>
      </c>
      <c r="F25" s="42"/>
      <c r="G25" s="10"/>
    </row>
    <row r="26" spans="1:7" x14ac:dyDescent="0.25">
      <c r="A26" s="21" t="s">
        <v>19</v>
      </c>
      <c r="B26" s="6"/>
      <c r="C26" s="17">
        <v>270000</v>
      </c>
      <c r="D26" s="17">
        <v>0.1</v>
      </c>
      <c r="E26" s="33">
        <v>60000</v>
      </c>
      <c r="F26" s="43">
        <v>45292</v>
      </c>
      <c r="G26" s="10"/>
    </row>
    <row r="27" spans="1:7" x14ac:dyDescent="0.25">
      <c r="A27" s="28" t="s">
        <v>24</v>
      </c>
      <c r="B27" s="6"/>
      <c r="C27" s="17">
        <v>810000</v>
      </c>
      <c r="D27" s="17">
        <v>0.3</v>
      </c>
      <c r="E27" s="33">
        <v>180000</v>
      </c>
      <c r="F27" s="42"/>
      <c r="G27" s="10"/>
    </row>
    <row r="28" spans="1:7" x14ac:dyDescent="0.25">
      <c r="A28" s="28"/>
      <c r="B28" s="6"/>
      <c r="C28" s="17"/>
      <c r="D28" s="17"/>
      <c r="E28" s="10"/>
      <c r="G28" s="10"/>
    </row>
    <row r="29" spans="1:7" x14ac:dyDescent="0.25">
      <c r="A29" s="29" t="s">
        <v>7</v>
      </c>
      <c r="B29" s="18">
        <v>30000</v>
      </c>
      <c r="C29" s="5">
        <f>C30</f>
        <v>324000</v>
      </c>
      <c r="D29" s="5">
        <v>0.2</v>
      </c>
      <c r="E29" s="5">
        <f>E30</f>
        <v>72000</v>
      </c>
      <c r="G29" s="10"/>
    </row>
    <row r="30" spans="1:7" x14ac:dyDescent="0.25">
      <c r="A30" s="28" t="s">
        <v>20</v>
      </c>
      <c r="B30" s="6"/>
      <c r="C30" s="17">
        <v>324000</v>
      </c>
      <c r="D30" s="17">
        <v>0.2</v>
      </c>
      <c r="E30" s="17">
        <v>72000</v>
      </c>
      <c r="F30" s="42"/>
      <c r="G30" s="10"/>
    </row>
    <row r="31" spans="1:7" x14ac:dyDescent="0.25">
      <c r="A31" s="30"/>
      <c r="B31" s="10"/>
      <c r="C31" s="10"/>
      <c r="D31" s="10"/>
      <c r="E31" s="10"/>
      <c r="G31" s="10"/>
    </row>
    <row r="32" spans="1:7" x14ac:dyDescent="0.25">
      <c r="A32" s="31" t="s">
        <v>8</v>
      </c>
      <c r="B32" s="15">
        <v>30000</v>
      </c>
      <c r="C32" s="5">
        <f>SUM(C33:C35)</f>
        <v>1215000</v>
      </c>
      <c r="D32" s="5">
        <v>0.75</v>
      </c>
      <c r="E32" s="5">
        <f>SUM(E33:E35)</f>
        <v>270000</v>
      </c>
      <c r="G32" s="10"/>
    </row>
    <row r="33" spans="1:7" x14ac:dyDescent="0.25">
      <c r="A33" s="13" t="s">
        <v>21</v>
      </c>
      <c r="B33" s="16"/>
      <c r="C33" s="11">
        <v>486000</v>
      </c>
      <c r="D33" s="11">
        <v>0.3</v>
      </c>
      <c r="E33" s="17">
        <v>108000</v>
      </c>
      <c r="F33" s="42"/>
      <c r="G33" s="10"/>
    </row>
    <row r="34" spans="1:7" x14ac:dyDescent="0.25">
      <c r="A34" s="13" t="s">
        <v>22</v>
      </c>
      <c r="B34" s="60">
        <v>729000</v>
      </c>
      <c r="C34" s="11">
        <v>405000</v>
      </c>
      <c r="D34" s="11">
        <v>0.25</v>
      </c>
      <c r="E34" s="17">
        <v>90000</v>
      </c>
      <c r="F34" s="43">
        <v>45292</v>
      </c>
      <c r="G34" s="10"/>
    </row>
    <row r="35" spans="1:7" x14ac:dyDescent="0.25">
      <c r="A35" s="13" t="s">
        <v>23</v>
      </c>
      <c r="B35" s="61"/>
      <c r="C35" s="11">
        <v>324000</v>
      </c>
      <c r="D35" s="11">
        <v>0.2</v>
      </c>
      <c r="E35" s="17">
        <v>72000</v>
      </c>
      <c r="F35" s="42"/>
      <c r="G35" s="10"/>
    </row>
    <row r="36" spans="1:7" x14ac:dyDescent="0.25">
      <c r="A36" s="19"/>
      <c r="C36" s="20"/>
      <c r="D36" s="20"/>
      <c r="E36" s="10"/>
      <c r="G36" s="10"/>
    </row>
    <row r="37" spans="1:7" x14ac:dyDescent="0.25">
      <c r="B37" s="39" t="s">
        <v>30</v>
      </c>
      <c r="C37" s="34">
        <f>C7+C10+C17+C20+C29+C32</f>
        <v>9126000</v>
      </c>
      <c r="D37" s="34">
        <f>D7+D10+D17+D20+D29+D32</f>
        <v>3.25</v>
      </c>
      <c r="E37" s="34">
        <f>E7+E10+E17+E20+E29+E32</f>
        <v>2028000</v>
      </c>
      <c r="G37" s="10"/>
    </row>
    <row r="38" spans="1:7" x14ac:dyDescent="0.25">
      <c r="E38" s="10"/>
      <c r="G38" s="10"/>
    </row>
  </sheetData>
  <mergeCells count="2">
    <mergeCell ref="B4:D4"/>
    <mergeCell ref="B34:B35"/>
  </mergeCells>
  <printOptions horizontalCentered="1"/>
  <pageMargins left="0.19685039370078741" right="0.19685039370078741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PAM hodiny</vt:lpstr>
      <vt:lpstr>PAM</vt:lpstr>
      <vt:lpstr>OPP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Rozkošná Simona, Ing.</dc:creator>
  <cp:lastModifiedBy>Dvořáková Hana</cp:lastModifiedBy>
  <cp:lastPrinted>2024-02-19T08:15:39Z</cp:lastPrinted>
  <dcterms:created xsi:type="dcterms:W3CDTF">2024-02-07T07:30:54Z</dcterms:created>
  <dcterms:modified xsi:type="dcterms:W3CDTF">2024-02-19T13:43:26Z</dcterms:modified>
</cp:coreProperties>
</file>