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rantyProjekty\OP JAK SALVAGE\"/>
    </mc:Choice>
  </mc:AlternateContent>
  <xr:revisionPtr revIDLastSave="0" documentId="13_ncr:1_{B7DDC23E-9D16-4773-BEC7-AD541259A39B}" xr6:coauthVersionLast="36" xr6:coauthVersionMax="36" xr10:uidLastSave="{00000000-0000-0000-0000-000000000000}"/>
  <bookViews>
    <workbookView xWindow="0" yWindow="0" windowWidth="21600" windowHeight="9525" activeTab="1" xr2:uid="{C13FEC18-3FD5-4A90-9D42-FAAA3C3D967C}"/>
  </bookViews>
  <sheets>
    <sheet name="FNOL (2)" sheetId="4" r:id="rId1"/>
    <sheet name="FNOL+UPOL (2)" sheetId="3" r:id="rId2"/>
    <sheet name="FNOL+UPOL" sheetId="2" r:id="rId3"/>
    <sheet name="FNOL" sheetId="1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C35" i="4"/>
  <c r="D35" i="4"/>
  <c r="I33" i="3"/>
  <c r="D36" i="3"/>
  <c r="C36" i="3"/>
  <c r="I32" i="3"/>
  <c r="I31" i="3"/>
  <c r="I28" i="3"/>
  <c r="I25" i="3"/>
  <c r="I24" i="3"/>
  <c r="I23" i="3"/>
  <c r="K23" i="3" s="1"/>
  <c r="I22" i="3"/>
  <c r="L22" i="3" s="1"/>
  <c r="I21" i="3"/>
  <c r="K21" i="3" s="1"/>
  <c r="I20" i="3"/>
  <c r="L20" i="3" s="1"/>
  <c r="I19" i="3"/>
  <c r="L19" i="3" s="1"/>
  <c r="I16" i="3"/>
  <c r="K16" i="3" s="1"/>
  <c r="I13" i="3"/>
  <c r="L13" i="3" s="1"/>
  <c r="L12" i="3"/>
  <c r="I12" i="3"/>
  <c r="K12" i="3" s="1"/>
  <c r="I11" i="3"/>
  <c r="L11" i="3" s="1"/>
  <c r="I10" i="3"/>
  <c r="K10" i="3" s="1"/>
  <c r="I9" i="3"/>
  <c r="L9" i="3" s="1"/>
  <c r="I6" i="3"/>
  <c r="K6" i="3" s="1"/>
  <c r="L23" i="3" l="1"/>
  <c r="K13" i="3"/>
  <c r="K19" i="3"/>
  <c r="K11" i="3"/>
  <c r="K9" i="3"/>
  <c r="K22" i="3"/>
  <c r="L21" i="3"/>
  <c r="K20" i="3"/>
  <c r="K11" i="2"/>
  <c r="J11" i="2"/>
  <c r="K9" i="2"/>
  <c r="H9" i="2"/>
  <c r="J9" i="2"/>
  <c r="H10" i="2"/>
  <c r="J10" i="2" s="1"/>
  <c r="H11" i="2"/>
  <c r="H12" i="2"/>
  <c r="J12" i="2" s="1"/>
  <c r="H13" i="2"/>
  <c r="K13" i="2" s="1"/>
  <c r="H16" i="2"/>
  <c r="J16" i="2" s="1"/>
  <c r="H19" i="2"/>
  <c r="J19" i="2" s="1"/>
  <c r="H20" i="2"/>
  <c r="J20" i="2" s="1"/>
  <c r="H21" i="2"/>
  <c r="J21" i="2" s="1"/>
  <c r="H22" i="2"/>
  <c r="J22" i="2" s="1"/>
  <c r="H23" i="2"/>
  <c r="J23" i="2" s="1"/>
  <c r="H24" i="2"/>
  <c r="H25" i="2"/>
  <c r="H28" i="2"/>
  <c r="H31" i="2"/>
  <c r="H32" i="2"/>
  <c r="H6" i="2"/>
  <c r="J6" i="2" s="1"/>
  <c r="D34" i="2"/>
  <c r="C34" i="2"/>
  <c r="K12" i="2" l="1"/>
  <c r="K19" i="2"/>
  <c r="K23" i="2"/>
  <c r="K21" i="2"/>
  <c r="J13" i="2"/>
  <c r="K20" i="2"/>
  <c r="K22" i="2"/>
  <c r="C34" i="1"/>
  <c r="D34" i="1"/>
</calcChain>
</file>

<file path=xl/sharedStrings.xml><?xml version="1.0" encoding="utf-8"?>
<sst xmlns="http://schemas.openxmlformats.org/spreadsheetml/2006/main" count="186" uniqueCount="66">
  <si>
    <t>Excelentní výzkumný pracovník - FNOL</t>
  </si>
  <si>
    <t>Klíčový výzkumný pracovník/Výzkumný pracovník senior - FNOL</t>
  </si>
  <si>
    <t>Výzkumný pracovník senior - FNOL</t>
  </si>
  <si>
    <t>Výzkumný pracovník junior - FNOL</t>
  </si>
  <si>
    <t>PhD Student - FNOL</t>
  </si>
  <si>
    <t>Technický pracovník - laborant  - FNOL</t>
  </si>
  <si>
    <r>
      <t xml:space="preserve">ISPV 12232 - excelentní pracovník v oblasti výzkumu a vývoje - </t>
    </r>
    <r>
      <rPr>
        <b/>
        <sz val="11"/>
        <rFont val="Calibri"/>
        <family val="2"/>
        <charset val="238"/>
        <scheme val="minor"/>
      </rPr>
      <t>MUDr. Petr Džubák, PhD.</t>
    </r>
  </si>
  <si>
    <r>
      <t xml:space="preserve">ISPV 21316 - klíčový pracovník - biochemik - </t>
    </r>
    <r>
      <rPr>
        <b/>
        <sz val="11"/>
        <rFont val="Calibri"/>
        <family val="2"/>
        <charset val="238"/>
        <scheme val="minor"/>
      </rPr>
      <t>Mgr. Vladimíra Koudeláková, PhD. </t>
    </r>
  </si>
  <si>
    <r>
      <t xml:space="preserve">ISPV 22125 - klíčový pracovník - lékař v pediatrii - </t>
    </r>
    <r>
      <rPr>
        <b/>
        <sz val="11"/>
        <rFont val="Calibri"/>
        <family val="2"/>
        <charset val="238"/>
        <scheme val="minor"/>
      </rPr>
      <t>Prof. MUDr. Vladimír Mihál, PhD. </t>
    </r>
  </si>
  <si>
    <r>
      <t>ISPV 22125 - klíčový pracovník - lékař v pediatrii -</t>
    </r>
    <r>
      <rPr>
        <b/>
        <sz val="11"/>
        <rFont val="Calibri"/>
        <family val="2"/>
        <charset val="238"/>
        <scheme val="minor"/>
      </rPr>
      <t xml:space="preserve"> MUDr. Josef Srovnal, PhD. </t>
    </r>
  </si>
  <si>
    <t>výzkumný pracovník ÚMTM, analýza DNA, RNA</t>
  </si>
  <si>
    <t>lékař, bude určen, gynekologická klinika</t>
  </si>
  <si>
    <r>
      <t xml:space="preserve">ISPV 22121 </t>
    </r>
    <r>
      <rPr>
        <b/>
        <sz val="11"/>
        <rFont val="Calibri"/>
        <family val="2"/>
        <charset val="238"/>
      </rPr>
      <t>MUDr.Martin Žůrek,</t>
    </r>
    <r>
      <rPr>
        <sz val="11"/>
        <rFont val="Calibri"/>
        <family val="2"/>
      </rPr>
      <t xml:space="preserve"> lékař,  plicní klinika</t>
    </r>
  </si>
  <si>
    <r>
      <t xml:space="preserve">ISPV 22121 </t>
    </r>
    <r>
      <rPr>
        <b/>
        <sz val="11"/>
        <rFont val="Calibri"/>
        <family val="2"/>
        <charset val="238"/>
      </rPr>
      <t>MUDr.Jaromír Zatloukal</t>
    </r>
    <r>
      <rPr>
        <sz val="11"/>
        <rFont val="Calibri"/>
        <family val="2"/>
      </rPr>
      <t>, lékař, plicní klinika</t>
    </r>
  </si>
  <si>
    <r>
      <t xml:space="preserve">ISPV 22123 </t>
    </r>
    <r>
      <rPr>
        <b/>
        <sz val="11"/>
        <rFont val="Calibri"/>
        <family val="2"/>
        <charset val="238"/>
      </rPr>
      <t>MUDr. Radim Marek</t>
    </r>
    <r>
      <rPr>
        <sz val="11"/>
        <rFont val="Calibri"/>
        <family val="2"/>
      </rPr>
      <t xml:space="preserve"> - gynekologická klinika</t>
    </r>
  </si>
  <si>
    <r>
      <t xml:space="preserve">ISPV 22121 </t>
    </r>
    <r>
      <rPr>
        <b/>
        <sz val="11"/>
        <rFont val="Calibri"/>
        <family val="2"/>
        <charset val="238"/>
      </rPr>
      <t>MUDr.Zuzana Horáková, Ph.D.</t>
    </r>
    <r>
      <rPr>
        <sz val="11"/>
        <rFont val="Calibri"/>
        <family val="2"/>
      </rPr>
      <t xml:space="preserve"> - lékař - ORL</t>
    </r>
  </si>
  <si>
    <r>
      <t>ISPV 22125</t>
    </r>
    <r>
      <rPr>
        <b/>
        <sz val="11"/>
        <rFont val="Calibri"/>
        <family val="2"/>
        <charset val="238"/>
      </rPr>
      <t xml:space="preserve"> MUDr. Petr Birke</t>
    </r>
    <r>
      <rPr>
        <sz val="11"/>
        <rFont val="Calibri"/>
        <family val="2"/>
      </rPr>
      <t xml:space="preserve"> - Lékař, Dětská klnika</t>
    </r>
  </si>
  <si>
    <t>výzkumný pracovník ÚMTM - student, analýza proteinů</t>
  </si>
  <si>
    <t>laborant zpracování biologického materiálu pro DNA, RNA, případně proteinovou analýzu</t>
  </si>
  <si>
    <t>sestra Plicní klinika, odběry kondenzátů vydechovaného vzduchu, databázování</t>
  </si>
  <si>
    <t>schválený úvazek</t>
  </si>
  <si>
    <t>celková mzda na projektu / měsíc při  úv. 1,0 FTE</t>
  </si>
  <si>
    <t>schválený rozpočet a úvazky</t>
  </si>
  <si>
    <t>celkem</t>
  </si>
  <si>
    <t>OP JAK SALVAGE</t>
  </si>
  <si>
    <t>Fakultní nemocnice Olomouc - řešitelský tým</t>
  </si>
  <si>
    <r>
      <t xml:space="preserve">ISPV 22123 </t>
    </r>
    <r>
      <rPr>
        <b/>
        <sz val="11"/>
        <rFont val="Calibri"/>
        <family val="2"/>
        <charset val="238"/>
      </rPr>
      <t>prof. MUDr. Radovan Pilka, Ph.D</t>
    </r>
    <r>
      <rPr>
        <sz val="11"/>
        <rFont val="Calibri"/>
        <family val="2"/>
      </rPr>
      <t>. - klíčový pracovník - lékař v gynekologii</t>
    </r>
  </si>
  <si>
    <r>
      <t xml:space="preserve">ISPV 22121 </t>
    </r>
    <r>
      <rPr>
        <b/>
        <sz val="11"/>
        <rFont val="Calibri"/>
        <family val="2"/>
        <charset val="238"/>
      </rPr>
      <t xml:space="preserve">prof. Richard Salzman, Ph.D. </t>
    </r>
    <r>
      <rPr>
        <sz val="11"/>
        <rFont val="Calibri"/>
        <family val="2"/>
      </rPr>
      <t>- klíčový pracovník - lékař v ORL</t>
    </r>
  </si>
  <si>
    <r>
      <t xml:space="preserve">ISPV 22125 </t>
    </r>
    <r>
      <rPr>
        <b/>
        <sz val="11"/>
        <rFont val="Calibri"/>
        <family val="2"/>
        <charset val="238"/>
      </rPr>
      <t>MUDr. Zbyněk Novák</t>
    </r>
    <r>
      <rPr>
        <sz val="11"/>
        <rFont val="Calibri"/>
        <family val="2"/>
      </rPr>
      <t xml:space="preserve"> - Lékař, Dětská klnika</t>
    </r>
  </si>
  <si>
    <t>Dne: 25.10.2023</t>
  </si>
  <si>
    <t>celková mzda na projekt</t>
  </si>
  <si>
    <t>FNOL</t>
  </si>
  <si>
    <t>UPOL</t>
  </si>
  <si>
    <t>FNOL + UPOL celkem</t>
  </si>
  <si>
    <t xml:space="preserve">úvazky </t>
  </si>
  <si>
    <r>
      <t xml:space="preserve">V případě </t>
    </r>
    <r>
      <rPr>
        <sz val="11"/>
        <color rgb="FFFF0000"/>
        <rFont val="Calibri"/>
        <family val="2"/>
        <charset val="238"/>
        <scheme val="minor"/>
      </rPr>
      <t>navýšení</t>
    </r>
    <r>
      <rPr>
        <sz val="11"/>
        <color theme="1"/>
        <rFont val="Calibri"/>
        <family val="2"/>
        <charset val="238"/>
        <scheme val="minor"/>
      </rPr>
      <t xml:space="preserve"> úvazku u FNOL</t>
    </r>
  </si>
  <si>
    <r>
      <t xml:space="preserve">v případě </t>
    </r>
    <r>
      <rPr>
        <sz val="11"/>
        <color rgb="FFFF0000"/>
        <rFont val="Calibri"/>
        <family val="2"/>
        <charset val="238"/>
        <scheme val="minor"/>
      </rPr>
      <t>vyčlenění</t>
    </r>
    <r>
      <rPr>
        <sz val="11"/>
        <color theme="1"/>
        <rFont val="Calibri"/>
        <family val="2"/>
        <charset val="238"/>
        <scheme val="minor"/>
      </rPr>
      <t xml:space="preserve"> z úvazku FNOL</t>
    </r>
  </si>
  <si>
    <t>navýšení</t>
  </si>
  <si>
    <t>vyčlenění</t>
  </si>
  <si>
    <r>
      <t xml:space="preserve">ISPV 22121 </t>
    </r>
    <r>
      <rPr>
        <b/>
        <sz val="11"/>
        <color rgb="FFFF0000"/>
        <rFont val="Calibri"/>
        <family val="2"/>
        <charset val="238"/>
      </rPr>
      <t>MUDr.Martin Žurek,</t>
    </r>
    <r>
      <rPr>
        <sz val="11"/>
        <color rgb="FFFF0000"/>
        <rFont val="Calibri"/>
        <family val="2"/>
        <charset val="238"/>
      </rPr>
      <t xml:space="preserve"> lékař,  plicní klinika - změna</t>
    </r>
  </si>
  <si>
    <t>Návrh</t>
  </si>
  <si>
    <r>
      <t xml:space="preserve">ISPV 22121 </t>
    </r>
    <r>
      <rPr>
        <b/>
        <sz val="11"/>
        <color rgb="FFFF0000"/>
        <rFont val="Calibri"/>
        <family val="2"/>
        <charset val="238"/>
      </rPr>
      <t>MUDr.Monika Žurková,</t>
    </r>
    <r>
      <rPr>
        <sz val="11"/>
        <color rgb="FFFF0000"/>
        <rFont val="Calibri"/>
        <family val="2"/>
        <charset val="238"/>
      </rPr>
      <t xml:space="preserve"> lékař,  plicní klinika - změna</t>
    </r>
  </si>
  <si>
    <r>
      <t xml:space="preserve">MUDr. Martin Janošík </t>
    </r>
    <r>
      <rPr>
        <sz val="11"/>
        <rFont val="Calibri"/>
        <family val="2"/>
        <charset val="238"/>
      </rPr>
      <t>,lékař, gynekologická klinika</t>
    </r>
  </si>
  <si>
    <r>
      <t>Mgr. Lukáš Najdekr, Ph.D</t>
    </r>
    <r>
      <rPr>
        <sz val="11"/>
        <rFont val="Calibri"/>
        <family val="2"/>
        <charset val="238"/>
        <scheme val="minor"/>
      </rPr>
      <t>.,výzk. prac.ÚMTM, analýza DNA, RNA</t>
    </r>
  </si>
  <si>
    <r>
      <t>Mgr. Pavel Stejskal,</t>
    </r>
    <r>
      <rPr>
        <sz val="11"/>
        <rFont val="Calibri"/>
        <family val="2"/>
        <charset val="238"/>
        <scheme val="minor"/>
      </rPr>
      <t xml:space="preserve"> výzk.prac.ÚMTM - student, analýza proteinů</t>
    </r>
  </si>
  <si>
    <r>
      <t xml:space="preserve">Jana Růžičková, </t>
    </r>
    <r>
      <rPr>
        <sz val="11"/>
        <rFont val="Calibri"/>
        <family val="2"/>
        <charset val="238"/>
      </rPr>
      <t>sestra Plicní klinika, odběry kondenzátů vydechovaného vzduchu</t>
    </r>
  </si>
  <si>
    <r>
      <t>Mgr. Lýdie Czerneková,</t>
    </r>
    <r>
      <rPr>
        <sz val="11"/>
        <rFont val="Calibri"/>
        <family val="2"/>
        <charset val="238"/>
      </rPr>
      <t xml:space="preserve"> laborant zpracování biologického materiálu pro DNA, RNA, případně proteinovou analýzu</t>
    </r>
  </si>
  <si>
    <t>Dne: 14.12.2023</t>
  </si>
  <si>
    <r>
      <t>Mgr. Zuzana Hlaváčková</t>
    </r>
    <r>
      <rPr>
        <sz val="11"/>
        <rFont val="Calibri"/>
        <family val="2"/>
        <charset val="238"/>
      </rPr>
      <t>, databázování klinických dat</t>
    </r>
  </si>
  <si>
    <t>oprava UPOL</t>
  </si>
  <si>
    <t>FNOL realita 2023 včetně přesčasů (h/úvazek)</t>
  </si>
  <si>
    <r>
      <t xml:space="preserve">LEM 1040 h/ 0,5 (0,5)
ENOCH do 06/23 227,6 h/ 0,2 (0,2)
</t>
    </r>
    <r>
      <rPr>
        <sz val="11"/>
        <color rgb="FFFF0000"/>
        <rFont val="Calibri"/>
        <family val="2"/>
        <charset val="238"/>
        <scheme val="minor"/>
      </rPr>
      <t>Celkem 1267,6 h /0,61</t>
    </r>
  </si>
  <si>
    <t>DK 417,6 h/ 0,2 (0,2)</t>
  </si>
  <si>
    <r>
      <t xml:space="preserve">DK 591,8 h/ 0,28 (0,05)
LEM 312 h/ 0,15 (0,15)
</t>
    </r>
    <r>
      <rPr>
        <sz val="11"/>
        <color rgb="FFFF0000"/>
        <rFont val="Calibri"/>
        <family val="2"/>
        <charset val="238"/>
        <scheme val="minor"/>
      </rPr>
      <t>Celkem 903,8 h/ 0,43</t>
    </r>
  </si>
  <si>
    <r>
      <t xml:space="preserve">DK 489,8 h/ 0,235 (0,05)
GEN 416 h/ 0,2 (0,2)
LEM 438 h/ 0,21 (0,2)
</t>
    </r>
    <r>
      <rPr>
        <sz val="11"/>
        <color rgb="FFFF0000"/>
        <rFont val="Calibri"/>
        <family val="2"/>
        <charset val="238"/>
        <scheme val="minor"/>
      </rPr>
      <t>Celkem 1343,8 h/ 0,645</t>
    </r>
  </si>
  <si>
    <t>PORGYN 2172 h/1,04 (0,75)</t>
  </si>
  <si>
    <t>ORL 2016,9 h/ 0,97 (0,8)</t>
  </si>
  <si>
    <t>DK 2549,5 h/1,23 (1,00)</t>
  </si>
  <si>
    <t>PLIC 2444 h/ 1,18 (1,00)</t>
  </si>
  <si>
    <t>PLIC 2440 h/ 1,17 (1,00)</t>
  </si>
  <si>
    <t>PORGYN 2635 h/ 1,27 (1,0)</t>
  </si>
  <si>
    <t>ORL 2524 h/ 1,21 (1,0)</t>
  </si>
  <si>
    <t>DK 2472 h/ 1,19 (1,0)</t>
  </si>
  <si>
    <t>PORGYN 2511,5 h/ 1,21 (1,0)</t>
  </si>
  <si>
    <t>-</t>
  </si>
  <si>
    <t>PLIC 2080 h/ 1,0 (1,0)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</si>
</sst>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</font>
    <font>
      <b/>
      <sz val="11"/>
      <name val="Calibri"/>
      <family val="2"/>
      <charset val="238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0000FF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4" fontId="0" fillId="0" borderId="0" xfId="0" applyNumberFormat="1"/>
    <xf numFmtId="4" fontId="0" fillId="0" borderId="1" xfId="0" applyNumberFormat="1" applyBorder="1"/>
    <xf numFmtId="0" fontId="0" fillId="0" borderId="0" xfId="0" applyFill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3" fillId="0" borderId="4" xfId="0" applyFont="1" applyFill="1" applyBorder="1" applyAlignment="1">
      <alignment vertical="center" wrapText="1"/>
    </xf>
    <xf numFmtId="4" fontId="0" fillId="0" borderId="5" xfId="0" applyNumberFormat="1" applyFill="1" applyBorder="1"/>
    <xf numFmtId="0" fontId="3" fillId="0" borderId="6" xfId="0" applyFont="1" applyFill="1" applyBorder="1" applyAlignment="1">
      <alignment wrapText="1"/>
    </xf>
    <xf numFmtId="4" fontId="0" fillId="0" borderId="2" xfId="0" applyNumberFormat="1" applyFill="1" applyBorder="1"/>
    <xf numFmtId="0" fontId="5" fillId="0" borderId="4" xfId="0" applyFont="1" applyFill="1" applyBorder="1" applyAlignment="1">
      <alignment wrapText="1"/>
    </xf>
    <xf numFmtId="0" fontId="0" fillId="0" borderId="5" xfId="0" applyFill="1" applyBorder="1"/>
    <xf numFmtId="0" fontId="7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2" fillId="2" borderId="3" xfId="0" applyFont="1" applyFill="1" applyBorder="1"/>
    <xf numFmtId="0" fontId="0" fillId="0" borderId="5" xfId="0" applyBorder="1"/>
    <xf numFmtId="0" fontId="9" fillId="0" borderId="0" xfId="0" applyFont="1"/>
    <xf numFmtId="0" fontId="1" fillId="0" borderId="4" xfId="0" applyFont="1" applyFill="1" applyBorder="1" applyAlignment="1">
      <alignment wrapText="1"/>
    </xf>
    <xf numFmtId="0" fontId="10" fillId="0" borderId="0" xfId="0" applyFont="1" applyFill="1" applyAlignment="1">
      <alignment vertical="center"/>
    </xf>
    <xf numFmtId="0" fontId="10" fillId="0" borderId="0" xfId="0" applyFont="1"/>
    <xf numFmtId="4" fontId="0" fillId="0" borderId="5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right" vertical="center"/>
    </xf>
    <xf numFmtId="4" fontId="2" fillId="2" borderId="4" xfId="0" applyNumberFormat="1" applyFont="1" applyFill="1" applyBorder="1"/>
    <xf numFmtId="4" fontId="0" fillId="0" borderId="1" xfId="0" applyNumberFormat="1" applyFill="1" applyBorder="1"/>
    <xf numFmtId="4" fontId="0" fillId="0" borderId="1" xfId="0" applyNumberFormat="1" applyBorder="1" applyAlignment="1">
      <alignment vertical="center"/>
    </xf>
    <xf numFmtId="4" fontId="2" fillId="2" borderId="7" xfId="0" applyNumberFormat="1" applyFont="1" applyFill="1" applyBorder="1"/>
    <xf numFmtId="44" fontId="0" fillId="0" borderId="3" xfId="0" applyNumberFormat="1" applyFill="1" applyBorder="1" applyAlignment="1">
      <alignment horizont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" fontId="2" fillId="0" borderId="1" xfId="0" applyNumberFormat="1" applyFont="1" applyFill="1" applyBorder="1"/>
    <xf numFmtId="4" fontId="2" fillId="0" borderId="0" xfId="0" applyNumberFormat="1" applyFont="1" applyFill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/>
    </xf>
    <xf numFmtId="4" fontId="0" fillId="0" borderId="0" xfId="0" applyNumberForma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1" xfId="0" applyBorder="1" applyAlignment="1">
      <alignment horizontal="center" wrapText="1"/>
    </xf>
    <xf numFmtId="0" fontId="2" fillId="0" borderId="1" xfId="0" applyFont="1" applyBorder="1"/>
    <xf numFmtId="0" fontId="0" fillId="0" borderId="1" xfId="0" applyFont="1" applyFill="1" applyBorder="1"/>
    <xf numFmtId="0" fontId="0" fillId="0" borderId="1" xfId="0" applyFont="1" applyBorder="1"/>
    <xf numFmtId="4" fontId="3" fillId="3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" fillId="0" borderId="0" xfId="0" applyFont="1"/>
    <xf numFmtId="0" fontId="13" fillId="0" borderId="0" xfId="0" applyFont="1" applyAlignment="1">
      <alignment horizontal="center"/>
    </xf>
    <xf numFmtId="4" fontId="0" fillId="4" borderId="1" xfId="0" applyNumberFormat="1" applyFill="1" applyBorder="1" applyAlignment="1">
      <alignment vertical="center"/>
    </xf>
    <xf numFmtId="0" fontId="7" fillId="0" borderId="0" xfId="0" applyFont="1" applyFill="1" applyBorder="1" applyAlignment="1">
      <alignment wrapText="1"/>
    </xf>
    <xf numFmtId="0" fontId="0" fillId="0" borderId="0" xfId="0" applyBorder="1"/>
    <xf numFmtId="4" fontId="0" fillId="0" borderId="0" xfId="0" applyNumberFormat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0" xfId="0" applyNumberFormat="1" applyBorder="1"/>
    <xf numFmtId="4" fontId="2" fillId="0" borderId="0" xfId="0" applyNumberFormat="1" applyFont="1" applyFill="1" applyBorder="1"/>
    <xf numFmtId="0" fontId="2" fillId="0" borderId="0" xfId="0" applyFont="1" applyBorder="1"/>
    <xf numFmtId="4" fontId="0" fillId="4" borderId="1" xfId="0" applyNumberFormat="1" applyFill="1" applyBorder="1"/>
    <xf numFmtId="4" fontId="15" fillId="0" borderId="1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4" fontId="1" fillId="4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4" fontId="0" fillId="5" borderId="1" xfId="0" applyNumberFormat="1" applyFill="1" applyBorder="1"/>
    <xf numFmtId="4" fontId="0" fillId="5" borderId="1" xfId="0" applyNumberFormat="1" applyFill="1" applyBorder="1" applyAlignment="1">
      <alignment vertical="center" wrapText="1"/>
    </xf>
    <xf numFmtId="4" fontId="0" fillId="5" borderId="1" xfId="0" applyNumberFormat="1" applyFill="1" applyBorder="1" applyAlignment="1">
      <alignment vertical="center"/>
    </xf>
    <xf numFmtId="4" fontId="1" fillId="5" borderId="1" xfId="0" applyNumberFormat="1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12574-1043-41BC-B950-063D33A2EBE4}">
  <dimension ref="A1:E36"/>
  <sheetViews>
    <sheetView topLeftCell="A13" workbookViewId="0">
      <selection activeCell="A34" sqref="A34"/>
    </sheetView>
  </sheetViews>
  <sheetFormatPr defaultRowHeight="15" x14ac:dyDescent="0.25"/>
  <cols>
    <col min="1" max="1" width="58" customWidth="1"/>
    <col min="2" max="2" width="12.42578125" customWidth="1"/>
    <col min="3" max="3" width="12.28515625" customWidth="1"/>
    <col min="4" max="4" width="9.5703125" customWidth="1"/>
  </cols>
  <sheetData>
    <row r="1" spans="1:5" ht="15.75" x14ac:dyDescent="0.25">
      <c r="A1" s="22" t="s">
        <v>24</v>
      </c>
    </row>
    <row r="2" spans="1:5" ht="15.75" x14ac:dyDescent="0.25">
      <c r="A2" s="22" t="s">
        <v>25</v>
      </c>
    </row>
    <row r="3" spans="1:5" x14ac:dyDescent="0.25">
      <c r="B3" s="73" t="s">
        <v>22</v>
      </c>
      <c r="C3" s="73"/>
      <c r="D3" s="73"/>
    </row>
    <row r="4" spans="1:5" ht="60" customHeight="1" x14ac:dyDescent="0.25">
      <c r="B4" s="35" t="s">
        <v>21</v>
      </c>
      <c r="C4" s="9" t="s">
        <v>30</v>
      </c>
      <c r="D4" s="29" t="s">
        <v>20</v>
      </c>
    </row>
    <row r="5" spans="1:5" ht="18" customHeight="1" x14ac:dyDescent="0.25">
      <c r="A5" s="10" t="s">
        <v>0</v>
      </c>
      <c r="B5" s="11">
        <v>90000</v>
      </c>
      <c r="C5" s="11">
        <v>972000</v>
      </c>
      <c r="D5" s="11">
        <v>0.2</v>
      </c>
    </row>
    <row r="6" spans="1:5" s="1" customFormat="1" ht="30" x14ac:dyDescent="0.25">
      <c r="A6" s="12" t="s">
        <v>6</v>
      </c>
      <c r="B6" s="13"/>
      <c r="C6" s="26">
        <v>972000</v>
      </c>
      <c r="D6" s="30">
        <v>0.2</v>
      </c>
      <c r="E6" s="24"/>
    </row>
    <row r="7" spans="1:5" s="1" customFormat="1" x14ac:dyDescent="0.25">
      <c r="A7" s="3"/>
      <c r="B7" s="2"/>
      <c r="C7" s="2"/>
      <c r="D7" s="2"/>
    </row>
    <row r="8" spans="1:5" ht="16.5" customHeight="1" x14ac:dyDescent="0.25">
      <c r="A8" s="10" t="s">
        <v>1</v>
      </c>
      <c r="B8" s="11">
        <v>70000</v>
      </c>
      <c r="C8" s="11">
        <v>3024000</v>
      </c>
      <c r="D8" s="11">
        <v>0.8</v>
      </c>
    </row>
    <row r="9" spans="1:5" s="1" customFormat="1" ht="30" x14ac:dyDescent="0.25">
      <c r="A9" s="12" t="s">
        <v>7</v>
      </c>
      <c r="B9" s="13"/>
      <c r="C9" s="27">
        <v>756000</v>
      </c>
      <c r="D9" s="27">
        <v>0.2</v>
      </c>
      <c r="E9" s="28"/>
    </row>
    <row r="10" spans="1:5" s="1" customFormat="1" ht="30" x14ac:dyDescent="0.25">
      <c r="A10" s="12" t="s">
        <v>8</v>
      </c>
      <c r="B10" s="13"/>
      <c r="C10" s="27">
        <v>756000</v>
      </c>
      <c r="D10" s="27">
        <v>0.2</v>
      </c>
      <c r="E10" s="28"/>
    </row>
    <row r="11" spans="1:5" s="1" customFormat="1" ht="30" x14ac:dyDescent="0.25">
      <c r="A11" s="14" t="s">
        <v>9</v>
      </c>
      <c r="B11" s="15"/>
      <c r="C11" s="27">
        <v>756000</v>
      </c>
      <c r="D11" s="27">
        <v>0.2</v>
      </c>
      <c r="E11" s="28"/>
    </row>
    <row r="12" spans="1:5" s="1" customFormat="1" ht="30" x14ac:dyDescent="0.25">
      <c r="A12" s="16" t="s">
        <v>26</v>
      </c>
      <c r="B12" s="13"/>
      <c r="C12" s="27">
        <v>378000</v>
      </c>
      <c r="D12" s="27">
        <v>0.1</v>
      </c>
      <c r="E12" s="8"/>
    </row>
    <row r="13" spans="1:5" s="1" customFormat="1" ht="30" x14ac:dyDescent="0.25">
      <c r="A13" s="16" t="s">
        <v>27</v>
      </c>
      <c r="B13" s="13"/>
      <c r="C13" s="27">
        <v>378000</v>
      </c>
      <c r="D13" s="27">
        <v>0.1</v>
      </c>
      <c r="E13" s="8"/>
    </row>
    <row r="14" spans="1:5" s="1" customFormat="1" x14ac:dyDescent="0.25">
      <c r="A14" s="4"/>
      <c r="B14" s="2"/>
      <c r="C14" s="2"/>
      <c r="D14" s="2"/>
    </row>
    <row r="15" spans="1:5" x14ac:dyDescent="0.25">
      <c r="A15" s="10" t="s">
        <v>2</v>
      </c>
      <c r="B15" s="31">
        <v>60000</v>
      </c>
      <c r="C15" s="11">
        <v>486000</v>
      </c>
      <c r="D15" s="11">
        <v>0.15</v>
      </c>
    </row>
    <row r="16" spans="1:5" ht="19.5" customHeight="1" x14ac:dyDescent="0.25">
      <c r="A16" s="36" t="s">
        <v>28</v>
      </c>
      <c r="B16" s="13"/>
      <c r="C16" s="27">
        <v>486000</v>
      </c>
      <c r="D16" s="33">
        <v>0.15</v>
      </c>
      <c r="E16" s="8"/>
    </row>
    <row r="17" spans="1:5" x14ac:dyDescent="0.25">
      <c r="A17" s="5"/>
      <c r="B17" s="2"/>
      <c r="C17" s="2"/>
      <c r="D17" s="6"/>
    </row>
    <row r="18" spans="1:5" x14ac:dyDescent="0.25">
      <c r="A18" s="10" t="s">
        <v>3</v>
      </c>
      <c r="B18" s="31">
        <v>50000</v>
      </c>
      <c r="C18" s="11">
        <v>3105000</v>
      </c>
      <c r="D18" s="11">
        <v>1.1499999999999999</v>
      </c>
      <c r="E18" s="25"/>
    </row>
    <row r="19" spans="1:5" s="1" customFormat="1" x14ac:dyDescent="0.25">
      <c r="A19" s="16" t="s">
        <v>41</v>
      </c>
      <c r="B19" s="17"/>
      <c r="C19" s="32">
        <v>270000</v>
      </c>
      <c r="D19" s="32">
        <v>0.1</v>
      </c>
    </row>
    <row r="20" spans="1:5" s="1" customFormat="1" x14ac:dyDescent="0.25">
      <c r="A20" s="16" t="s">
        <v>13</v>
      </c>
      <c r="B20" s="13"/>
      <c r="C20" s="32">
        <v>270000</v>
      </c>
      <c r="D20" s="32">
        <v>0.1</v>
      </c>
    </row>
    <row r="21" spans="1:5" s="1" customFormat="1" x14ac:dyDescent="0.25">
      <c r="A21" s="16" t="s">
        <v>14</v>
      </c>
      <c r="B21" s="13"/>
      <c r="C21" s="32">
        <v>540000</v>
      </c>
      <c r="D21" s="32">
        <v>0.2</v>
      </c>
    </row>
    <row r="22" spans="1:5" s="1" customFormat="1" x14ac:dyDescent="0.25">
      <c r="A22" s="16" t="s">
        <v>15</v>
      </c>
      <c r="B22" s="13"/>
      <c r="C22" s="32">
        <v>540000</v>
      </c>
      <c r="D22" s="32">
        <v>0.2</v>
      </c>
    </row>
    <row r="23" spans="1:5" s="1" customFormat="1" x14ac:dyDescent="0.25">
      <c r="A23" s="16" t="s">
        <v>16</v>
      </c>
      <c r="B23" s="13"/>
      <c r="C23" s="32">
        <v>405000</v>
      </c>
      <c r="D23" s="32">
        <v>0.15</v>
      </c>
    </row>
    <row r="24" spans="1:5" s="1" customFormat="1" x14ac:dyDescent="0.25">
      <c r="A24" s="18" t="s">
        <v>42</v>
      </c>
      <c r="B24" s="13"/>
      <c r="C24" s="32">
        <v>270000</v>
      </c>
      <c r="D24" s="32">
        <v>0.1</v>
      </c>
    </row>
    <row r="25" spans="1:5" s="1" customFormat="1" ht="21" customHeight="1" x14ac:dyDescent="0.25">
      <c r="A25" s="19" t="s">
        <v>43</v>
      </c>
      <c r="B25" s="13"/>
      <c r="C25" s="32">
        <v>810000</v>
      </c>
      <c r="D25" s="32">
        <v>0.3</v>
      </c>
    </row>
    <row r="26" spans="1:5" s="1" customFormat="1" x14ac:dyDescent="0.25">
      <c r="B26" s="2"/>
      <c r="C26" s="2"/>
      <c r="D26" s="2"/>
    </row>
    <row r="27" spans="1:5" x14ac:dyDescent="0.25">
      <c r="A27" s="20" t="s">
        <v>4</v>
      </c>
      <c r="B27" s="34">
        <v>30000</v>
      </c>
      <c r="C27" s="11">
        <v>324000</v>
      </c>
      <c r="D27" s="11">
        <v>0.2</v>
      </c>
    </row>
    <row r="28" spans="1:5" s="1" customFormat="1" ht="18" customHeight="1" x14ac:dyDescent="0.25">
      <c r="A28" s="23" t="s">
        <v>44</v>
      </c>
      <c r="B28" s="13"/>
      <c r="C28" s="32">
        <v>324000</v>
      </c>
      <c r="D28" s="32">
        <v>0.2</v>
      </c>
      <c r="E28" s="8"/>
    </row>
    <row r="29" spans="1:5" s="1" customFormat="1" x14ac:dyDescent="0.25">
      <c r="B29" s="2"/>
      <c r="C29" s="2"/>
      <c r="D29" s="2"/>
    </row>
    <row r="30" spans="1:5" x14ac:dyDescent="0.25">
      <c r="A30" s="10" t="s">
        <v>5</v>
      </c>
      <c r="B30" s="31">
        <v>30000</v>
      </c>
      <c r="C30" s="11">
        <v>1215000</v>
      </c>
      <c r="D30" s="11">
        <v>0.75</v>
      </c>
    </row>
    <row r="31" spans="1:5" ht="30" x14ac:dyDescent="0.25">
      <c r="A31" s="18" t="s">
        <v>46</v>
      </c>
      <c r="B31" s="21"/>
      <c r="C31" s="33">
        <v>486000</v>
      </c>
      <c r="D31" s="27">
        <v>0.3</v>
      </c>
      <c r="E31" s="8"/>
    </row>
    <row r="32" spans="1:5" ht="30" x14ac:dyDescent="0.25">
      <c r="A32" s="18" t="s">
        <v>45</v>
      </c>
      <c r="B32" s="74">
        <v>729000</v>
      </c>
      <c r="C32" s="33">
        <v>405000</v>
      </c>
      <c r="D32" s="27">
        <v>0.25</v>
      </c>
      <c r="E32" s="8"/>
    </row>
    <row r="33" spans="1:5" x14ac:dyDescent="0.25">
      <c r="A33" s="18" t="s">
        <v>48</v>
      </c>
      <c r="B33" s="75"/>
      <c r="C33" s="33">
        <v>324000</v>
      </c>
      <c r="D33" s="27">
        <v>0.2</v>
      </c>
      <c r="E33" s="8"/>
    </row>
    <row r="34" spans="1:5" x14ac:dyDescent="0.25">
      <c r="A34" s="62"/>
      <c r="B34" s="63"/>
      <c r="C34" s="64"/>
      <c r="D34" s="65"/>
      <c r="E34" s="8"/>
    </row>
    <row r="35" spans="1:5" x14ac:dyDescent="0.25">
      <c r="B35" t="s">
        <v>23</v>
      </c>
      <c r="C35" s="7">
        <f>C5+C8+C15+C18+C27+C30</f>
        <v>9126000</v>
      </c>
      <c r="D35" s="7">
        <f>D5+D8+D15+D18+D27+D30</f>
        <v>3.25</v>
      </c>
    </row>
    <row r="36" spans="1:5" x14ac:dyDescent="0.25">
      <c r="A36" t="s">
        <v>47</v>
      </c>
    </row>
  </sheetData>
  <mergeCells count="2">
    <mergeCell ref="B3:D3"/>
    <mergeCell ref="B32:B33"/>
  </mergeCells>
  <printOptions horizontalCentered="1"/>
  <pageMargins left="0" right="0" top="0.78740157480314965" bottom="0.78740157480314965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1CD87-B20F-463F-A991-40E5380E30B0}">
  <sheetPr>
    <pageSetUpPr fitToPage="1"/>
  </sheetPr>
  <dimension ref="A1:M38"/>
  <sheetViews>
    <sheetView tabSelected="1" topLeftCell="A7" workbookViewId="0">
      <selection activeCell="G4" sqref="G4:G6"/>
    </sheetView>
  </sheetViews>
  <sheetFormatPr defaultRowHeight="15" x14ac:dyDescent="0.25"/>
  <cols>
    <col min="1" max="1" width="59.85546875" customWidth="1"/>
    <col min="2" max="2" width="12.42578125" customWidth="1"/>
    <col min="3" max="3" width="12.28515625" customWidth="1"/>
    <col min="4" max="4" width="9.5703125" customWidth="1"/>
    <col min="5" max="5" width="11.140625" customWidth="1"/>
    <col min="7" max="7" width="25.5703125" customWidth="1"/>
    <col min="9" max="9" width="9.5703125" customWidth="1"/>
    <col min="10" max="10" width="4" customWidth="1"/>
    <col min="11" max="11" width="10" customWidth="1"/>
    <col min="12" max="12" width="9.5703125" customWidth="1"/>
  </cols>
  <sheetData>
    <row r="1" spans="1:13" ht="15.75" x14ac:dyDescent="0.25">
      <c r="A1" s="22" t="s">
        <v>24</v>
      </c>
    </row>
    <row r="2" spans="1:13" ht="15.75" x14ac:dyDescent="0.25">
      <c r="A2" s="22" t="s">
        <v>25</v>
      </c>
    </row>
    <row r="3" spans="1:13" x14ac:dyDescent="0.25">
      <c r="B3" s="73" t="s">
        <v>22</v>
      </c>
      <c r="C3" s="73"/>
      <c r="D3" s="73"/>
      <c r="E3" s="60" t="s">
        <v>40</v>
      </c>
      <c r="F3" s="76" t="s">
        <v>34</v>
      </c>
      <c r="G3" s="76"/>
      <c r="H3" s="76"/>
      <c r="I3" s="76"/>
      <c r="K3" s="77"/>
      <c r="L3" s="77"/>
    </row>
    <row r="4" spans="1:13" ht="60" customHeight="1" x14ac:dyDescent="0.25">
      <c r="B4" s="35" t="s">
        <v>21</v>
      </c>
      <c r="C4" s="9" t="s">
        <v>30</v>
      </c>
      <c r="D4" s="29" t="s">
        <v>20</v>
      </c>
      <c r="F4" s="38" t="s">
        <v>31</v>
      </c>
      <c r="G4" s="78" t="s">
        <v>50</v>
      </c>
      <c r="H4" s="38" t="s">
        <v>32</v>
      </c>
      <c r="I4" s="41" t="s">
        <v>33</v>
      </c>
      <c r="K4" s="48" t="s">
        <v>35</v>
      </c>
      <c r="L4" s="48" t="s">
        <v>36</v>
      </c>
    </row>
    <row r="5" spans="1:13" ht="18" customHeight="1" x14ac:dyDescent="0.25">
      <c r="A5" s="10" t="s">
        <v>0</v>
      </c>
      <c r="B5" s="11">
        <v>90000</v>
      </c>
      <c r="C5" s="11">
        <v>972000</v>
      </c>
      <c r="D5" s="11">
        <v>0.2</v>
      </c>
      <c r="F5" s="7"/>
      <c r="G5" s="79"/>
      <c r="H5" s="7"/>
      <c r="I5" s="7"/>
      <c r="J5" s="6"/>
      <c r="K5" s="37"/>
      <c r="L5" s="37"/>
      <c r="M5" s="47"/>
    </row>
    <row r="6" spans="1:13" s="1" customFormat="1" ht="45" x14ac:dyDescent="0.25">
      <c r="A6" s="12" t="s">
        <v>6</v>
      </c>
      <c r="B6" s="13"/>
      <c r="C6" s="26">
        <v>972000</v>
      </c>
      <c r="D6" s="30">
        <v>0.2</v>
      </c>
      <c r="E6" s="24" t="s">
        <v>37</v>
      </c>
      <c r="F6" s="27">
        <v>0.2</v>
      </c>
      <c r="G6" s="80" t="s">
        <v>53</v>
      </c>
      <c r="H6" s="27">
        <v>1</v>
      </c>
      <c r="I6" s="42">
        <f>F6+H6</f>
        <v>1.2</v>
      </c>
      <c r="J6" s="2"/>
      <c r="K6" s="52">
        <f>D6+I6</f>
        <v>1.4</v>
      </c>
      <c r="L6" s="27"/>
      <c r="M6" s="8"/>
    </row>
    <row r="7" spans="1:13" s="1" customFormat="1" x14ac:dyDescent="0.25">
      <c r="A7" s="3"/>
      <c r="B7" s="2"/>
      <c r="C7" s="2"/>
      <c r="D7" s="2"/>
      <c r="E7" s="58"/>
      <c r="F7" s="43"/>
      <c r="G7" s="43"/>
      <c r="H7" s="43"/>
      <c r="I7" s="44"/>
      <c r="J7" s="2"/>
      <c r="K7" s="8"/>
      <c r="L7" s="43"/>
      <c r="M7" s="8"/>
    </row>
    <row r="8" spans="1:13" ht="16.5" customHeight="1" x14ac:dyDescent="0.25">
      <c r="A8" s="10" t="s">
        <v>1</v>
      </c>
      <c r="B8" s="11">
        <v>70000</v>
      </c>
      <c r="C8" s="11">
        <v>3024000</v>
      </c>
      <c r="D8" s="11">
        <v>0.8</v>
      </c>
      <c r="E8" s="59"/>
      <c r="F8" s="45"/>
      <c r="G8" s="45"/>
      <c r="H8" s="45"/>
      <c r="I8" s="44"/>
      <c r="J8" s="6"/>
      <c r="K8" s="46"/>
      <c r="L8" s="45"/>
      <c r="M8" s="46"/>
    </row>
    <row r="9" spans="1:13" s="1" customFormat="1" ht="62.25" customHeight="1" x14ac:dyDescent="0.25">
      <c r="A9" s="12" t="s">
        <v>7</v>
      </c>
      <c r="B9" s="13"/>
      <c r="C9" s="27">
        <v>756000</v>
      </c>
      <c r="D9" s="27">
        <v>0.2</v>
      </c>
      <c r="E9" s="57" t="s">
        <v>38</v>
      </c>
      <c r="F9" s="27">
        <v>0.5</v>
      </c>
      <c r="G9" s="80" t="s">
        <v>51</v>
      </c>
      <c r="H9" s="27">
        <v>0.7</v>
      </c>
      <c r="I9" s="42">
        <f>F9+H9</f>
        <v>1.2</v>
      </c>
      <c r="J9" s="2"/>
      <c r="K9" s="53">
        <f>D9+I9</f>
        <v>1.4</v>
      </c>
      <c r="L9" s="54">
        <f>I9</f>
        <v>1.2</v>
      </c>
      <c r="M9" s="8"/>
    </row>
    <row r="10" spans="1:13" s="1" customFormat="1" ht="30" x14ac:dyDescent="0.25">
      <c r="A10" s="12" t="s">
        <v>8</v>
      </c>
      <c r="B10" s="13"/>
      <c r="C10" s="27">
        <v>756000</v>
      </c>
      <c r="D10" s="27">
        <v>0.2</v>
      </c>
      <c r="E10" s="24" t="s">
        <v>37</v>
      </c>
      <c r="F10" s="27">
        <v>0.2</v>
      </c>
      <c r="G10" s="81" t="s">
        <v>52</v>
      </c>
      <c r="H10" s="27">
        <v>1</v>
      </c>
      <c r="I10" s="42">
        <f>F10+H10</f>
        <v>1.2</v>
      </c>
      <c r="J10" s="2"/>
      <c r="K10" s="52">
        <f>D10+I10</f>
        <v>1.4</v>
      </c>
      <c r="L10" s="27"/>
      <c r="M10" s="8"/>
    </row>
    <row r="11" spans="1:13" s="1" customFormat="1" ht="60" x14ac:dyDescent="0.25">
      <c r="A11" s="14" t="s">
        <v>9</v>
      </c>
      <c r="B11" s="15"/>
      <c r="C11" s="27">
        <v>756000</v>
      </c>
      <c r="D11" s="27">
        <v>0.2</v>
      </c>
      <c r="E11" s="57" t="s">
        <v>38</v>
      </c>
      <c r="F11" s="27">
        <v>0.45</v>
      </c>
      <c r="G11" s="80" t="s">
        <v>54</v>
      </c>
      <c r="H11" s="70">
        <v>0.8</v>
      </c>
      <c r="I11" s="42">
        <f>F11+H11</f>
        <v>1.25</v>
      </c>
      <c r="J11" s="2"/>
      <c r="K11" s="53">
        <f>(D11+I11)+0.2</f>
        <v>1.65</v>
      </c>
      <c r="L11" s="55">
        <f>I11+0.2</f>
        <v>1.45</v>
      </c>
      <c r="M11" s="71" t="s">
        <v>49</v>
      </c>
    </row>
    <row r="12" spans="1:13" s="1" customFormat="1" ht="30" x14ac:dyDescent="0.25">
      <c r="A12" s="16" t="s">
        <v>26</v>
      </c>
      <c r="B12" s="13"/>
      <c r="C12" s="27">
        <v>378000</v>
      </c>
      <c r="D12" s="27">
        <v>0.1</v>
      </c>
      <c r="E12" s="57" t="s">
        <v>38</v>
      </c>
      <c r="F12" s="27">
        <v>0.75</v>
      </c>
      <c r="G12" s="82" t="s">
        <v>55</v>
      </c>
      <c r="H12" s="27">
        <v>1</v>
      </c>
      <c r="I12" s="42">
        <f>F12+H12</f>
        <v>1.75</v>
      </c>
      <c r="J12" s="2"/>
      <c r="K12" s="53">
        <f>D12+I12</f>
        <v>1.85</v>
      </c>
      <c r="L12" s="55">
        <f>I12</f>
        <v>1.75</v>
      </c>
      <c r="M12" s="8"/>
    </row>
    <row r="13" spans="1:13" s="1" customFormat="1" ht="30" x14ac:dyDescent="0.25">
      <c r="A13" s="16" t="s">
        <v>27</v>
      </c>
      <c r="B13" s="13"/>
      <c r="C13" s="27">
        <v>378000</v>
      </c>
      <c r="D13" s="27">
        <v>0.1</v>
      </c>
      <c r="E13" s="57" t="s">
        <v>38</v>
      </c>
      <c r="F13" s="27">
        <v>0.8</v>
      </c>
      <c r="G13" s="82" t="s">
        <v>56</v>
      </c>
      <c r="H13" s="27">
        <v>0.7</v>
      </c>
      <c r="I13" s="42">
        <f>F13+H13</f>
        <v>1.5</v>
      </c>
      <c r="J13" s="2"/>
      <c r="K13" s="53">
        <f>D13+I13</f>
        <v>1.6</v>
      </c>
      <c r="L13" s="55">
        <f>I13</f>
        <v>1.5</v>
      </c>
      <c r="M13" s="8"/>
    </row>
    <row r="14" spans="1:13" s="1" customFormat="1" x14ac:dyDescent="0.25">
      <c r="A14" s="4"/>
      <c r="B14" s="2"/>
      <c r="C14" s="2"/>
      <c r="D14" s="2"/>
      <c r="E14" s="58"/>
      <c r="F14" s="43"/>
      <c r="G14" s="43"/>
      <c r="H14" s="43"/>
      <c r="I14" s="44"/>
      <c r="J14" s="2"/>
      <c r="K14" s="8"/>
      <c r="L14" s="43"/>
      <c r="M14" s="8"/>
    </row>
    <row r="15" spans="1:13" x14ac:dyDescent="0.25">
      <c r="A15" s="10" t="s">
        <v>2</v>
      </c>
      <c r="B15" s="31">
        <v>60000</v>
      </c>
      <c r="C15" s="11">
        <v>486000</v>
      </c>
      <c r="D15" s="11">
        <v>0.15</v>
      </c>
      <c r="E15" s="59"/>
      <c r="F15" s="45"/>
      <c r="G15" s="45"/>
      <c r="H15" s="45"/>
      <c r="I15" s="44"/>
      <c r="J15" s="6"/>
      <c r="K15" s="46"/>
      <c r="L15" s="45"/>
      <c r="M15" s="46"/>
    </row>
    <row r="16" spans="1:13" ht="19.5" customHeight="1" x14ac:dyDescent="0.25">
      <c r="A16" s="36" t="s">
        <v>28</v>
      </c>
      <c r="B16" s="13"/>
      <c r="C16" s="27">
        <v>486000</v>
      </c>
      <c r="D16" s="33">
        <v>0.15</v>
      </c>
      <c r="E16" s="57" t="s">
        <v>38</v>
      </c>
      <c r="F16" s="33">
        <v>1</v>
      </c>
      <c r="G16" s="82" t="s">
        <v>57</v>
      </c>
      <c r="H16" s="33">
        <v>0</v>
      </c>
      <c r="I16" s="42">
        <f>F16+H16</f>
        <v>1</v>
      </c>
      <c r="J16" s="6"/>
      <c r="K16" s="56">
        <f>D16+I16</f>
        <v>1.1499999999999999</v>
      </c>
      <c r="L16" s="54">
        <v>1</v>
      </c>
      <c r="M16" s="46"/>
    </row>
    <row r="17" spans="1:13" x14ac:dyDescent="0.25">
      <c r="A17" s="5"/>
      <c r="B17" s="2"/>
      <c r="C17" s="2"/>
      <c r="D17" s="6"/>
      <c r="E17" s="59"/>
      <c r="F17" s="45"/>
      <c r="G17" s="45"/>
      <c r="H17" s="45"/>
      <c r="I17" s="44"/>
      <c r="J17" s="6"/>
      <c r="K17" s="46"/>
      <c r="L17" s="45"/>
      <c r="M17" s="46"/>
    </row>
    <row r="18" spans="1:13" x14ac:dyDescent="0.25">
      <c r="A18" s="10" t="s">
        <v>3</v>
      </c>
      <c r="B18" s="31">
        <v>50000</v>
      </c>
      <c r="C18" s="11">
        <v>3105000</v>
      </c>
      <c r="D18" s="11">
        <v>1.1499999999999999</v>
      </c>
      <c r="E18" s="59"/>
      <c r="F18" s="45"/>
      <c r="G18" s="45"/>
      <c r="H18" s="45"/>
      <c r="I18" s="44"/>
      <c r="J18" s="6"/>
      <c r="K18" s="46"/>
      <c r="L18" s="45"/>
      <c r="M18" s="46"/>
    </row>
    <row r="19" spans="1:13" s="1" customFormat="1" ht="17.25" customHeight="1" x14ac:dyDescent="0.25">
      <c r="A19" s="16" t="s">
        <v>41</v>
      </c>
      <c r="B19" s="17"/>
      <c r="C19" s="32">
        <v>270000</v>
      </c>
      <c r="D19" s="32">
        <v>0.1</v>
      </c>
      <c r="E19" s="58" t="s">
        <v>38</v>
      </c>
      <c r="F19" s="61">
        <v>1</v>
      </c>
      <c r="G19" s="72" t="s">
        <v>58</v>
      </c>
      <c r="H19" s="27"/>
      <c r="I19" s="42">
        <f t="shared" ref="I19:I25" si="0">F19+H19</f>
        <v>1</v>
      </c>
      <c r="J19" s="2"/>
      <c r="K19" s="53">
        <f>D19+I19</f>
        <v>1.1000000000000001</v>
      </c>
      <c r="L19" s="54">
        <f>I19</f>
        <v>1</v>
      </c>
      <c r="M19" s="8"/>
    </row>
    <row r="20" spans="1:13" s="1" customFormat="1" x14ac:dyDescent="0.25">
      <c r="A20" s="16" t="s">
        <v>13</v>
      </c>
      <c r="B20" s="13"/>
      <c r="C20" s="32">
        <v>270000</v>
      </c>
      <c r="D20" s="32">
        <v>0.1</v>
      </c>
      <c r="E20" s="58" t="s">
        <v>38</v>
      </c>
      <c r="F20" s="27">
        <v>1</v>
      </c>
      <c r="G20" s="82" t="s">
        <v>59</v>
      </c>
      <c r="H20" s="27">
        <v>0.2</v>
      </c>
      <c r="I20" s="42">
        <f t="shared" si="0"/>
        <v>1.2</v>
      </c>
      <c r="J20" s="2"/>
      <c r="K20" s="53">
        <f>D20+I20</f>
        <v>1.3</v>
      </c>
      <c r="L20" s="54">
        <f t="shared" ref="L20:L23" si="1">I20</f>
        <v>1.2</v>
      </c>
      <c r="M20" s="8"/>
    </row>
    <row r="21" spans="1:13" s="1" customFormat="1" x14ac:dyDescent="0.25">
      <c r="A21" s="16" t="s">
        <v>14</v>
      </c>
      <c r="B21" s="13"/>
      <c r="C21" s="32">
        <v>540000</v>
      </c>
      <c r="D21" s="32">
        <v>0.2</v>
      </c>
      <c r="E21" s="58" t="s">
        <v>38</v>
      </c>
      <c r="F21" s="27">
        <v>1</v>
      </c>
      <c r="G21" s="82" t="s">
        <v>60</v>
      </c>
      <c r="H21" s="27">
        <v>0</v>
      </c>
      <c r="I21" s="42">
        <f t="shared" si="0"/>
        <v>1</v>
      </c>
      <c r="J21" s="2"/>
      <c r="K21" s="53">
        <f>D21+I21</f>
        <v>1.2</v>
      </c>
      <c r="L21" s="54">
        <f t="shared" si="1"/>
        <v>1</v>
      </c>
      <c r="M21" s="8"/>
    </row>
    <row r="22" spans="1:13" s="1" customFormat="1" x14ac:dyDescent="0.25">
      <c r="A22" s="16" t="s">
        <v>15</v>
      </c>
      <c r="B22" s="13"/>
      <c r="C22" s="32">
        <v>540000</v>
      </c>
      <c r="D22" s="32">
        <v>0.2</v>
      </c>
      <c r="E22" s="58" t="s">
        <v>38</v>
      </c>
      <c r="F22" s="27">
        <v>1</v>
      </c>
      <c r="G22" s="82" t="s">
        <v>61</v>
      </c>
      <c r="H22" s="27">
        <v>0.1</v>
      </c>
      <c r="I22" s="42">
        <f t="shared" si="0"/>
        <v>1.1000000000000001</v>
      </c>
      <c r="J22" s="2"/>
      <c r="K22" s="53">
        <f>D22+I22</f>
        <v>1.3</v>
      </c>
      <c r="L22" s="54">
        <f t="shared" si="1"/>
        <v>1.1000000000000001</v>
      </c>
      <c r="M22" s="8"/>
    </row>
    <row r="23" spans="1:13" s="1" customFormat="1" x14ac:dyDescent="0.25">
      <c r="A23" s="16" t="s">
        <v>16</v>
      </c>
      <c r="B23" s="13"/>
      <c r="C23" s="32">
        <v>405000</v>
      </c>
      <c r="D23" s="32">
        <v>0.15</v>
      </c>
      <c r="E23" s="58" t="s">
        <v>38</v>
      </c>
      <c r="F23" s="27">
        <v>1</v>
      </c>
      <c r="G23" s="82" t="s">
        <v>62</v>
      </c>
      <c r="H23" s="27">
        <v>0.3</v>
      </c>
      <c r="I23" s="42">
        <f t="shared" si="0"/>
        <v>1.3</v>
      </c>
      <c r="J23" s="2"/>
      <c r="K23" s="53">
        <f>D23+I23</f>
        <v>1.45</v>
      </c>
      <c r="L23" s="55">
        <f t="shared" si="1"/>
        <v>1.3</v>
      </c>
      <c r="M23" s="8"/>
    </row>
    <row r="24" spans="1:13" s="1" customFormat="1" x14ac:dyDescent="0.25">
      <c r="A24" s="18" t="s">
        <v>42</v>
      </c>
      <c r="B24" s="13"/>
      <c r="C24" s="32">
        <v>270000</v>
      </c>
      <c r="D24" s="32">
        <v>0.1</v>
      </c>
      <c r="E24" s="58" t="s">
        <v>38</v>
      </c>
      <c r="F24" s="61">
        <v>1</v>
      </c>
      <c r="G24" s="72" t="s">
        <v>63</v>
      </c>
      <c r="H24" s="27"/>
      <c r="I24" s="42">
        <f t="shared" si="0"/>
        <v>1</v>
      </c>
      <c r="J24" s="2"/>
      <c r="K24" s="27"/>
      <c r="L24" s="27"/>
      <c r="M24" s="8"/>
    </row>
    <row r="25" spans="1:13" s="1" customFormat="1" x14ac:dyDescent="0.25">
      <c r="A25" s="19" t="s">
        <v>43</v>
      </c>
      <c r="B25" s="13"/>
      <c r="C25" s="32">
        <v>810000</v>
      </c>
      <c r="D25" s="32">
        <v>0.3</v>
      </c>
      <c r="E25" s="58"/>
      <c r="F25" s="61"/>
      <c r="G25" s="61" t="s">
        <v>64</v>
      </c>
      <c r="H25" s="27"/>
      <c r="I25" s="42">
        <f t="shared" si="0"/>
        <v>0</v>
      </c>
      <c r="J25" s="2"/>
      <c r="K25" s="27"/>
      <c r="L25" s="27"/>
      <c r="M25" s="8"/>
    </row>
    <row r="26" spans="1:13" s="1" customFormat="1" x14ac:dyDescent="0.25">
      <c r="B26" s="2"/>
      <c r="C26" s="2"/>
      <c r="D26" s="2"/>
      <c r="F26" s="2"/>
      <c r="G26" s="2"/>
      <c r="H26" s="2"/>
      <c r="I26" s="40"/>
      <c r="J26" s="2"/>
      <c r="L26" s="2"/>
    </row>
    <row r="27" spans="1:13" x14ac:dyDescent="0.25">
      <c r="A27" s="20" t="s">
        <v>4</v>
      </c>
      <c r="B27" s="34">
        <v>30000</v>
      </c>
      <c r="C27" s="11">
        <v>324000</v>
      </c>
      <c r="D27" s="11">
        <v>0.2</v>
      </c>
      <c r="F27" s="6"/>
      <c r="G27" s="6"/>
      <c r="H27" s="6"/>
      <c r="I27" s="40"/>
      <c r="J27" s="6"/>
      <c r="L27" s="6"/>
    </row>
    <row r="28" spans="1:13" s="1" customFormat="1" x14ac:dyDescent="0.25">
      <c r="A28" s="23" t="s">
        <v>44</v>
      </c>
      <c r="B28" s="13"/>
      <c r="C28" s="32">
        <v>324000</v>
      </c>
      <c r="D28" s="32">
        <v>0.2</v>
      </c>
      <c r="E28" s="8"/>
      <c r="F28" s="69"/>
      <c r="G28" s="61" t="s">
        <v>64</v>
      </c>
      <c r="H28" s="32"/>
      <c r="I28" s="39">
        <f>F28+H28</f>
        <v>0</v>
      </c>
      <c r="J28" s="2"/>
      <c r="K28" s="50"/>
      <c r="L28" s="50"/>
    </row>
    <row r="29" spans="1:13" s="1" customFormat="1" x14ac:dyDescent="0.25">
      <c r="B29" s="2"/>
      <c r="C29" s="2"/>
      <c r="D29" s="2"/>
      <c r="F29" s="2"/>
      <c r="G29" s="2"/>
      <c r="H29" s="2"/>
      <c r="I29" s="40"/>
      <c r="J29" s="2"/>
    </row>
    <row r="30" spans="1:13" x14ac:dyDescent="0.25">
      <c r="A30" s="10" t="s">
        <v>5</v>
      </c>
      <c r="B30" s="31">
        <v>30000</v>
      </c>
      <c r="C30" s="11">
        <v>1215000</v>
      </c>
      <c r="D30" s="11">
        <v>0.75</v>
      </c>
      <c r="F30" s="6"/>
      <c r="G30" s="6"/>
      <c r="H30" s="6"/>
      <c r="I30" s="40"/>
      <c r="J30" s="6"/>
    </row>
    <row r="31" spans="1:13" ht="30" x14ac:dyDescent="0.25">
      <c r="A31" s="18" t="s">
        <v>46</v>
      </c>
      <c r="B31" s="21"/>
      <c r="C31" s="33">
        <v>486000</v>
      </c>
      <c r="D31" s="27">
        <v>0.3</v>
      </c>
      <c r="E31" s="57" t="s">
        <v>38</v>
      </c>
      <c r="F31" s="69"/>
      <c r="G31" s="61" t="s">
        <v>64</v>
      </c>
      <c r="H31" s="7"/>
      <c r="I31" s="39">
        <f>F31+H31</f>
        <v>0</v>
      </c>
      <c r="J31" s="6"/>
      <c r="K31" s="51"/>
      <c r="L31" s="51"/>
    </row>
    <row r="32" spans="1:13" ht="30" x14ac:dyDescent="0.25">
      <c r="A32" s="18" t="s">
        <v>45</v>
      </c>
      <c r="B32" s="74">
        <v>729000</v>
      </c>
      <c r="C32" s="33">
        <v>405000</v>
      </c>
      <c r="D32" s="27">
        <v>0.25</v>
      </c>
      <c r="E32" s="8"/>
      <c r="F32" s="69">
        <v>1</v>
      </c>
      <c r="G32" s="69" t="s">
        <v>65</v>
      </c>
      <c r="H32" s="7"/>
      <c r="I32" s="39">
        <f>F32+H32</f>
        <v>1</v>
      </c>
      <c r="J32" s="6"/>
      <c r="K32" s="49"/>
      <c r="L32" s="49"/>
    </row>
    <row r="33" spans="1:12" ht="16.5" customHeight="1" x14ac:dyDescent="0.25">
      <c r="A33" s="18" t="s">
        <v>48</v>
      </c>
      <c r="B33" s="75"/>
      <c r="C33" s="33">
        <v>324000</v>
      </c>
      <c r="D33" s="27">
        <v>0.2</v>
      </c>
      <c r="E33" s="8"/>
      <c r="F33" s="69"/>
      <c r="G33" s="61" t="s">
        <v>64</v>
      </c>
      <c r="H33" s="7"/>
      <c r="I33" s="39">
        <f>F33+H33</f>
        <v>0</v>
      </c>
      <c r="J33" s="6"/>
      <c r="K33" s="49"/>
      <c r="L33" s="49"/>
    </row>
    <row r="34" spans="1:12" x14ac:dyDescent="0.25">
      <c r="A34" s="62"/>
      <c r="B34" s="63"/>
      <c r="C34" s="64"/>
      <c r="D34" s="65"/>
      <c r="E34" s="8"/>
      <c r="F34" s="66"/>
      <c r="G34" s="66"/>
      <c r="H34" s="66"/>
      <c r="I34" s="67"/>
      <c r="J34" s="6"/>
      <c r="K34" s="68"/>
      <c r="L34" s="68"/>
    </row>
    <row r="35" spans="1:12" x14ac:dyDescent="0.25">
      <c r="F35" s="6"/>
      <c r="G35" s="6"/>
      <c r="H35" s="6"/>
      <c r="I35" s="6"/>
      <c r="J35" s="6"/>
    </row>
    <row r="36" spans="1:12" x14ac:dyDescent="0.25">
      <c r="B36" t="s">
        <v>23</v>
      </c>
      <c r="C36" s="7">
        <f>C5+C8+C15+C18+C27+C30</f>
        <v>9126000</v>
      </c>
      <c r="D36" s="7">
        <f>D5+D8+D15+D18+D27+D30</f>
        <v>3.25</v>
      </c>
      <c r="F36" s="6"/>
      <c r="G36" s="6"/>
      <c r="H36" s="6"/>
      <c r="I36" s="6"/>
      <c r="J36" s="6"/>
    </row>
    <row r="38" spans="1:12" x14ac:dyDescent="0.25">
      <c r="A38" t="s">
        <v>47</v>
      </c>
      <c r="C38" s="6">
        <f>C6+C9+C10+C11+C12+C13+C16+C19+C20+C21+C22+C23+C24+C25+C28+C31+C32+C33</f>
        <v>9126000</v>
      </c>
    </row>
  </sheetData>
  <mergeCells count="4">
    <mergeCell ref="B3:D3"/>
    <mergeCell ref="F3:I3"/>
    <mergeCell ref="K3:L3"/>
    <mergeCell ref="B32:B33"/>
  </mergeCells>
  <printOptions horizontalCentered="1"/>
  <pageMargins left="0" right="0" top="0.78740157480314965" bottom="0.78740157480314965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4D6D2-CFC6-4E89-BA64-12ADB086CD2B}">
  <dimension ref="A1:L36"/>
  <sheetViews>
    <sheetView workbookViewId="0">
      <selection activeCell="E3" sqref="E3"/>
    </sheetView>
  </sheetViews>
  <sheetFormatPr defaultRowHeight="15" x14ac:dyDescent="0.25"/>
  <cols>
    <col min="1" max="1" width="55.7109375" customWidth="1"/>
    <col min="2" max="2" width="12.42578125" customWidth="1"/>
    <col min="3" max="3" width="12.28515625" customWidth="1"/>
    <col min="4" max="4" width="9.5703125" customWidth="1"/>
    <col min="5" max="5" width="11.140625" customWidth="1"/>
    <col min="8" max="8" width="9.5703125" customWidth="1"/>
    <col min="9" max="9" width="4" customWidth="1"/>
    <col min="10" max="10" width="10" customWidth="1"/>
    <col min="11" max="11" width="9.5703125" customWidth="1"/>
  </cols>
  <sheetData>
    <row r="1" spans="1:12" ht="15.75" x14ac:dyDescent="0.25">
      <c r="A1" s="22" t="s">
        <v>24</v>
      </c>
    </row>
    <row r="2" spans="1:12" ht="15.75" x14ac:dyDescent="0.25">
      <c r="A2" s="22" t="s">
        <v>25</v>
      </c>
    </row>
    <row r="3" spans="1:12" x14ac:dyDescent="0.25">
      <c r="B3" s="73" t="s">
        <v>22</v>
      </c>
      <c r="C3" s="73"/>
      <c r="D3" s="73"/>
      <c r="E3" s="60" t="s">
        <v>40</v>
      </c>
      <c r="F3" s="76" t="s">
        <v>34</v>
      </c>
      <c r="G3" s="76"/>
      <c r="H3" s="76"/>
      <c r="J3" s="77"/>
      <c r="K3" s="77"/>
    </row>
    <row r="4" spans="1:12" ht="60" customHeight="1" x14ac:dyDescent="0.25">
      <c r="B4" s="35" t="s">
        <v>21</v>
      </c>
      <c r="C4" s="9" t="s">
        <v>30</v>
      </c>
      <c r="D4" s="29" t="s">
        <v>20</v>
      </c>
      <c r="F4" s="38" t="s">
        <v>31</v>
      </c>
      <c r="G4" s="38" t="s">
        <v>32</v>
      </c>
      <c r="H4" s="41" t="s">
        <v>33</v>
      </c>
      <c r="J4" s="48" t="s">
        <v>35</v>
      </c>
      <c r="K4" s="48" t="s">
        <v>36</v>
      </c>
    </row>
    <row r="5" spans="1:12" ht="18" customHeight="1" x14ac:dyDescent="0.25">
      <c r="A5" s="10" t="s">
        <v>0</v>
      </c>
      <c r="B5" s="11">
        <v>90000</v>
      </c>
      <c r="C5" s="11">
        <v>972000</v>
      </c>
      <c r="D5" s="11">
        <v>0.2</v>
      </c>
      <c r="F5" s="7"/>
      <c r="G5" s="7"/>
      <c r="H5" s="7"/>
      <c r="I5" s="6"/>
      <c r="J5" s="37"/>
      <c r="K5" s="37"/>
      <c r="L5" s="47"/>
    </row>
    <row r="6" spans="1:12" s="1" customFormat="1" ht="30" x14ac:dyDescent="0.25">
      <c r="A6" s="12" t="s">
        <v>6</v>
      </c>
      <c r="B6" s="13"/>
      <c r="C6" s="26">
        <v>972000</v>
      </c>
      <c r="D6" s="30">
        <v>0.2</v>
      </c>
      <c r="E6" s="24" t="s">
        <v>37</v>
      </c>
      <c r="F6" s="27">
        <v>0.2</v>
      </c>
      <c r="G6" s="27">
        <v>1</v>
      </c>
      <c r="H6" s="42">
        <f>F6+G6</f>
        <v>1.2</v>
      </c>
      <c r="I6" s="2"/>
      <c r="J6" s="52">
        <f>D6+H6</f>
        <v>1.4</v>
      </c>
      <c r="K6" s="27"/>
      <c r="L6" s="8"/>
    </row>
    <row r="7" spans="1:12" s="1" customFormat="1" x14ac:dyDescent="0.25">
      <c r="A7" s="3"/>
      <c r="B7" s="2"/>
      <c r="C7" s="2"/>
      <c r="D7" s="2"/>
      <c r="E7" s="58"/>
      <c r="F7" s="43"/>
      <c r="G7" s="43"/>
      <c r="H7" s="44"/>
      <c r="I7" s="2"/>
      <c r="J7" s="8"/>
      <c r="K7" s="43"/>
      <c r="L7" s="8"/>
    </row>
    <row r="8" spans="1:12" ht="16.5" customHeight="1" x14ac:dyDescent="0.25">
      <c r="A8" s="10" t="s">
        <v>1</v>
      </c>
      <c r="B8" s="11">
        <v>70000</v>
      </c>
      <c r="C8" s="11">
        <v>3024000</v>
      </c>
      <c r="D8" s="11">
        <v>0.8</v>
      </c>
      <c r="E8" s="59"/>
      <c r="F8" s="45"/>
      <c r="G8" s="45"/>
      <c r="H8" s="44"/>
      <c r="I8" s="6"/>
      <c r="J8" s="46"/>
      <c r="K8" s="45"/>
      <c r="L8" s="46"/>
    </row>
    <row r="9" spans="1:12" s="1" customFormat="1" ht="30" x14ac:dyDescent="0.25">
      <c r="A9" s="12" t="s">
        <v>7</v>
      </c>
      <c r="B9" s="13"/>
      <c r="C9" s="27">
        <v>756000</v>
      </c>
      <c r="D9" s="27">
        <v>0.2</v>
      </c>
      <c r="E9" s="57" t="s">
        <v>38</v>
      </c>
      <c r="F9" s="27">
        <v>0.5</v>
      </c>
      <c r="G9" s="27">
        <v>0.7</v>
      </c>
      <c r="H9" s="42">
        <f>F9+G9</f>
        <v>1.2</v>
      </c>
      <c r="I9" s="2"/>
      <c r="J9" s="53">
        <f>D9+H9</f>
        <v>1.4</v>
      </c>
      <c r="K9" s="54">
        <f>H9</f>
        <v>1.2</v>
      </c>
      <c r="L9" s="8"/>
    </row>
    <row r="10" spans="1:12" s="1" customFormat="1" ht="30" x14ac:dyDescent="0.25">
      <c r="A10" s="12" t="s">
        <v>8</v>
      </c>
      <c r="B10" s="13"/>
      <c r="C10" s="27">
        <v>756000</v>
      </c>
      <c r="D10" s="27">
        <v>0.2</v>
      </c>
      <c r="E10" s="24" t="s">
        <v>37</v>
      </c>
      <c r="F10" s="27">
        <v>0.2</v>
      </c>
      <c r="G10" s="27">
        <v>1</v>
      </c>
      <c r="H10" s="42">
        <f t="shared" ref="H10:H32" si="0">F10+G10</f>
        <v>1.2</v>
      </c>
      <c r="I10" s="2"/>
      <c r="J10" s="52">
        <f>D10+H10</f>
        <v>1.4</v>
      </c>
      <c r="K10" s="27"/>
      <c r="L10" s="8"/>
    </row>
    <row r="11" spans="1:12" s="1" customFormat="1" ht="30" x14ac:dyDescent="0.25">
      <c r="A11" s="14" t="s">
        <v>9</v>
      </c>
      <c r="B11" s="15"/>
      <c r="C11" s="27">
        <v>756000</v>
      </c>
      <c r="D11" s="27">
        <v>0.2</v>
      </c>
      <c r="E11" s="57" t="s">
        <v>38</v>
      </c>
      <c r="F11" s="27">
        <v>0.45</v>
      </c>
      <c r="G11" s="27">
        <v>1</v>
      </c>
      <c r="H11" s="42">
        <f t="shared" si="0"/>
        <v>1.45</v>
      </c>
      <c r="I11" s="2"/>
      <c r="J11" s="53">
        <f>(D11+H11)+0.2</f>
        <v>1.8499999999999999</v>
      </c>
      <c r="K11" s="55">
        <f>H11+0.2</f>
        <v>1.65</v>
      </c>
      <c r="L11" s="8"/>
    </row>
    <row r="12" spans="1:12" s="1" customFormat="1" ht="30" x14ac:dyDescent="0.25">
      <c r="A12" s="16" t="s">
        <v>26</v>
      </c>
      <c r="B12" s="13"/>
      <c r="C12" s="27">
        <v>378000</v>
      </c>
      <c r="D12" s="27">
        <v>0.1</v>
      </c>
      <c r="E12" s="57" t="s">
        <v>38</v>
      </c>
      <c r="F12" s="27">
        <v>0.75</v>
      </c>
      <c r="G12" s="27">
        <v>1</v>
      </c>
      <c r="H12" s="42">
        <f t="shared" si="0"/>
        <v>1.75</v>
      </c>
      <c r="I12" s="2"/>
      <c r="J12" s="53">
        <f>D12+H12</f>
        <v>1.85</v>
      </c>
      <c r="K12" s="55">
        <f>H12</f>
        <v>1.75</v>
      </c>
      <c r="L12" s="8"/>
    </row>
    <row r="13" spans="1:12" s="1" customFormat="1" ht="30" x14ac:dyDescent="0.25">
      <c r="A13" s="16" t="s">
        <v>27</v>
      </c>
      <c r="B13" s="13"/>
      <c r="C13" s="27">
        <v>378000</v>
      </c>
      <c r="D13" s="27">
        <v>0.1</v>
      </c>
      <c r="E13" s="57" t="s">
        <v>38</v>
      </c>
      <c r="F13" s="27">
        <v>0.8</v>
      </c>
      <c r="G13" s="27">
        <v>0.7</v>
      </c>
      <c r="H13" s="42">
        <f t="shared" si="0"/>
        <v>1.5</v>
      </c>
      <c r="I13" s="2"/>
      <c r="J13" s="53">
        <f>D13+H13</f>
        <v>1.6</v>
      </c>
      <c r="K13" s="55">
        <f>H13</f>
        <v>1.5</v>
      </c>
      <c r="L13" s="8"/>
    </row>
    <row r="14" spans="1:12" s="1" customFormat="1" x14ac:dyDescent="0.25">
      <c r="A14" s="4"/>
      <c r="B14" s="2"/>
      <c r="C14" s="2"/>
      <c r="D14" s="2"/>
      <c r="E14" s="58"/>
      <c r="F14" s="43"/>
      <c r="G14" s="43"/>
      <c r="H14" s="44"/>
      <c r="I14" s="2"/>
      <c r="J14" s="8"/>
      <c r="K14" s="43"/>
      <c r="L14" s="8"/>
    </row>
    <row r="15" spans="1:12" x14ac:dyDescent="0.25">
      <c r="A15" s="10" t="s">
        <v>2</v>
      </c>
      <c r="B15" s="31">
        <v>60000</v>
      </c>
      <c r="C15" s="11">
        <v>486000</v>
      </c>
      <c r="D15" s="11">
        <v>0.15</v>
      </c>
      <c r="E15" s="59"/>
      <c r="F15" s="45"/>
      <c r="G15" s="45"/>
      <c r="H15" s="44"/>
      <c r="I15" s="6"/>
      <c r="J15" s="46"/>
      <c r="K15" s="45"/>
      <c r="L15" s="46"/>
    </row>
    <row r="16" spans="1:12" ht="19.5" customHeight="1" x14ac:dyDescent="0.25">
      <c r="A16" s="36" t="s">
        <v>28</v>
      </c>
      <c r="B16" s="13"/>
      <c r="C16" s="27">
        <v>486000</v>
      </c>
      <c r="D16" s="33">
        <v>0.15</v>
      </c>
      <c r="E16" s="57" t="s">
        <v>38</v>
      </c>
      <c r="F16" s="33">
        <v>1</v>
      </c>
      <c r="G16" s="33">
        <v>0</v>
      </c>
      <c r="H16" s="42">
        <f t="shared" si="0"/>
        <v>1</v>
      </c>
      <c r="I16" s="6"/>
      <c r="J16" s="56">
        <f>D16+H16</f>
        <v>1.1499999999999999</v>
      </c>
      <c r="K16" s="54">
        <v>1</v>
      </c>
      <c r="L16" s="46"/>
    </row>
    <row r="17" spans="1:12" x14ac:dyDescent="0.25">
      <c r="A17" s="5"/>
      <c r="B17" s="2"/>
      <c r="C17" s="2"/>
      <c r="D17" s="6"/>
      <c r="E17" s="59"/>
      <c r="F17" s="45"/>
      <c r="G17" s="45"/>
      <c r="H17" s="44"/>
      <c r="I17" s="6"/>
      <c r="J17" s="46"/>
      <c r="K17" s="45"/>
      <c r="L17" s="46"/>
    </row>
    <row r="18" spans="1:12" x14ac:dyDescent="0.25">
      <c r="A18" s="10" t="s">
        <v>3</v>
      </c>
      <c r="B18" s="31">
        <v>50000</v>
      </c>
      <c r="C18" s="11">
        <v>3105000</v>
      </c>
      <c r="D18" s="11">
        <v>1.1499999999999999</v>
      </c>
      <c r="E18" s="59"/>
      <c r="F18" s="45"/>
      <c r="G18" s="45"/>
      <c r="H18" s="44"/>
      <c r="I18" s="6"/>
      <c r="J18" s="46"/>
      <c r="K18" s="45"/>
      <c r="L18" s="46"/>
    </row>
    <row r="19" spans="1:12" s="1" customFormat="1" x14ac:dyDescent="0.25">
      <c r="A19" s="16" t="s">
        <v>39</v>
      </c>
      <c r="B19" s="17"/>
      <c r="C19" s="32">
        <v>270000</v>
      </c>
      <c r="D19" s="32">
        <v>0.1</v>
      </c>
      <c r="E19" s="58" t="s">
        <v>38</v>
      </c>
      <c r="F19" s="27">
        <v>1</v>
      </c>
      <c r="G19" s="27">
        <v>0.1</v>
      </c>
      <c r="H19" s="42">
        <f t="shared" si="0"/>
        <v>1.1000000000000001</v>
      </c>
      <c r="I19" s="2"/>
      <c r="J19" s="53">
        <f>D19+H19</f>
        <v>1.2000000000000002</v>
      </c>
      <c r="K19" s="54">
        <f>H19</f>
        <v>1.1000000000000001</v>
      </c>
      <c r="L19" s="8"/>
    </row>
    <row r="20" spans="1:12" s="1" customFormat="1" x14ac:dyDescent="0.25">
      <c r="A20" s="16" t="s">
        <v>13</v>
      </c>
      <c r="B20" s="13"/>
      <c r="C20" s="32">
        <v>270000</v>
      </c>
      <c r="D20" s="32">
        <v>0.1</v>
      </c>
      <c r="E20" s="58" t="s">
        <v>38</v>
      </c>
      <c r="F20" s="27">
        <v>1</v>
      </c>
      <c r="G20" s="27">
        <v>0.2</v>
      </c>
      <c r="H20" s="42">
        <f t="shared" si="0"/>
        <v>1.2</v>
      </c>
      <c r="I20" s="2"/>
      <c r="J20" s="53">
        <f t="shared" ref="J20:J23" si="1">D20+H20</f>
        <v>1.3</v>
      </c>
      <c r="K20" s="54">
        <f t="shared" ref="K20:K23" si="2">H20</f>
        <v>1.2</v>
      </c>
      <c r="L20" s="8"/>
    </row>
    <row r="21" spans="1:12" s="1" customFormat="1" x14ac:dyDescent="0.25">
      <c r="A21" s="16" t="s">
        <v>14</v>
      </c>
      <c r="B21" s="13"/>
      <c r="C21" s="32">
        <v>540000</v>
      </c>
      <c r="D21" s="32">
        <v>0.2</v>
      </c>
      <c r="E21" s="58" t="s">
        <v>38</v>
      </c>
      <c r="F21" s="27">
        <v>1</v>
      </c>
      <c r="G21" s="27">
        <v>0</v>
      </c>
      <c r="H21" s="42">
        <f t="shared" si="0"/>
        <v>1</v>
      </c>
      <c r="I21" s="2"/>
      <c r="J21" s="53">
        <f t="shared" si="1"/>
        <v>1.2</v>
      </c>
      <c r="K21" s="54">
        <f t="shared" si="2"/>
        <v>1</v>
      </c>
      <c r="L21" s="8"/>
    </row>
    <row r="22" spans="1:12" s="1" customFormat="1" x14ac:dyDescent="0.25">
      <c r="A22" s="16" t="s">
        <v>15</v>
      </c>
      <c r="B22" s="13"/>
      <c r="C22" s="32">
        <v>540000</v>
      </c>
      <c r="D22" s="32">
        <v>0.2</v>
      </c>
      <c r="E22" s="58" t="s">
        <v>38</v>
      </c>
      <c r="F22" s="27">
        <v>1</v>
      </c>
      <c r="G22" s="27">
        <v>0.1</v>
      </c>
      <c r="H22" s="42">
        <f t="shared" si="0"/>
        <v>1.1000000000000001</v>
      </c>
      <c r="I22" s="2"/>
      <c r="J22" s="53">
        <f t="shared" si="1"/>
        <v>1.3</v>
      </c>
      <c r="K22" s="54">
        <f t="shared" si="2"/>
        <v>1.1000000000000001</v>
      </c>
      <c r="L22" s="8"/>
    </row>
    <row r="23" spans="1:12" s="1" customFormat="1" x14ac:dyDescent="0.25">
      <c r="A23" s="16" t="s">
        <v>16</v>
      </c>
      <c r="B23" s="13"/>
      <c r="C23" s="32">
        <v>405000</v>
      </c>
      <c r="D23" s="32">
        <v>0.15</v>
      </c>
      <c r="E23" s="58" t="s">
        <v>38</v>
      </c>
      <c r="F23" s="27">
        <v>1</v>
      </c>
      <c r="G23" s="27">
        <v>0.3</v>
      </c>
      <c r="H23" s="42">
        <f t="shared" si="0"/>
        <v>1.3</v>
      </c>
      <c r="I23" s="2"/>
      <c r="J23" s="53">
        <f t="shared" si="1"/>
        <v>1.45</v>
      </c>
      <c r="K23" s="55">
        <f t="shared" si="2"/>
        <v>1.3</v>
      </c>
      <c r="L23" s="8"/>
    </row>
    <row r="24" spans="1:12" s="1" customFormat="1" x14ac:dyDescent="0.25">
      <c r="A24" s="18" t="s">
        <v>11</v>
      </c>
      <c r="B24" s="13"/>
      <c r="C24" s="32">
        <v>270000</v>
      </c>
      <c r="D24" s="32">
        <v>0.1</v>
      </c>
      <c r="F24" s="27"/>
      <c r="G24" s="27"/>
      <c r="H24" s="42">
        <f t="shared" si="0"/>
        <v>0</v>
      </c>
      <c r="I24" s="2"/>
      <c r="J24" s="27"/>
      <c r="K24" s="27"/>
      <c r="L24" s="8"/>
    </row>
    <row r="25" spans="1:12" s="1" customFormat="1" x14ac:dyDescent="0.25">
      <c r="A25" s="19" t="s">
        <v>10</v>
      </c>
      <c r="B25" s="13"/>
      <c r="C25" s="32">
        <v>810000</v>
      </c>
      <c r="D25" s="32">
        <v>0.3</v>
      </c>
      <c r="F25" s="27"/>
      <c r="G25" s="27"/>
      <c r="H25" s="42">
        <f t="shared" si="0"/>
        <v>0</v>
      </c>
      <c r="I25" s="2"/>
      <c r="J25" s="27"/>
      <c r="K25" s="27"/>
      <c r="L25" s="8"/>
    </row>
    <row r="26" spans="1:12" s="1" customFormat="1" x14ac:dyDescent="0.25">
      <c r="B26" s="2"/>
      <c r="C26" s="2"/>
      <c r="D26" s="2"/>
      <c r="F26" s="2"/>
      <c r="G26" s="2"/>
      <c r="H26" s="40"/>
      <c r="I26" s="2"/>
      <c r="K26" s="2"/>
    </row>
    <row r="27" spans="1:12" x14ac:dyDescent="0.25">
      <c r="A27" s="20" t="s">
        <v>4</v>
      </c>
      <c r="B27" s="34">
        <v>30000</v>
      </c>
      <c r="C27" s="11">
        <v>324000</v>
      </c>
      <c r="D27" s="11">
        <v>0.2</v>
      </c>
      <c r="F27" s="6"/>
      <c r="G27" s="6"/>
      <c r="H27" s="40"/>
      <c r="I27" s="6"/>
      <c r="K27" s="6"/>
    </row>
    <row r="28" spans="1:12" s="1" customFormat="1" x14ac:dyDescent="0.25">
      <c r="A28" s="23" t="s">
        <v>17</v>
      </c>
      <c r="B28" s="13"/>
      <c r="C28" s="32">
        <v>324000</v>
      </c>
      <c r="D28" s="32">
        <v>0.2</v>
      </c>
      <c r="E28" s="8"/>
      <c r="F28" s="32"/>
      <c r="G28" s="32"/>
      <c r="H28" s="39">
        <f t="shared" si="0"/>
        <v>0</v>
      </c>
      <c r="I28" s="2"/>
      <c r="J28" s="50"/>
      <c r="K28" s="50"/>
    </row>
    <row r="29" spans="1:12" s="1" customFormat="1" x14ac:dyDescent="0.25">
      <c r="B29" s="2"/>
      <c r="C29" s="2"/>
      <c r="D29" s="2"/>
      <c r="F29" s="2"/>
      <c r="G29" s="2"/>
      <c r="H29" s="40"/>
      <c r="I29" s="2"/>
    </row>
    <row r="30" spans="1:12" x14ac:dyDescent="0.25">
      <c r="A30" s="10" t="s">
        <v>5</v>
      </c>
      <c r="B30" s="31">
        <v>30000</v>
      </c>
      <c r="C30" s="11">
        <v>1215000</v>
      </c>
      <c r="D30" s="11">
        <v>0.75</v>
      </c>
      <c r="F30" s="6"/>
      <c r="G30" s="6"/>
      <c r="H30" s="40"/>
      <c r="I30" s="6"/>
    </row>
    <row r="31" spans="1:12" ht="30" x14ac:dyDescent="0.25">
      <c r="A31" s="18" t="s">
        <v>18</v>
      </c>
      <c r="B31" s="21"/>
      <c r="C31" s="33">
        <v>486000</v>
      </c>
      <c r="D31" s="27">
        <v>0.3</v>
      </c>
      <c r="E31" s="8"/>
      <c r="F31" s="7"/>
      <c r="G31" s="7"/>
      <c r="H31" s="39">
        <f t="shared" si="0"/>
        <v>0</v>
      </c>
      <c r="I31" s="6"/>
      <c r="J31" s="51"/>
      <c r="K31" s="51"/>
    </row>
    <row r="32" spans="1:12" ht="30" x14ac:dyDescent="0.25">
      <c r="A32" s="18" t="s">
        <v>19</v>
      </c>
      <c r="B32" s="21"/>
      <c r="C32" s="33">
        <v>729000</v>
      </c>
      <c r="D32" s="27">
        <v>0.45</v>
      </c>
      <c r="E32" s="8"/>
      <c r="F32" s="7"/>
      <c r="G32" s="7"/>
      <c r="H32" s="39">
        <f t="shared" si="0"/>
        <v>0</v>
      </c>
      <c r="I32" s="6"/>
      <c r="J32" s="49"/>
      <c r="K32" s="49"/>
    </row>
    <row r="33" spans="1:9" x14ac:dyDescent="0.25">
      <c r="F33" s="6"/>
      <c r="G33" s="6"/>
      <c r="H33" s="6"/>
      <c r="I33" s="6"/>
    </row>
    <row r="34" spans="1:9" x14ac:dyDescent="0.25">
      <c r="B34" t="s">
        <v>23</v>
      </c>
      <c r="C34" s="7">
        <f>C5+C8+C15+C18+C27+C30</f>
        <v>9126000</v>
      </c>
      <c r="D34" s="7">
        <f>D5+D8+D15+D18+D27+D30</f>
        <v>3.25</v>
      </c>
      <c r="F34" s="6"/>
      <c r="G34" s="6"/>
      <c r="H34" s="6"/>
      <c r="I34" s="6"/>
    </row>
    <row r="36" spans="1:9" x14ac:dyDescent="0.25">
      <c r="A36" t="s">
        <v>29</v>
      </c>
    </row>
  </sheetData>
  <mergeCells count="3">
    <mergeCell ref="B3:D3"/>
    <mergeCell ref="F3:H3"/>
    <mergeCell ref="J3:K3"/>
  </mergeCells>
  <printOptions horizontalCentered="1"/>
  <pageMargins left="0" right="0" top="0.78740157480314965" bottom="0.78740157480314965" header="0.31496062992125984" footer="0.31496062992125984"/>
  <pageSetup paperSize="9" scale="90" orientation="landscape" verticalDpi="0" r:id="rId1"/>
  <ignoredErrors>
    <ignoredError sqref="J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8056D-96D0-4604-95A9-C93E392BE79B}">
  <dimension ref="A1:E36"/>
  <sheetViews>
    <sheetView topLeftCell="A13" workbookViewId="0">
      <selection activeCell="H19" sqref="H19"/>
    </sheetView>
  </sheetViews>
  <sheetFormatPr defaultRowHeight="15" x14ac:dyDescent="0.25"/>
  <cols>
    <col min="1" max="1" width="55.7109375" customWidth="1"/>
    <col min="2" max="2" width="12.42578125" customWidth="1"/>
    <col min="3" max="3" width="12.28515625" customWidth="1"/>
    <col min="4" max="4" width="9.5703125" customWidth="1"/>
  </cols>
  <sheetData>
    <row r="1" spans="1:5" ht="15.75" x14ac:dyDescent="0.25">
      <c r="A1" s="22" t="s">
        <v>24</v>
      </c>
    </row>
    <row r="2" spans="1:5" ht="15.75" x14ac:dyDescent="0.25">
      <c r="A2" s="22" t="s">
        <v>25</v>
      </c>
    </row>
    <row r="3" spans="1:5" x14ac:dyDescent="0.25">
      <c r="B3" s="73" t="s">
        <v>22</v>
      </c>
      <c r="C3" s="73"/>
      <c r="D3" s="73"/>
    </row>
    <row r="4" spans="1:5" ht="60" customHeight="1" x14ac:dyDescent="0.25">
      <c r="B4" s="35" t="s">
        <v>21</v>
      </c>
      <c r="C4" s="9" t="s">
        <v>30</v>
      </c>
      <c r="D4" s="29" t="s">
        <v>20</v>
      </c>
    </row>
    <row r="5" spans="1:5" ht="18" customHeight="1" x14ac:dyDescent="0.25">
      <c r="A5" s="10" t="s">
        <v>0</v>
      </c>
      <c r="B5" s="11">
        <v>90000</v>
      </c>
      <c r="C5" s="11">
        <v>972000</v>
      </c>
      <c r="D5" s="11">
        <v>0.2</v>
      </c>
    </row>
    <row r="6" spans="1:5" s="1" customFormat="1" ht="30" x14ac:dyDescent="0.25">
      <c r="A6" s="12" t="s">
        <v>6</v>
      </c>
      <c r="B6" s="13"/>
      <c r="C6" s="26">
        <v>972000</v>
      </c>
      <c r="D6" s="30">
        <v>0.2</v>
      </c>
      <c r="E6" s="24"/>
    </row>
    <row r="7" spans="1:5" s="1" customFormat="1" x14ac:dyDescent="0.25">
      <c r="A7" s="3"/>
      <c r="B7" s="2"/>
      <c r="C7" s="2"/>
      <c r="D7" s="2"/>
    </row>
    <row r="8" spans="1:5" ht="16.5" customHeight="1" x14ac:dyDescent="0.25">
      <c r="A8" s="10" t="s">
        <v>1</v>
      </c>
      <c r="B8" s="11">
        <v>70000</v>
      </c>
      <c r="C8" s="11">
        <v>3024000</v>
      </c>
      <c r="D8" s="11">
        <v>0.8</v>
      </c>
    </row>
    <row r="9" spans="1:5" s="1" customFormat="1" ht="30" x14ac:dyDescent="0.25">
      <c r="A9" s="12" t="s">
        <v>7</v>
      </c>
      <c r="B9" s="13"/>
      <c r="C9" s="27">
        <v>756000</v>
      </c>
      <c r="D9" s="27">
        <v>0.2</v>
      </c>
      <c r="E9" s="28"/>
    </row>
    <row r="10" spans="1:5" s="1" customFormat="1" ht="30" x14ac:dyDescent="0.25">
      <c r="A10" s="12" t="s">
        <v>8</v>
      </c>
      <c r="B10" s="13"/>
      <c r="C10" s="27">
        <v>756000</v>
      </c>
      <c r="D10" s="27">
        <v>0.2</v>
      </c>
      <c r="E10" s="28"/>
    </row>
    <row r="11" spans="1:5" s="1" customFormat="1" ht="30" x14ac:dyDescent="0.25">
      <c r="A11" s="14" t="s">
        <v>9</v>
      </c>
      <c r="B11" s="15"/>
      <c r="C11" s="27">
        <v>756000</v>
      </c>
      <c r="D11" s="27">
        <v>0.2</v>
      </c>
      <c r="E11" s="28"/>
    </row>
    <row r="12" spans="1:5" s="1" customFormat="1" ht="30" x14ac:dyDescent="0.25">
      <c r="A12" s="16" t="s">
        <v>26</v>
      </c>
      <c r="B12" s="13"/>
      <c r="C12" s="27">
        <v>378000</v>
      </c>
      <c r="D12" s="27">
        <v>0.1</v>
      </c>
      <c r="E12" s="8"/>
    </row>
    <row r="13" spans="1:5" s="1" customFormat="1" ht="30" x14ac:dyDescent="0.25">
      <c r="A13" s="16" t="s">
        <v>27</v>
      </c>
      <c r="B13" s="13"/>
      <c r="C13" s="27">
        <v>378000</v>
      </c>
      <c r="D13" s="27">
        <v>0.1</v>
      </c>
      <c r="E13" s="8"/>
    </row>
    <row r="14" spans="1:5" s="1" customFormat="1" x14ac:dyDescent="0.25">
      <c r="A14" s="4"/>
      <c r="B14" s="2"/>
      <c r="C14" s="2"/>
      <c r="D14" s="2"/>
    </row>
    <row r="15" spans="1:5" x14ac:dyDescent="0.25">
      <c r="A15" s="10" t="s">
        <v>2</v>
      </c>
      <c r="B15" s="31">
        <v>60000</v>
      </c>
      <c r="C15" s="11">
        <v>486000</v>
      </c>
      <c r="D15" s="11">
        <v>0.15</v>
      </c>
    </row>
    <row r="16" spans="1:5" ht="19.5" customHeight="1" x14ac:dyDescent="0.25">
      <c r="A16" s="36" t="s">
        <v>28</v>
      </c>
      <c r="B16" s="13"/>
      <c r="C16" s="27">
        <v>486000</v>
      </c>
      <c r="D16" s="33">
        <v>0.15</v>
      </c>
      <c r="E16" s="8"/>
    </row>
    <row r="17" spans="1:5" x14ac:dyDescent="0.25">
      <c r="A17" s="5"/>
      <c r="B17" s="2"/>
      <c r="C17" s="2"/>
      <c r="D17" s="6"/>
    </row>
    <row r="18" spans="1:5" x14ac:dyDescent="0.25">
      <c r="A18" s="10" t="s">
        <v>3</v>
      </c>
      <c r="B18" s="31">
        <v>50000</v>
      </c>
      <c r="C18" s="11">
        <v>3105000</v>
      </c>
      <c r="D18" s="11">
        <v>1.1499999999999999</v>
      </c>
      <c r="E18" s="25"/>
    </row>
    <row r="19" spans="1:5" s="1" customFormat="1" x14ac:dyDescent="0.25">
      <c r="A19" s="16" t="s">
        <v>12</v>
      </c>
      <c r="B19" s="17"/>
      <c r="C19" s="32">
        <v>270000</v>
      </c>
      <c r="D19" s="32">
        <v>0.1</v>
      </c>
    </row>
    <row r="20" spans="1:5" s="1" customFormat="1" x14ac:dyDescent="0.25">
      <c r="A20" s="16" t="s">
        <v>13</v>
      </c>
      <c r="B20" s="13"/>
      <c r="C20" s="32">
        <v>270000</v>
      </c>
      <c r="D20" s="32">
        <v>0.1</v>
      </c>
    </row>
    <row r="21" spans="1:5" s="1" customFormat="1" x14ac:dyDescent="0.25">
      <c r="A21" s="16" t="s">
        <v>14</v>
      </c>
      <c r="B21" s="13"/>
      <c r="C21" s="32">
        <v>540000</v>
      </c>
      <c r="D21" s="32">
        <v>0.2</v>
      </c>
    </row>
    <row r="22" spans="1:5" s="1" customFormat="1" x14ac:dyDescent="0.25">
      <c r="A22" s="16" t="s">
        <v>15</v>
      </c>
      <c r="B22" s="13"/>
      <c r="C22" s="32">
        <v>540000</v>
      </c>
      <c r="D22" s="32">
        <v>0.2</v>
      </c>
    </row>
    <row r="23" spans="1:5" s="1" customFormat="1" x14ac:dyDescent="0.25">
      <c r="A23" s="16" t="s">
        <v>16</v>
      </c>
      <c r="B23" s="13"/>
      <c r="C23" s="32">
        <v>405000</v>
      </c>
      <c r="D23" s="32">
        <v>0.15</v>
      </c>
    </row>
    <row r="24" spans="1:5" s="1" customFormat="1" x14ac:dyDescent="0.25">
      <c r="A24" s="18" t="s">
        <v>11</v>
      </c>
      <c r="B24" s="13"/>
      <c r="C24" s="32">
        <v>270000</v>
      </c>
      <c r="D24" s="32">
        <v>0.1</v>
      </c>
    </row>
    <row r="25" spans="1:5" s="1" customFormat="1" x14ac:dyDescent="0.25">
      <c r="A25" s="19" t="s">
        <v>10</v>
      </c>
      <c r="B25" s="13"/>
      <c r="C25" s="32">
        <v>810000</v>
      </c>
      <c r="D25" s="32">
        <v>0.3</v>
      </c>
    </row>
    <row r="26" spans="1:5" s="1" customFormat="1" x14ac:dyDescent="0.25">
      <c r="B26" s="2"/>
      <c r="C26" s="2"/>
      <c r="D26" s="2"/>
    </row>
    <row r="27" spans="1:5" x14ac:dyDescent="0.25">
      <c r="A27" s="20" t="s">
        <v>4</v>
      </c>
      <c r="B27" s="34">
        <v>30000</v>
      </c>
      <c r="C27" s="11">
        <v>324000</v>
      </c>
      <c r="D27" s="11">
        <v>0.2</v>
      </c>
    </row>
    <row r="28" spans="1:5" s="1" customFormat="1" x14ac:dyDescent="0.25">
      <c r="A28" s="23" t="s">
        <v>17</v>
      </c>
      <c r="B28" s="13"/>
      <c r="C28" s="32">
        <v>324000</v>
      </c>
      <c r="D28" s="32">
        <v>0.2</v>
      </c>
      <c r="E28" s="8"/>
    </row>
    <row r="29" spans="1:5" s="1" customFormat="1" x14ac:dyDescent="0.25">
      <c r="B29" s="2"/>
      <c r="C29" s="2"/>
      <c r="D29" s="2"/>
    </row>
    <row r="30" spans="1:5" x14ac:dyDescent="0.25">
      <c r="A30" s="10" t="s">
        <v>5</v>
      </c>
      <c r="B30" s="31">
        <v>30000</v>
      </c>
      <c r="C30" s="11">
        <v>1215000</v>
      </c>
      <c r="D30" s="11">
        <v>0.75</v>
      </c>
    </row>
    <row r="31" spans="1:5" ht="30" x14ac:dyDescent="0.25">
      <c r="A31" s="18" t="s">
        <v>18</v>
      </c>
      <c r="B31" s="21"/>
      <c r="C31" s="33">
        <v>486000</v>
      </c>
      <c r="D31" s="27">
        <v>0.3</v>
      </c>
      <c r="E31" s="8"/>
    </row>
    <row r="32" spans="1:5" ht="30" x14ac:dyDescent="0.25">
      <c r="A32" s="18" t="s">
        <v>19</v>
      </c>
      <c r="B32" s="21"/>
      <c r="C32" s="33">
        <v>729000</v>
      </c>
      <c r="D32" s="27">
        <v>0.45</v>
      </c>
      <c r="E32" s="8"/>
    </row>
    <row r="34" spans="1:4" x14ac:dyDescent="0.25">
      <c r="B34" t="s">
        <v>23</v>
      </c>
      <c r="C34" s="7">
        <f>C5+C8+C15+C18+C27+C30</f>
        <v>9126000</v>
      </c>
      <c r="D34" s="7">
        <f>D5+D8+D15+D18+D27+D30</f>
        <v>3.25</v>
      </c>
    </row>
    <row r="36" spans="1:4" x14ac:dyDescent="0.25">
      <c r="A36" t="s">
        <v>29</v>
      </c>
    </row>
  </sheetData>
  <mergeCells count="1">
    <mergeCell ref="B3:D3"/>
  </mergeCells>
  <printOptions horizontalCentered="1"/>
  <pageMargins left="0" right="0" top="0.78740157480314965" bottom="0.78740157480314965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FNOL (2)</vt:lpstr>
      <vt:lpstr>FNOL+UPOL (2)</vt:lpstr>
      <vt:lpstr>FNOL+UPOL</vt:lpstr>
      <vt:lpstr>FNOL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Rozkošná Simona, Ing.</dc:creator>
  <cp:lastModifiedBy>Dvořáková Hana</cp:lastModifiedBy>
  <cp:lastPrinted>2024-01-12T05:53:02Z</cp:lastPrinted>
  <dcterms:created xsi:type="dcterms:W3CDTF">2023-10-24T06:12:38Z</dcterms:created>
  <dcterms:modified xsi:type="dcterms:W3CDTF">2024-01-12T06:04:39Z</dcterms:modified>
</cp:coreProperties>
</file>