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řehled VZ\2024\"/>
    </mc:Choice>
  </mc:AlternateContent>
  <xr:revisionPtr revIDLastSave="0" documentId="8_{CEE6F0C3-F0C9-4B93-8772-386DF6AECC5A}" xr6:coauthVersionLast="36" xr6:coauthVersionMax="36" xr10:uidLastSave="{00000000-0000-0000-0000-000000000000}"/>
  <bookViews>
    <workbookView xWindow="0" yWindow="0" windowWidth="28800" windowHeight="11925" tabRatio="398" activeTab="1" xr2:uid="{F7FB3498-4110-4063-8E2E-E49DA76E1CE3}"/>
  </bookViews>
  <sheets>
    <sheet name="měsíčně" sheetId="12" r:id="rId1"/>
    <sheet name="PLÁN 2024 detail" sheetId="11" r:id="rId2"/>
    <sheet name="opakovačka" sheetId="3" r:id="rId3"/>
  </sheets>
  <definedNames>
    <definedName name="_xlnm._FilterDatabase" localSheetId="1" hidden="1">'PLÁN 2024 detail'!$A$3:$M$26</definedName>
    <definedName name="_xlnm.Print_Titles" localSheetId="1">'PLÁN 2024 detail'!$3:$3</definedName>
    <definedName name="_xlnm.Print_Area" localSheetId="1">'PLÁN 2024 detail'!$A$1:$M$26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J26" i="11" l="1"/>
  <c r="J25" i="11"/>
  <c r="J24" i="11"/>
  <c r="J23" i="11"/>
  <c r="J22" i="11"/>
  <c r="J21" i="11"/>
  <c r="J19" i="11"/>
  <c r="J18" i="11"/>
  <c r="H17" i="11"/>
  <c r="J17" i="11" s="1"/>
  <c r="J16" i="11"/>
  <c r="J15" i="11"/>
  <c r="J14" i="11"/>
  <c r="J13" i="11"/>
  <c r="J12" i="11"/>
  <c r="H11" i="11"/>
  <c r="J10" i="11"/>
  <c r="J9" i="11"/>
  <c r="J8" i="11"/>
  <c r="J7" i="11"/>
  <c r="J6" i="11"/>
  <c r="J5" i="11"/>
  <c r="J4" i="11"/>
  <c r="H2" i="11" l="1"/>
  <c r="J16" i="3" l="1"/>
  <c r="J15" i="3"/>
  <c r="J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Ondráčková Kateřina, Ing., MHA</author>
  </authors>
  <commentList>
    <comment ref="D7" authorId="0" shapeId="0" xr:uid="{0E04D314-64FC-4633-9145-797FE3E80700}">
      <text>
        <r>
          <rPr>
            <b/>
            <sz val="9"/>
            <color indexed="81"/>
            <rFont val="Tahoma"/>
            <family val="2"/>
            <charset val="238"/>
          </rPr>
          <t>Ondráčková Kateřina, Ing., MHA:</t>
        </r>
        <r>
          <rPr>
            <sz val="9"/>
            <color indexed="81"/>
            <rFont val="Tahoma"/>
            <family val="2"/>
            <charset val="238"/>
          </rPr>
          <t xml:space="preserve">
zrušeno - zákaz sekvenací</t>
        </r>
      </text>
    </comment>
    <comment ref="H12" authorId="0" shapeId="0" xr:uid="{0CBABA38-1B27-40A4-90A8-DA034DE545BD}">
      <text>
        <r>
          <rPr>
            <b/>
            <sz val="9"/>
            <color indexed="81"/>
            <rFont val="Tahoma"/>
            <family val="2"/>
            <charset val="238"/>
          </rPr>
          <t>Ondráčková Kateřina, Ing., MHA:</t>
        </r>
        <r>
          <rPr>
            <sz val="9"/>
            <color indexed="81"/>
            <rFont val="Tahoma"/>
            <family val="2"/>
            <charset val="238"/>
          </rPr>
          <t xml:space="preserve">
přístroj 6 mil Kč</t>
        </r>
      </text>
    </comment>
    <comment ref="D14" authorId="0" shapeId="0" xr:uid="{1BE53681-F92E-4C0F-B689-250C122A393B}">
      <text>
        <r>
          <rPr>
            <b/>
            <sz val="9"/>
            <color indexed="81"/>
            <rFont val="Tahoma"/>
            <family val="2"/>
            <charset val="238"/>
          </rPr>
          <t>Ondráčková Kateřina, Ing., MHA:</t>
        </r>
        <r>
          <rPr>
            <sz val="9"/>
            <color indexed="81"/>
            <rFont val="Tahoma"/>
            <family val="2"/>
            <charset val="238"/>
          </rPr>
          <t xml:space="preserve">
PLATNÁ SMLOUVA
NEURČITO</t>
        </r>
      </text>
    </comment>
    <comment ref="F14" authorId="0" shapeId="0" xr:uid="{1AB521EE-6CFF-4ABC-A334-98893F5C64FA}">
      <text>
        <r>
          <rPr>
            <b/>
            <sz val="9"/>
            <color indexed="81"/>
            <rFont val="Tahoma"/>
            <family val="2"/>
            <charset val="238"/>
          </rPr>
          <t>Ondráčková Kateřina, Ing., MHA:</t>
        </r>
        <r>
          <rPr>
            <sz val="9"/>
            <color indexed="81"/>
            <rFont val="Tahoma"/>
            <family val="2"/>
            <charset val="238"/>
          </rPr>
          <t xml:space="preserve">
ita mindray
cca 6 let</t>
        </r>
      </text>
    </comment>
    <comment ref="K14" authorId="0" shapeId="0" xr:uid="{E827E4D4-236E-4AE8-A089-3C47C32589D5}">
      <text>
        <r>
          <rPr>
            <b/>
            <sz val="9"/>
            <color indexed="81"/>
            <rFont val="Tahoma"/>
            <family val="2"/>
            <charset val="238"/>
          </rPr>
          <t>Ondráčková Kateřina, Ing., MHA:</t>
        </r>
        <r>
          <rPr>
            <sz val="9"/>
            <color indexed="81"/>
            <rFont val="Tahoma"/>
            <family val="2"/>
            <charset val="238"/>
          </rPr>
          <t xml:space="preserve">
2025???</t>
        </r>
      </text>
    </comment>
    <comment ref="D18" authorId="0" shapeId="0" xr:uid="{D188668D-5F1A-4832-92F1-7757818273C6}">
      <text>
        <r>
          <rPr>
            <sz val="9"/>
            <color indexed="81"/>
            <rFont val="Tahoma"/>
            <family val="2"/>
            <charset val="238"/>
          </rPr>
          <t xml:space="preserve">
b = původně brandová zakázka</t>
        </r>
      </text>
    </comment>
  </commentList>
</comments>
</file>

<file path=xl/sharedStrings.xml><?xml version="1.0" encoding="utf-8"?>
<sst xmlns="http://schemas.openxmlformats.org/spreadsheetml/2006/main" count="280" uniqueCount="155">
  <si>
    <t>reagenční leasing</t>
  </si>
  <si>
    <t>OKB</t>
  </si>
  <si>
    <t>VZ-2023-000779</t>
  </si>
  <si>
    <t xml:space="preserve">měsíc předání na OVZ </t>
  </si>
  <si>
    <t>rok předání na OVZ</t>
  </si>
  <si>
    <t>předpokládaná hodnota VZ</t>
  </si>
  <si>
    <t>vypisujeme na roky</t>
  </si>
  <si>
    <t>DG obrat/rok</t>
  </si>
  <si>
    <t>systém VZ</t>
  </si>
  <si>
    <t>bližší specifikace</t>
  </si>
  <si>
    <t>laboratoř</t>
  </si>
  <si>
    <t>číslo VZ  původní</t>
  </si>
  <si>
    <t>číslo VZ nové</t>
  </si>
  <si>
    <t>název VZ</t>
  </si>
  <si>
    <t xml:space="preserve">Nové metody </t>
  </si>
  <si>
    <t>VZ Diagnostika, výpůjčky</t>
  </si>
  <si>
    <t>VZ-2019-000114</t>
  </si>
  <si>
    <t xml:space="preserve">Xpert </t>
  </si>
  <si>
    <t>VZ-2021-001011</t>
  </si>
  <si>
    <t>VZ-2017-000427</t>
  </si>
  <si>
    <t>VZ-2015-000027</t>
  </si>
  <si>
    <t>VZ-2021-000695</t>
  </si>
  <si>
    <t>VZ-2021-001282</t>
  </si>
  <si>
    <t>VZ-2020-000091</t>
  </si>
  <si>
    <t>VZ-2021-001041</t>
  </si>
  <si>
    <t>reagenční leasing/brand</t>
  </si>
  <si>
    <t>příprava knihoven QIAseq DNA/RNA;soupravy pro přípravu knihovny; přístroj termocykler; roche altium genetica biovendor pentagen dynex ita</t>
  </si>
  <si>
    <t>radiometr; acidobaz.analyzátor - krevní plyny, elektrolyty - membr, propl (1,3mil.),kalibr,..; řídí OKB pro FNOL</t>
  </si>
  <si>
    <t xml:space="preserve">Analyzátory acidobazické rovnováhy s výpůjčkou                    </t>
  </si>
  <si>
    <t>Analýza speciálních proteinů s výpůjčkou</t>
  </si>
  <si>
    <t>VZ-2021-001011; VZ-2019-000114</t>
  </si>
  <si>
    <t xml:space="preserve">Spotřební materiál pro krevní obrazy II. </t>
  </si>
  <si>
    <t>Life Technologies Czech Republic s.r.o.</t>
  </si>
  <si>
    <t>SEKVENÁTOR CENTRÁLNÍ</t>
  </si>
  <si>
    <t>Spotřební materiál pro genetiku 1</t>
  </si>
  <si>
    <t>BIOMEDICA; Diagnostika pro metodu genotypizace HLA znaků pomocí  analyzátoru Real-Time PCR Termocykler "Light Cycler 480 II"2 Thermo Fisher / One Lambda</t>
  </si>
  <si>
    <t>KNIHOVNY MRÁZEK</t>
  </si>
  <si>
    <t>VZ-2017-000679</t>
  </si>
  <si>
    <t>Diagnostika pro vyšetření krevního obrazu a výpůjčka hematologické linky II.</t>
  </si>
  <si>
    <t>Promedica Praha Group, a.s.</t>
  </si>
  <si>
    <t>VZ-2020-000894</t>
  </si>
  <si>
    <t>Vyšetření krevního obrazu s výpůjčkou hematologického analyzátoru</t>
  </si>
  <si>
    <t>TO + HOK</t>
  </si>
  <si>
    <t>sysmex- promedica linka</t>
  </si>
  <si>
    <t>MIKRO</t>
  </si>
  <si>
    <t>PCR diagnostika virů s výpůjčkou</t>
  </si>
  <si>
    <t>obměna přístroje-nyní biorad z r 2011; vyšetření RP1,RP4,covid (Allplex), CMV,EBV,BKV,HHV6,8,alfa (AltonaRealstar)Jaká vyšetření?původně brand MIKRO1/zvážit IVD stroj Cielo?</t>
  </si>
  <si>
    <t>průtokový cytometr a labscreen</t>
  </si>
  <si>
    <t>IMUNOLOGIE</t>
  </si>
  <si>
    <t>MIKRO+TO+grant</t>
  </si>
  <si>
    <t>brand ?</t>
  </si>
  <si>
    <t>QuantiFERON  ELISA;CEEMED s.r.o.;East Port Praha, s.r.o.;BIOMEDICA ČS, s.r.o.</t>
  </si>
  <si>
    <t>IMUNO + MIKRO</t>
  </si>
  <si>
    <t>ASCO-MED,spol. s r.o.</t>
  </si>
  <si>
    <t>Novoroz.screening - MassChrom(1,4mil.) MassCheck; Neonatal Biotinidase kit- chromatografy, hm spektometry</t>
  </si>
  <si>
    <t>pro BRAHMS Kryptor, markery betahCG, sFLt1 (preeklampsie) lacomed</t>
  </si>
  <si>
    <t xml:space="preserve"> Fotometr:  Bactec(I2015)  TRIOS (4mil)</t>
  </si>
  <si>
    <t xml:space="preserve">PŮDY , TRIOS, uzavřený systém TestLine (460tis.), Agary a půdy pro přístroje WASP(I2021) </t>
  </si>
  <si>
    <t>antigeny, protilátky</t>
  </si>
  <si>
    <t>cyto-sondy</t>
  </si>
  <si>
    <t>HOK</t>
  </si>
  <si>
    <t>průtoková cytometrie</t>
  </si>
  <si>
    <t xml:space="preserve">hpst a roche; na Benchmark Ultra Stainer (=IHC a ISH automat) </t>
  </si>
  <si>
    <t>PATOL</t>
  </si>
  <si>
    <t>bVZ-2016-000031</t>
  </si>
  <si>
    <t>bVZ-2020-000976</t>
  </si>
  <si>
    <t>brand</t>
  </si>
  <si>
    <t xml:space="preserve">Novorozenecký screening </t>
  </si>
  <si>
    <t>všechny soupravy pro alergie</t>
  </si>
  <si>
    <t>bVZ-2021-000004</t>
  </si>
  <si>
    <t>protilátky IHC ISH</t>
  </si>
  <si>
    <t xml:space="preserve"> otevřený systém</t>
  </si>
  <si>
    <t xml:space="preserve">izolace a detekce virů s výpůjčkou analyzátoru </t>
  </si>
  <si>
    <t>BD FACS CANTO; BIOMEDICA</t>
  </si>
  <si>
    <t>FNOL</t>
  </si>
  <si>
    <t>MIKRO+URGENT</t>
  </si>
  <si>
    <t>diagnostika tuberkulózní infekce</t>
  </si>
  <si>
    <t>Vyšetření preeklampsie</t>
  </si>
  <si>
    <t>TURBIDIMETR,The Binding Site s.r.o. -pro Optilite, dg u onko pac. kappa (κ) and lambda (λ) free light chains</t>
  </si>
  <si>
    <t>LEDEN</t>
  </si>
  <si>
    <t>ČERVEN</t>
  </si>
  <si>
    <t>ÚNOR</t>
  </si>
  <si>
    <t>SRPEN</t>
  </si>
  <si>
    <t>ZÁŘÍ</t>
  </si>
  <si>
    <t>ŘÍJEN</t>
  </si>
  <si>
    <t>LISTOPAD</t>
  </si>
  <si>
    <t>PROSINEC</t>
  </si>
  <si>
    <t>Knihovny pro NGS sekvenování</t>
  </si>
  <si>
    <t>vyšetření stolice</t>
  </si>
  <si>
    <t>Atelica: 3 vyšetření mají být proveditelná ze stejné zkumavky (chceme sjednotit odběrový systém)Kalprotektin Elastáza FOB; labmark</t>
  </si>
  <si>
    <t>číslo obchodního případu</t>
  </si>
  <si>
    <t>DG_2024_01</t>
  </si>
  <si>
    <t>DG_2024_02</t>
  </si>
  <si>
    <t>DG_2024_03</t>
  </si>
  <si>
    <t>DG_2024_04</t>
  </si>
  <si>
    <t>DG_2024_05</t>
  </si>
  <si>
    <t>DG_2024_06</t>
  </si>
  <si>
    <t>DG_2024_07</t>
  </si>
  <si>
    <t>DG_2024_08</t>
  </si>
  <si>
    <t>DG_2024_09</t>
  </si>
  <si>
    <t>DG_2024_10</t>
  </si>
  <si>
    <t>DG_2024_11</t>
  </si>
  <si>
    <t>DG_2024_12</t>
  </si>
  <si>
    <t>DG_2024_13</t>
  </si>
  <si>
    <t>DG_2024_14</t>
  </si>
  <si>
    <t>DG_2024_15</t>
  </si>
  <si>
    <t>DG_2024_16</t>
  </si>
  <si>
    <t>DG_2024_17</t>
  </si>
  <si>
    <t>DG_2024_18</t>
  </si>
  <si>
    <t>agary a půdy I.</t>
  </si>
  <si>
    <t>agary a půdy II.</t>
  </si>
  <si>
    <t>VZ-2015-000438 platná</t>
  </si>
  <si>
    <r>
      <t xml:space="preserve">400 pacientů, </t>
    </r>
    <r>
      <rPr>
        <b/>
        <sz val="12"/>
        <color theme="1"/>
        <rFont val="Calibri"/>
        <family val="2"/>
        <charset val="238"/>
        <scheme val="minor"/>
      </rPr>
      <t xml:space="preserve">havárie </t>
    </r>
    <r>
      <rPr>
        <sz val="12"/>
        <color theme="1"/>
        <rFont val="Calibri"/>
        <family val="2"/>
        <charset val="238"/>
        <scheme val="minor"/>
      </rPr>
      <t>ceveron od Medisty (vs biomedica??) přístroj 1,1mil Kč</t>
    </r>
  </si>
  <si>
    <t>Immuno-Dot-Blot PCR</t>
  </si>
  <si>
    <t>VZ-2023-000580</t>
  </si>
  <si>
    <t>TO</t>
  </si>
  <si>
    <t xml:space="preserve">brand  </t>
  </si>
  <si>
    <t>Předáno OVZ</t>
  </si>
  <si>
    <t>TROMBIN GENERAČNÍ TEST +  detekce adamts</t>
  </si>
  <si>
    <t>VZ-2024-000203</t>
  </si>
  <si>
    <t>VZ-2020-000894; VZ-2017-000679</t>
  </si>
  <si>
    <t>maipa</t>
  </si>
  <si>
    <t>mimo plán</t>
  </si>
  <si>
    <t>bVZ-2021-000695; VZ-2024-000065 zrušeno; VZ-2024-000254 zrušeno nahrazeno jako investice</t>
  </si>
  <si>
    <t>Diagnostika imunologie</t>
  </si>
  <si>
    <t>výrobce ORGENTEC. SEBIA vs Ascomed. Vyšetření protilátek. 3 části</t>
  </si>
  <si>
    <t xml:space="preserve">Dynamický nákupní systém na dodávky laboratorních diagnostik </t>
  </si>
  <si>
    <t>VZ-2024-000327</t>
  </si>
  <si>
    <t>53 dodavatelů</t>
  </si>
  <si>
    <t>rozpracováno</t>
  </si>
  <si>
    <t>konec sml 8/24; PCR; BIOVENDOR, Viry STATIM; Izolace+detekce: XpertXpress SARS, RSV, HCV, HBV,FLU</t>
  </si>
  <si>
    <t>převedeni metody na IVDR + výpůjčka readru</t>
  </si>
  <si>
    <t>zpracuje</t>
  </si>
  <si>
    <t>LZ</t>
  </si>
  <si>
    <t xml:space="preserve">VZ-2024-000458; VZ-2024-000548; VZ-2024-000550; </t>
  </si>
  <si>
    <t xml:space="preserve">VZ-2024-000405; VZ-2024-000546; </t>
  </si>
  <si>
    <t>září</t>
  </si>
  <si>
    <t>červenec</t>
  </si>
  <si>
    <t>srpen</t>
  </si>
  <si>
    <t>MŠ</t>
  </si>
  <si>
    <t>Vyšetření infekčních markerů u dárců krve s výpůjčkou</t>
  </si>
  <si>
    <t>KO</t>
  </si>
  <si>
    <t>opakování- námitky abbott proti roche; VZ 580 ZRUŠENO; nyní analyzátory Architect, hl. položka ARC ANTI HCV RGT 2000TEST (Abbott), ARC HIV COMBO RGT</t>
  </si>
  <si>
    <t>zrušeno</t>
  </si>
  <si>
    <t>hotové</t>
  </si>
  <si>
    <t>Celkový součet</t>
  </si>
  <si>
    <t xml:space="preserve">měsíc </t>
  </si>
  <si>
    <t>VZ-2024-000564; VZ-2024-000617</t>
  </si>
  <si>
    <t>DG240012</t>
  </si>
  <si>
    <t>VZ-2024-000658</t>
  </si>
  <si>
    <t>izolace - RNA</t>
  </si>
  <si>
    <t>labmark- Magcore ; podmínkou vysoká výtěžnost RNA</t>
  </si>
  <si>
    <t>Součet z předpokládaná hodnota VZ</t>
  </si>
  <si>
    <t>VZ-2024-000660; VZ-2024-000671 podklady</t>
  </si>
  <si>
    <t>VZ-2024-000624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</si>
</sst>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rgb="FF0070C0"/>
      <name val="Calibri"/>
      <family val="2"/>
      <charset val="238"/>
      <scheme val="minor"/>
    </font>
    <font>
      <b/>
      <u/>
      <sz val="18"/>
      <color rgb="FF0070C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trike/>
      <sz val="10"/>
      <color theme="1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u val="double"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BFDE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">
    <xf numFmtId="0" fontId="0" fillId="0" borderId="0"/>
    <xf numFmtId="0" fontId="8" fillId="0" borderId="0"/>
    <xf numFmtId="44" fontId="8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0" borderId="5" xfId="0" applyFont="1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Fill="1" applyBorder="1" applyAlignment="1"/>
    <xf numFmtId="0" fontId="3" fillId="0" borderId="2" xfId="0" applyFont="1" applyFill="1" applyBorder="1" applyAlignment="1"/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0" fillId="2" borderId="0" xfId="0" applyFill="1" applyAlignment="1">
      <alignment horizontal="left" indent="2"/>
    </xf>
    <xf numFmtId="0" fontId="9" fillId="2" borderId="0" xfId="0" applyFont="1" applyFill="1" applyAlignment="1">
      <alignment horizontal="left" indent="3"/>
    </xf>
    <xf numFmtId="44" fontId="9" fillId="0" borderId="11" xfId="0" applyNumberFormat="1" applyFont="1" applyBorder="1"/>
    <xf numFmtId="0" fontId="9" fillId="2" borderId="1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44" fontId="9" fillId="0" borderId="0" xfId="0" applyNumberFormat="1" applyFont="1" applyBorder="1"/>
    <xf numFmtId="0" fontId="12" fillId="0" borderId="13" xfId="0" applyFont="1" applyBorder="1" applyAlignment="1">
      <alignment horizontal="left"/>
    </xf>
    <xf numFmtId="0" fontId="12" fillId="0" borderId="12" xfId="0" applyFont="1" applyBorder="1"/>
    <xf numFmtId="44" fontId="12" fillId="0" borderId="12" xfId="0" applyNumberFormat="1" applyFont="1" applyBorder="1"/>
    <xf numFmtId="0" fontId="1" fillId="7" borderId="14" xfId="0" applyFont="1" applyFill="1" applyBorder="1" applyAlignment="1">
      <alignment horizontal="left" vertical="center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44" fontId="13" fillId="0" borderId="11" xfId="0" applyNumberFormat="1" applyFont="1" applyBorder="1"/>
    <xf numFmtId="0" fontId="14" fillId="7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44" fontId="13" fillId="0" borderId="0" xfId="0" applyNumberFormat="1" applyFont="1" applyBorder="1"/>
    <xf numFmtId="0" fontId="14" fillId="0" borderId="1" xfId="0" applyFont="1" applyBorder="1" applyAlignment="1">
      <alignment wrapText="1"/>
    </xf>
    <xf numFmtId="0" fontId="2" fillId="8" borderId="1" xfId="0" applyFont="1" applyFill="1" applyBorder="1"/>
    <xf numFmtId="0" fontId="0" fillId="8" borderId="1" xfId="0" applyFill="1" applyBorder="1" applyAlignment="1"/>
    <xf numFmtId="44" fontId="0" fillId="8" borderId="1" xfId="0" applyNumberFormat="1" applyFill="1" applyBorder="1"/>
    <xf numFmtId="44" fontId="2" fillId="8" borderId="1" xfId="0" applyNumberFormat="1" applyFont="1" applyFill="1" applyBorder="1"/>
    <xf numFmtId="14" fontId="0" fillId="8" borderId="1" xfId="0" applyNumberFormat="1" applyFill="1" applyBorder="1"/>
    <xf numFmtId="14" fontId="2" fillId="8" borderId="1" xfId="0" applyNumberFormat="1" applyFont="1" applyFill="1" applyBorder="1"/>
    <xf numFmtId="0" fontId="2" fillId="2" borderId="1" xfId="0" applyFont="1" applyFill="1" applyBorder="1"/>
    <xf numFmtId="44" fontId="0" fillId="0" borderId="0" xfId="0" applyNumberFormat="1"/>
    <xf numFmtId="164" fontId="15" fillId="0" borderId="5" xfId="0" applyNumberFormat="1" applyFont="1" applyBorder="1"/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vertical="center"/>
    </xf>
    <xf numFmtId="0" fontId="3" fillId="0" borderId="16" xfId="0" applyFont="1" applyBorder="1"/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wrapText="1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/>
    <xf numFmtId="0" fontId="3" fillId="0" borderId="18" xfId="0" applyFont="1" applyBorder="1" applyAlignment="1">
      <alignment wrapText="1"/>
    </xf>
    <xf numFmtId="0" fontId="3" fillId="0" borderId="19" xfId="0" applyFont="1" applyBorder="1"/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 wrapText="1"/>
    </xf>
    <xf numFmtId="0" fontId="3" fillId="11" borderId="1" xfId="0" applyFont="1" applyFill="1" applyBorder="1" applyAlignment="1">
      <alignment horizontal="left"/>
    </xf>
    <xf numFmtId="164" fontId="3" fillId="11" borderId="1" xfId="0" applyNumberFormat="1" applyFont="1" applyFill="1" applyBorder="1" applyAlignment="1">
      <alignment horizontal="right"/>
    </xf>
    <xf numFmtId="1" fontId="3" fillId="11" borderId="1" xfId="0" applyNumberFormat="1" applyFont="1" applyFill="1" applyBorder="1" applyAlignment="1">
      <alignment horizontal="center"/>
    </xf>
    <xf numFmtId="0" fontId="3" fillId="11" borderId="1" xfId="0" applyNumberFormat="1" applyFont="1" applyFill="1" applyBorder="1" applyAlignment="1">
      <alignment horizontal="right"/>
    </xf>
    <xf numFmtId="0" fontId="0" fillId="6" borderId="1" xfId="0" applyFont="1" applyFill="1" applyBorder="1" applyAlignment="1">
      <alignment horizontal="left" wrapText="1"/>
    </xf>
    <xf numFmtId="164" fontId="3" fillId="7" borderId="1" xfId="0" applyNumberFormat="1" applyFont="1" applyFill="1" applyBorder="1" applyAlignment="1">
      <alignment horizontal="right"/>
    </xf>
    <xf numFmtId="0" fontId="3" fillId="7" borderId="1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/>
    </xf>
    <xf numFmtId="1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right"/>
    </xf>
    <xf numFmtId="0" fontId="3" fillId="10" borderId="1" xfId="0" applyFont="1" applyFill="1" applyBorder="1" applyAlignment="1">
      <alignment horizontal="left" wrapText="1"/>
    </xf>
    <xf numFmtId="0" fontId="3" fillId="10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/>
    </xf>
    <xf numFmtId="164" fontId="3" fillId="6" borderId="1" xfId="0" applyNumberFormat="1" applyFont="1" applyFill="1" applyBorder="1" applyAlignment="1">
      <alignment horizontal="right"/>
    </xf>
    <xf numFmtId="0" fontId="3" fillId="6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left" wrapText="1"/>
    </xf>
    <xf numFmtId="1" fontId="3" fillId="6" borderId="1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6" borderId="1" xfId="0" applyNumberFormat="1" applyFon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3" fillId="7" borderId="1" xfId="0" applyNumberFormat="1" applyFont="1" applyFill="1" applyBorder="1" applyAlignment="1">
      <alignment horizontal="center"/>
    </xf>
    <xf numFmtId="49" fontId="3" fillId="7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wrapText="1"/>
    </xf>
    <xf numFmtId="0" fontId="3" fillId="11" borderId="1" xfId="0" applyFont="1" applyFill="1" applyBorder="1"/>
    <xf numFmtId="0" fontId="17" fillId="11" borderId="1" xfId="0" applyFont="1" applyFill="1" applyBorder="1" applyAlignment="1">
      <alignment horizontal="left" wrapText="1"/>
    </xf>
    <xf numFmtId="0" fontId="3" fillId="11" borderId="1" xfId="0" applyNumberFormat="1" applyFont="1" applyFill="1" applyBorder="1" applyAlignment="1">
      <alignment horizontal="center"/>
    </xf>
    <xf numFmtId="49" fontId="3" fillId="11" borderId="1" xfId="0" applyNumberFormat="1" applyFont="1" applyFill="1" applyBorder="1" applyAlignment="1">
      <alignment horizontal="center"/>
    </xf>
    <xf numFmtId="44" fontId="0" fillId="7" borderId="1" xfId="3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3" fillId="0" borderId="17" xfId="0" applyFont="1" applyFill="1" applyBorder="1"/>
    <xf numFmtId="0" fontId="3" fillId="0" borderId="15" xfId="0" applyFont="1" applyFill="1" applyBorder="1"/>
    <xf numFmtId="0" fontId="3" fillId="0" borderId="0" xfId="0" applyFont="1" applyFill="1"/>
    <xf numFmtId="0" fontId="3" fillId="6" borderId="1" xfId="0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10" borderId="1" xfId="0" applyFont="1" applyFill="1" applyBorder="1" applyAlignment="1">
      <alignment horizontal="left" wrapText="1"/>
    </xf>
    <xf numFmtId="0" fontId="5" fillId="11" borderId="1" xfId="0" applyFont="1" applyFill="1" applyBorder="1" applyAlignment="1">
      <alignment wrapText="1"/>
    </xf>
  </cellXfs>
  <cellStyles count="4">
    <cellStyle name="Měna" xfId="3" builtinId="4"/>
    <cellStyle name="Měna 2" xfId="2" xr:uid="{C9C4DC76-D9A0-4ADD-9C3B-6433094A0A91}"/>
    <cellStyle name="Normální" xfId="0" builtinId="0"/>
    <cellStyle name="Normální 2" xfId="1" xr:uid="{7F80F17C-16DE-47D2-92E4-5666A6C9E431}"/>
  </cellStyles>
  <dxfs count="0"/>
  <tableStyles count="0" defaultTableStyle="TableStyleMedium2" defaultPivotStyle="PivotStyleLight16"/>
  <colors>
    <mruColors>
      <color rgb="FFCCFFFF"/>
      <color rgb="FF99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ndráčková Kateřina, Ing., MHA" refreshedDate="45540.651824421293" createdVersion="6" refreshedVersion="6" minRefreshableVersion="3" recordCount="23" xr:uid="{B99C2E13-6CA7-4BCB-8F03-6017A0C3AC16}">
  <cacheSource type="worksheet">
    <worksheetSource ref="A3:M26" sheet="PLÁN 2024 detail"/>
  </cacheSource>
  <cacheFields count="13">
    <cacheField name="číslo obchodního případu" numFmtId="0">
      <sharedItems/>
    </cacheField>
    <cacheField name="název VZ" numFmtId="0">
      <sharedItems count="23">
        <s v="TROMBIN GENERAČNÍ TEST +  detekce adamts"/>
        <s v="Analyzátory acidobazické rovnováhy s výpůjčkou                    "/>
        <s v="izolace a detekce virů s výpůjčkou analyzátoru "/>
        <s v="Knihovny pro NGS sekvenování"/>
        <s v="Vyšetření krevního obrazu s výpůjčkou hematologického analyzátoru"/>
        <s v="Dynamický nákupní systém na dodávky laboratorních diagnostik "/>
        <s v="Diagnostika imunologie"/>
        <s v="Vyšetření infekčních markerů u dárců krve s výpůjčkou"/>
        <s v="cyto-sondy"/>
        <s v="maipa"/>
        <s v="průtokový cytometr a labscreen"/>
        <s v="vyšetření stolice"/>
        <s v="Analýza speciálních proteinů s výpůjčkou"/>
        <s v="PCR diagnostika virů s výpůjčkou"/>
        <s v="agary a půdy I."/>
        <s v="agary a půdy II."/>
        <s v="izolace - RNA"/>
        <s v="protilátky IHC ISH"/>
        <s v="antigeny, protilátky"/>
        <s v="Novorozenecký screening "/>
        <s v="Vyšetření preeklampsie"/>
        <s v="diagnostika tuberkulózní infekce"/>
        <s v="Immuno-Dot-Blot PCR"/>
      </sharedItems>
    </cacheField>
    <cacheField name="číslo VZ nové" numFmtId="0">
      <sharedItems containsBlank="1"/>
    </cacheField>
    <cacheField name="číslo VZ  původní" numFmtId="0">
      <sharedItems containsBlank="1"/>
    </cacheField>
    <cacheField name="laboratoř" numFmtId="0">
      <sharedItems count="11">
        <s v="HOK"/>
        <s v="FNOL"/>
        <s v="MIKRO+URGENT"/>
        <s v="TO + HOK"/>
        <s v="IMUNOLOGIE"/>
        <s v="TO"/>
        <s v="OKB"/>
        <s v="MIKRO"/>
        <s v="MIKRO+TO+grant"/>
        <s v="PATOL"/>
        <s v="IMUNO + MIKRO"/>
      </sharedItems>
    </cacheField>
    <cacheField name="bližší specifikace" numFmtId="0">
      <sharedItems/>
    </cacheField>
    <cacheField name="systém VZ" numFmtId="0">
      <sharedItems containsBlank="1"/>
    </cacheField>
    <cacheField name="DG obrat/rok" numFmtId="0">
      <sharedItems containsSemiMixedTypes="0" containsString="0" containsNumber="1" containsInteger="1" minValue="400000" maxValue="500000000"/>
    </cacheField>
    <cacheField name="vypisujeme na roky" numFmtId="1">
      <sharedItems containsString="0" containsBlank="1" containsNumber="1" containsInteger="1" minValue="1" maxValue="8"/>
    </cacheField>
    <cacheField name="předpokládaná hodnota VZ" numFmtId="164">
      <sharedItems containsSemiMixedTypes="0" containsString="0" containsNumber="1" containsInteger="1" minValue="1200000" maxValue="500000000"/>
    </cacheField>
    <cacheField name="rok předání na OVZ" numFmtId="0">
      <sharedItems containsSemiMixedTypes="0" containsString="0" containsNumber="1" containsInteger="1" minValue="2024" maxValue="2024"/>
    </cacheField>
    <cacheField name="zpracuje" numFmtId="0">
      <sharedItems containsBlank="1" count="4">
        <s v="LZ"/>
        <s v="KO"/>
        <s v="MŠ"/>
        <m u="1"/>
      </sharedItems>
    </cacheField>
    <cacheField name="měsíc předání na OVZ " numFmtId="49">
      <sharedItems count="9">
        <s v="LEDEN"/>
        <s v="ÚNOR"/>
        <s v="srpen"/>
        <s v="červenec"/>
        <s v="září"/>
        <s v="ČERVEN"/>
        <s v="LISTOPAD"/>
        <s v="PROSINEC"/>
        <s v="ŘÍJE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s v="DG_2024_01"/>
    <x v="0"/>
    <m/>
    <s v="bVZ-2021-000695; VZ-2024-000065 zrušeno; VZ-2024-000254 zrušeno nahrazeno jako investice"/>
    <x v="0"/>
    <s v="400 pacientů, havárie ceveron od Medisty (vs biomedica??) přístroj 1,1mil Kč"/>
    <s v="reagenční leasing"/>
    <n v="692000"/>
    <n v="8"/>
    <n v="5536000"/>
    <n v="2024"/>
    <x v="0"/>
    <x v="0"/>
  </r>
  <r>
    <s v="DG_2024_02"/>
    <x v="1"/>
    <s v="VZ-2024-000203"/>
    <s v="VZ-2015-000027"/>
    <x v="1"/>
    <s v="radiometr; acidobaz.analyzátor - krevní plyny, elektrolyty - membr, propl (1,3mil.),kalibr,..; řídí OKB pro FNOL"/>
    <s v="reagenční leasing"/>
    <n v="4843450"/>
    <n v="4"/>
    <n v="19373800"/>
    <n v="2024"/>
    <x v="0"/>
    <x v="1"/>
  </r>
  <r>
    <s v="DG_2024_03"/>
    <x v="2"/>
    <s v="VZ-2024-000564; VZ-2024-000617"/>
    <s v="VZ-2021-001011; VZ-2019-000114"/>
    <x v="2"/>
    <s v="konec sml 8/24; PCR; BIOVENDOR, Viry STATIM; Izolace+detekce: XpertXpress SARS, RSV, HCV, HBV,FLU"/>
    <s v="reagenční leasing"/>
    <n v="2000000"/>
    <n v="8"/>
    <n v="16000000"/>
    <n v="2024"/>
    <x v="0"/>
    <x v="2"/>
  </r>
  <r>
    <s v="DG_2024_04"/>
    <x v="3"/>
    <s v="VZ-2024-000458; VZ-2024-000548; VZ-2024-000550; "/>
    <s v="VZ-2023-000779"/>
    <x v="1"/>
    <s v="příprava knihoven QIAseq DNA/RNA;soupravy pro přípravu knihovny; přístroj termocykler; roche altium genetica biovendor pentagen dynex ita"/>
    <s v="reagenční leasing/brand"/>
    <n v="3500000"/>
    <n v="4"/>
    <n v="14000000"/>
    <n v="2024"/>
    <x v="0"/>
    <x v="3"/>
  </r>
  <r>
    <s v="DG_2024_05"/>
    <x v="4"/>
    <s v="podklady"/>
    <s v="VZ-2020-000894; VZ-2017-000679"/>
    <x v="3"/>
    <s v="sysmex- promedica linka"/>
    <s v="reagenční leasing"/>
    <n v="4000000"/>
    <n v="8"/>
    <n v="32000000"/>
    <n v="2024"/>
    <x v="0"/>
    <x v="4"/>
  </r>
  <r>
    <s v="mimo plán"/>
    <x v="5"/>
    <s v="VZ-2024-000327"/>
    <m/>
    <x v="1"/>
    <s v="53 dodavatelů"/>
    <m/>
    <n v="500000000"/>
    <m/>
    <n v="500000000"/>
    <n v="2024"/>
    <x v="0"/>
    <x v="5"/>
  </r>
  <r>
    <s v="mimo plán"/>
    <x v="6"/>
    <s v="VZ-2024-000405; VZ-2024-000546; "/>
    <m/>
    <x v="4"/>
    <s v="výrobce ORGENTEC. SEBIA vs Ascomed. Vyšetření protilátek. 3 části"/>
    <s v=" otevřený systém"/>
    <n v="1200000"/>
    <n v="1"/>
    <n v="1200000"/>
    <n v="2024"/>
    <x v="0"/>
    <x v="5"/>
  </r>
  <r>
    <s v="DG240012"/>
    <x v="7"/>
    <s v="VZ-2024-000658"/>
    <s v="VZ-2023-000580"/>
    <x v="5"/>
    <s v="opakování- námitky abbott proti roche; VZ 580 ZRUŠENO; nyní analyzátory Architect, hl. položka ARC ANTI HCV RGT 2000TEST (Abbott), ARC HIV COMBO RGT"/>
    <s v="reagenční leasing"/>
    <n v="3073750"/>
    <n v="8"/>
    <n v="24590000"/>
    <n v="2024"/>
    <x v="1"/>
    <x v="2"/>
  </r>
  <r>
    <s v="DG_2024_06"/>
    <x v="8"/>
    <m/>
    <m/>
    <x v="0"/>
    <s v="průtoková cytometrie"/>
    <s v=" otevřený systém"/>
    <n v="4000000"/>
    <n v="5"/>
    <n v="20000000"/>
    <n v="2024"/>
    <x v="0"/>
    <x v="6"/>
  </r>
  <r>
    <s v="mimo plán"/>
    <x v="9"/>
    <s v="podklady"/>
    <m/>
    <x v="4"/>
    <s v="převedeni metody na IVDR + výpůjčka readru"/>
    <s v="reagenční leasing"/>
    <n v="950000"/>
    <n v="4"/>
    <n v="3800000"/>
    <n v="2024"/>
    <x v="0"/>
    <x v="2"/>
  </r>
  <r>
    <s v="DG_2024_07"/>
    <x v="10"/>
    <m/>
    <s v="VZ-2015-000438 platná"/>
    <x v="4"/>
    <s v="BD FACS CANTO; BIOMEDICA"/>
    <s v="reagenční leasing"/>
    <n v="2300000"/>
    <n v="8"/>
    <n v="18400000"/>
    <n v="2024"/>
    <x v="2"/>
    <x v="7"/>
  </r>
  <r>
    <s v="DG_2024_08"/>
    <x v="11"/>
    <m/>
    <m/>
    <x v="6"/>
    <s v="Atelica: 3 vyšetření mají být proveditelná ze stejné zkumavky (chceme sjednotit odběrový systém)Kalprotektin Elastáza FOB; labmark"/>
    <s v="reagenční leasing"/>
    <n v="800000"/>
    <n v="2"/>
    <n v="1600000"/>
    <n v="2024"/>
    <x v="2"/>
    <x v="8"/>
  </r>
  <r>
    <s v="DG_2024_09"/>
    <x v="12"/>
    <m/>
    <s v="VZ-2017-000427"/>
    <x v="6"/>
    <s v="TURBIDIMETR,The Binding Site s.r.o. -pro Optilite, dg u onko pac. kappa (κ) and lambda (λ) free light chains"/>
    <s v="reagenční leasing"/>
    <n v="2000000"/>
    <n v="6"/>
    <n v="12000000"/>
    <n v="2024"/>
    <x v="2"/>
    <x v="8"/>
  </r>
  <r>
    <s v="DG_2024_10"/>
    <x v="13"/>
    <m/>
    <m/>
    <x v="7"/>
    <s v="obměna přístroje-nyní biorad z r 2011; vyšetření RP1,RP4,covid (Allplex), CMV,EBV,BKV,HHV6,8,alfa (AltonaRealstar)Jaká vyšetření?původně brand MIKRO1/zvážit IVD stroj Cielo?"/>
    <s v="reagenční leasing"/>
    <n v="3929680"/>
    <n v="6"/>
    <n v="23578080"/>
    <n v="2024"/>
    <x v="0"/>
    <x v="4"/>
  </r>
  <r>
    <s v="DG_2024_11"/>
    <x v="14"/>
    <m/>
    <s v="bVZ-2020-000976"/>
    <x v="8"/>
    <s v="PŮDY , TRIOS, uzavřený systém TestLine (460tis.), Agary a půdy pro přístroje WASP(I2021) "/>
    <s v="brand ?"/>
    <n v="1600000"/>
    <n v="6"/>
    <n v="9600000"/>
    <n v="2024"/>
    <x v="0"/>
    <x v="4"/>
  </r>
  <r>
    <s v="DG_2024_12"/>
    <x v="15"/>
    <m/>
    <s v="bVZ-2020-000976"/>
    <x v="7"/>
    <s v=" Fotometr:  Bactec(I2015)  TRIOS (4mil)"/>
    <s v="brand ?"/>
    <n v="1100000"/>
    <n v="6"/>
    <n v="6600000"/>
    <n v="2024"/>
    <x v="0"/>
    <x v="4"/>
  </r>
  <r>
    <s v="mimo plán"/>
    <x v="16"/>
    <m/>
    <m/>
    <x v="0"/>
    <s v="labmark- Magcore ; podmínkou vysoká výtěžnost RNA"/>
    <s v="reagenční leasing"/>
    <n v="400000"/>
    <n v="6"/>
    <n v="2400000"/>
    <n v="2024"/>
    <x v="2"/>
    <x v="4"/>
  </r>
  <r>
    <s v="DG_2024_13"/>
    <x v="17"/>
    <m/>
    <s v="bVZ-2021-000004"/>
    <x v="9"/>
    <s v="hpst a roche; na Benchmark Ultra Stainer (=IHC a ISH automat) "/>
    <s v="reagenční leasing"/>
    <n v="3000000"/>
    <n v="6"/>
    <n v="18000000"/>
    <n v="2024"/>
    <x v="2"/>
    <x v="8"/>
  </r>
  <r>
    <s v="DG_2024_14"/>
    <x v="18"/>
    <m/>
    <m/>
    <x v="4"/>
    <s v="všechny soupravy pro alergie"/>
    <s v="brand ?"/>
    <n v="3500000"/>
    <n v="4"/>
    <n v="14000000"/>
    <n v="2024"/>
    <x v="2"/>
    <x v="6"/>
  </r>
  <r>
    <s v="DG_2024_15"/>
    <x v="19"/>
    <m/>
    <m/>
    <x v="6"/>
    <s v="Novoroz.screening - MassChrom(1,4mil.) MassCheck; Neonatal Biotinidase kit- chromatografy, hm spektometry"/>
    <s v="reagenční leasing"/>
    <n v="2100000"/>
    <n v="6"/>
    <n v="12600000"/>
    <n v="2024"/>
    <x v="0"/>
    <x v="7"/>
  </r>
  <r>
    <s v="DG_2024_16"/>
    <x v="20"/>
    <m/>
    <s v="bVZ-2016-000031"/>
    <x v="6"/>
    <s v="pro BRAHMS Kryptor, markery betahCG, sFLt1 (preeklampsie) lacomed"/>
    <s v="brand ?"/>
    <n v="2000000"/>
    <n v="6"/>
    <n v="12000000"/>
    <n v="2024"/>
    <x v="2"/>
    <x v="6"/>
  </r>
  <r>
    <s v="DG_2024_17"/>
    <x v="21"/>
    <m/>
    <m/>
    <x v="4"/>
    <s v="QuantiFERON  ELISA;CEEMED s.r.o.;East Port Praha, s.r.o.;BIOMEDICA ČS, s.r.o."/>
    <m/>
    <n v="1500000"/>
    <n v="6"/>
    <n v="9000000"/>
    <n v="2024"/>
    <x v="2"/>
    <x v="7"/>
  </r>
  <r>
    <s v="DG_2024_18"/>
    <x v="22"/>
    <m/>
    <m/>
    <x v="10"/>
    <s v="ASCO-MED,spol. s r.o."/>
    <s v="reagenční leasing"/>
    <n v="1200000"/>
    <n v="6"/>
    <n v="7200000"/>
    <n v="2024"/>
    <x v="0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6439F4-CDEA-48F4-9CCD-D026F4B8C3DE}" name="Kontingenční tabulka1" cacheId="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měsíc ">
  <location ref="A3:D55" firstHeaderRow="1" firstDataRow="1" firstDataCol="3"/>
  <pivotFields count="13">
    <pivotField showAll="0"/>
    <pivotField axis="axisRow" compact="0" showAll="0">
      <items count="24">
        <item x="14"/>
        <item x="15"/>
        <item x="12"/>
        <item x="1"/>
        <item x="18"/>
        <item x="8"/>
        <item x="6"/>
        <item x="21"/>
        <item x="5"/>
        <item x="22"/>
        <item x="2"/>
        <item x="3"/>
        <item x="9"/>
        <item x="19"/>
        <item x="13"/>
        <item x="17"/>
        <item x="10"/>
        <item x="0"/>
        <item x="7"/>
        <item x="4"/>
        <item x="20"/>
        <item x="11"/>
        <item x="16"/>
        <item t="default"/>
      </items>
    </pivotField>
    <pivotField showAll="0"/>
    <pivotField showAll="0"/>
    <pivotField axis="axisRow" compact="0" showAll="0">
      <items count="12">
        <item x="1"/>
        <item x="0"/>
        <item x="10"/>
        <item x="4"/>
        <item x="7"/>
        <item x="8"/>
        <item x="2"/>
        <item x="6"/>
        <item x="9"/>
        <item x="5"/>
        <item x="3"/>
        <item t="default"/>
      </items>
    </pivotField>
    <pivotField showAll="0"/>
    <pivotField showAll="0"/>
    <pivotField showAll="0"/>
    <pivotField showAll="0"/>
    <pivotField dataField="1" numFmtId="164" showAll="0"/>
    <pivotField showAll="0"/>
    <pivotField axis="axisRow" showAll="0">
      <items count="5">
        <item x="1"/>
        <item x="0"/>
        <item x="2"/>
        <item n="." m="1" x="3"/>
        <item t="default"/>
      </items>
    </pivotField>
    <pivotField axis="axisRow" compact="0" showAll="0">
      <items count="10">
        <item sd="0" x="0"/>
        <item sd="0" x="1"/>
        <item sd="0" x="5"/>
        <item sd="0" x="3"/>
        <item x="2"/>
        <item x="4"/>
        <item x="8"/>
        <item x="6"/>
        <item x="7"/>
        <item t="default"/>
      </items>
    </pivotField>
  </pivotFields>
  <rowFields count="4">
    <field x="12"/>
    <field x="11"/>
    <field x="4"/>
    <field x="1"/>
  </rowFields>
  <rowItems count="52">
    <i>
      <x/>
    </i>
    <i>
      <x v="1"/>
    </i>
    <i>
      <x v="2"/>
    </i>
    <i>
      <x v="3"/>
    </i>
    <i>
      <x v="4"/>
    </i>
    <i r="1">
      <x/>
    </i>
    <i r="2">
      <x v="9"/>
    </i>
    <i r="3">
      <x v="18"/>
    </i>
    <i r="1">
      <x v="1"/>
    </i>
    <i r="2">
      <x v="3"/>
    </i>
    <i r="3">
      <x v="12"/>
    </i>
    <i r="2">
      <x v="6"/>
    </i>
    <i r="3">
      <x v="10"/>
    </i>
    <i>
      <x v="5"/>
    </i>
    <i r="1">
      <x v="1"/>
    </i>
    <i r="2">
      <x v="4"/>
    </i>
    <i r="3">
      <x v="1"/>
    </i>
    <i r="3">
      <x v="14"/>
    </i>
    <i r="2">
      <x v="5"/>
    </i>
    <i r="3">
      <x/>
    </i>
    <i r="2">
      <x v="10"/>
    </i>
    <i r="3">
      <x v="19"/>
    </i>
    <i r="1">
      <x v="2"/>
    </i>
    <i r="2">
      <x v="1"/>
    </i>
    <i r="3">
      <x v="22"/>
    </i>
    <i>
      <x v="6"/>
    </i>
    <i r="1">
      <x v="2"/>
    </i>
    <i r="2">
      <x v="7"/>
    </i>
    <i r="3">
      <x v="2"/>
    </i>
    <i r="3">
      <x v="21"/>
    </i>
    <i r="2">
      <x v="8"/>
    </i>
    <i r="3">
      <x v="15"/>
    </i>
    <i>
      <x v="7"/>
    </i>
    <i r="1">
      <x v="1"/>
    </i>
    <i r="2">
      <x v="1"/>
    </i>
    <i r="3">
      <x v="5"/>
    </i>
    <i r="1">
      <x v="2"/>
    </i>
    <i r="2">
      <x v="3"/>
    </i>
    <i r="3">
      <x v="4"/>
    </i>
    <i r="2">
      <x v="7"/>
    </i>
    <i r="3">
      <x v="20"/>
    </i>
    <i>
      <x v="8"/>
    </i>
    <i r="1">
      <x v="1"/>
    </i>
    <i r="2">
      <x v="2"/>
    </i>
    <i r="3">
      <x v="9"/>
    </i>
    <i r="2">
      <x v="7"/>
    </i>
    <i r="3">
      <x v="13"/>
    </i>
    <i r="1">
      <x v="2"/>
    </i>
    <i r="2">
      <x v="3"/>
    </i>
    <i r="3">
      <x v="7"/>
    </i>
    <i r="3">
      <x v="16"/>
    </i>
    <i t="grand">
      <x/>
    </i>
  </rowItems>
  <colItems count="1">
    <i/>
  </colItems>
  <dataFields count="1">
    <dataField name="Součet z předpokládaná hodnota VZ" fld="9" baseField="4" baseItem="9" numFmtId="44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C4D7-368B-46B1-B39D-B3957FAE9339}">
  <sheetPr>
    <pageSetUpPr fitToPage="1"/>
  </sheetPr>
  <dimension ref="A3:D55"/>
  <sheetViews>
    <sheetView workbookViewId="0">
      <pane ySplit="3" topLeftCell="A13" activePane="bottomLeft" state="frozen"/>
      <selection pane="bottomLeft" activeCell="C22" sqref="C22"/>
    </sheetView>
  </sheetViews>
  <sheetFormatPr defaultRowHeight="15" x14ac:dyDescent="0.25"/>
  <cols>
    <col min="1" max="1" width="14.42578125" bestFit="1" customWidth="1"/>
    <col min="2" max="2" width="20" bestFit="1" customWidth="1"/>
    <col min="3" max="3" width="63.140625" bestFit="1" customWidth="1"/>
    <col min="4" max="4" width="33.28515625" bestFit="1" customWidth="1"/>
  </cols>
  <sheetData>
    <row r="3" spans="1:4" x14ac:dyDescent="0.25">
      <c r="A3" s="116" t="s">
        <v>146</v>
      </c>
      <c r="B3" s="116" t="s">
        <v>132</v>
      </c>
      <c r="C3" s="116" t="s">
        <v>13</v>
      </c>
      <c r="D3" t="s">
        <v>152</v>
      </c>
    </row>
    <row r="4" spans="1:4" x14ac:dyDescent="0.25">
      <c r="A4" s="117" t="s">
        <v>79</v>
      </c>
      <c r="D4" s="50">
        <v>5536000</v>
      </c>
    </row>
    <row r="5" spans="1:4" x14ac:dyDescent="0.25">
      <c r="A5" s="117" t="s">
        <v>81</v>
      </c>
      <c r="D5" s="50">
        <v>19373800</v>
      </c>
    </row>
    <row r="6" spans="1:4" x14ac:dyDescent="0.25">
      <c r="A6" s="117" t="s">
        <v>80</v>
      </c>
      <c r="D6" s="50">
        <v>501200000</v>
      </c>
    </row>
    <row r="7" spans="1:4" x14ac:dyDescent="0.25">
      <c r="A7" s="117" t="s">
        <v>137</v>
      </c>
      <c r="D7" s="50">
        <v>14000000</v>
      </c>
    </row>
    <row r="8" spans="1:4" x14ac:dyDescent="0.25">
      <c r="A8" s="117" t="s">
        <v>138</v>
      </c>
      <c r="D8" s="50">
        <v>44390000</v>
      </c>
    </row>
    <row r="9" spans="1:4" x14ac:dyDescent="0.25">
      <c r="B9" s="117" t="s">
        <v>141</v>
      </c>
      <c r="D9" s="50">
        <v>24590000</v>
      </c>
    </row>
    <row r="10" spans="1:4" x14ac:dyDescent="0.25">
      <c r="B10" s="118" t="s">
        <v>115</v>
      </c>
      <c r="D10" s="50">
        <v>24590000</v>
      </c>
    </row>
    <row r="11" spans="1:4" x14ac:dyDescent="0.25">
      <c r="C11" s="117" t="s">
        <v>140</v>
      </c>
      <c r="D11" s="50">
        <v>24590000</v>
      </c>
    </row>
    <row r="12" spans="1:4" x14ac:dyDescent="0.25">
      <c r="B12" s="117" t="s">
        <v>133</v>
      </c>
      <c r="D12" s="50">
        <v>19800000</v>
      </c>
    </row>
    <row r="13" spans="1:4" x14ac:dyDescent="0.25">
      <c r="B13" s="118" t="s">
        <v>48</v>
      </c>
      <c r="D13" s="50">
        <v>3800000</v>
      </c>
    </row>
    <row r="14" spans="1:4" x14ac:dyDescent="0.25">
      <c r="C14" s="117" t="s">
        <v>121</v>
      </c>
      <c r="D14" s="50">
        <v>3800000</v>
      </c>
    </row>
    <row r="15" spans="1:4" x14ac:dyDescent="0.25">
      <c r="B15" s="118" t="s">
        <v>75</v>
      </c>
      <c r="D15" s="50">
        <v>16000000</v>
      </c>
    </row>
    <row r="16" spans="1:4" x14ac:dyDescent="0.25">
      <c r="C16" s="117" t="s">
        <v>72</v>
      </c>
      <c r="D16" s="50">
        <v>16000000</v>
      </c>
    </row>
    <row r="17" spans="1:4" x14ac:dyDescent="0.25">
      <c r="A17" s="117" t="s">
        <v>136</v>
      </c>
      <c r="D17" s="50">
        <v>74178080</v>
      </c>
    </row>
    <row r="18" spans="1:4" x14ac:dyDescent="0.25">
      <c r="B18" s="117" t="s">
        <v>133</v>
      </c>
      <c r="D18" s="50">
        <v>71778080</v>
      </c>
    </row>
    <row r="19" spans="1:4" x14ac:dyDescent="0.25">
      <c r="B19" s="118" t="s">
        <v>44</v>
      </c>
      <c r="D19" s="50">
        <v>30178080</v>
      </c>
    </row>
    <row r="20" spans="1:4" x14ac:dyDescent="0.25">
      <c r="C20" s="117" t="s">
        <v>110</v>
      </c>
      <c r="D20" s="50">
        <v>6600000</v>
      </c>
    </row>
    <row r="21" spans="1:4" x14ac:dyDescent="0.25">
      <c r="C21" s="117" t="s">
        <v>45</v>
      </c>
      <c r="D21" s="50">
        <v>23578080</v>
      </c>
    </row>
    <row r="22" spans="1:4" x14ac:dyDescent="0.25">
      <c r="B22" s="118" t="s">
        <v>49</v>
      </c>
      <c r="D22" s="50">
        <v>9600000</v>
      </c>
    </row>
    <row r="23" spans="1:4" x14ac:dyDescent="0.25">
      <c r="C23" s="117" t="s">
        <v>109</v>
      </c>
      <c r="D23" s="50">
        <v>9600000</v>
      </c>
    </row>
    <row r="24" spans="1:4" x14ac:dyDescent="0.25">
      <c r="B24" s="118" t="s">
        <v>42</v>
      </c>
      <c r="D24" s="50">
        <v>32000000</v>
      </c>
    </row>
    <row r="25" spans="1:4" x14ac:dyDescent="0.25">
      <c r="C25" s="117" t="s">
        <v>41</v>
      </c>
      <c r="D25" s="50">
        <v>32000000</v>
      </c>
    </row>
    <row r="26" spans="1:4" x14ac:dyDescent="0.25">
      <c r="B26" s="117" t="s">
        <v>139</v>
      </c>
      <c r="D26" s="50">
        <v>2400000</v>
      </c>
    </row>
    <row r="27" spans="1:4" x14ac:dyDescent="0.25">
      <c r="B27" s="118" t="s">
        <v>60</v>
      </c>
      <c r="D27" s="50">
        <v>2400000</v>
      </c>
    </row>
    <row r="28" spans="1:4" x14ac:dyDescent="0.25">
      <c r="C28" s="117" t="s">
        <v>150</v>
      </c>
      <c r="D28" s="50">
        <v>2400000</v>
      </c>
    </row>
    <row r="29" spans="1:4" x14ac:dyDescent="0.25">
      <c r="A29" s="117" t="s">
        <v>84</v>
      </c>
      <c r="D29" s="50">
        <v>31600000</v>
      </c>
    </row>
    <row r="30" spans="1:4" x14ac:dyDescent="0.25">
      <c r="B30" s="117" t="s">
        <v>139</v>
      </c>
      <c r="D30" s="50">
        <v>31600000</v>
      </c>
    </row>
    <row r="31" spans="1:4" x14ac:dyDescent="0.25">
      <c r="B31" s="118" t="s">
        <v>1</v>
      </c>
      <c r="D31" s="50">
        <v>13600000</v>
      </c>
    </row>
    <row r="32" spans="1:4" x14ac:dyDescent="0.25">
      <c r="C32" s="117" t="s">
        <v>29</v>
      </c>
      <c r="D32" s="50">
        <v>12000000</v>
      </c>
    </row>
    <row r="33" spans="1:4" x14ac:dyDescent="0.25">
      <c r="C33" s="117" t="s">
        <v>88</v>
      </c>
      <c r="D33" s="50">
        <v>1600000</v>
      </c>
    </row>
    <row r="34" spans="1:4" x14ac:dyDescent="0.25">
      <c r="B34" s="118" t="s">
        <v>63</v>
      </c>
      <c r="D34" s="50">
        <v>18000000</v>
      </c>
    </row>
    <row r="35" spans="1:4" x14ac:dyDescent="0.25">
      <c r="C35" s="117" t="s">
        <v>70</v>
      </c>
      <c r="D35" s="50">
        <v>18000000</v>
      </c>
    </row>
    <row r="36" spans="1:4" x14ac:dyDescent="0.25">
      <c r="A36" s="117" t="s">
        <v>85</v>
      </c>
      <c r="D36" s="50">
        <v>46000000</v>
      </c>
    </row>
    <row r="37" spans="1:4" x14ac:dyDescent="0.25">
      <c r="B37" s="117" t="s">
        <v>133</v>
      </c>
      <c r="D37" s="50">
        <v>20000000</v>
      </c>
    </row>
    <row r="38" spans="1:4" x14ac:dyDescent="0.25">
      <c r="B38" s="118" t="s">
        <v>60</v>
      </c>
      <c r="D38" s="50">
        <v>20000000</v>
      </c>
    </row>
    <row r="39" spans="1:4" x14ac:dyDescent="0.25">
      <c r="C39" s="117" t="s">
        <v>59</v>
      </c>
      <c r="D39" s="50">
        <v>20000000</v>
      </c>
    </row>
    <row r="40" spans="1:4" x14ac:dyDescent="0.25">
      <c r="B40" s="117" t="s">
        <v>139</v>
      </c>
      <c r="D40" s="50">
        <v>26000000</v>
      </c>
    </row>
    <row r="41" spans="1:4" x14ac:dyDescent="0.25">
      <c r="B41" s="118" t="s">
        <v>48</v>
      </c>
      <c r="D41" s="50">
        <v>14000000</v>
      </c>
    </row>
    <row r="42" spans="1:4" x14ac:dyDescent="0.25">
      <c r="C42" s="117" t="s">
        <v>58</v>
      </c>
      <c r="D42" s="50">
        <v>14000000</v>
      </c>
    </row>
    <row r="43" spans="1:4" x14ac:dyDescent="0.25">
      <c r="B43" s="118" t="s">
        <v>1</v>
      </c>
      <c r="D43" s="50">
        <v>12000000</v>
      </c>
    </row>
    <row r="44" spans="1:4" x14ac:dyDescent="0.25">
      <c r="C44" s="117" t="s">
        <v>77</v>
      </c>
      <c r="D44" s="50">
        <v>12000000</v>
      </c>
    </row>
    <row r="45" spans="1:4" x14ac:dyDescent="0.25">
      <c r="A45" s="117" t="s">
        <v>86</v>
      </c>
      <c r="D45" s="50">
        <v>47200000</v>
      </c>
    </row>
    <row r="46" spans="1:4" x14ac:dyDescent="0.25">
      <c r="B46" s="117" t="s">
        <v>133</v>
      </c>
      <c r="D46" s="50">
        <v>19800000</v>
      </c>
    </row>
    <row r="47" spans="1:4" x14ac:dyDescent="0.25">
      <c r="B47" s="118" t="s">
        <v>52</v>
      </c>
      <c r="D47" s="50">
        <v>7200000</v>
      </c>
    </row>
    <row r="48" spans="1:4" x14ac:dyDescent="0.25">
      <c r="C48" s="117" t="s">
        <v>113</v>
      </c>
      <c r="D48" s="50">
        <v>7200000</v>
      </c>
    </row>
    <row r="49" spans="1:4" x14ac:dyDescent="0.25">
      <c r="B49" s="118" t="s">
        <v>1</v>
      </c>
      <c r="D49" s="50">
        <v>12600000</v>
      </c>
    </row>
    <row r="50" spans="1:4" x14ac:dyDescent="0.25">
      <c r="C50" s="117" t="s">
        <v>67</v>
      </c>
      <c r="D50" s="50">
        <v>12600000</v>
      </c>
    </row>
    <row r="51" spans="1:4" x14ac:dyDescent="0.25">
      <c r="B51" s="117" t="s">
        <v>139</v>
      </c>
      <c r="D51" s="50">
        <v>27400000</v>
      </c>
    </row>
    <row r="52" spans="1:4" x14ac:dyDescent="0.25">
      <c r="B52" s="118" t="s">
        <v>48</v>
      </c>
      <c r="D52" s="50">
        <v>27400000</v>
      </c>
    </row>
    <row r="53" spans="1:4" x14ac:dyDescent="0.25">
      <c r="C53" s="117" t="s">
        <v>76</v>
      </c>
      <c r="D53" s="50">
        <v>9000000</v>
      </c>
    </row>
    <row r="54" spans="1:4" x14ac:dyDescent="0.25">
      <c r="C54" s="117" t="s">
        <v>47</v>
      </c>
      <c r="D54" s="50">
        <v>18400000</v>
      </c>
    </row>
    <row r="55" spans="1:4" x14ac:dyDescent="0.25">
      <c r="A55" s="117" t="s">
        <v>145</v>
      </c>
      <c r="D55" s="50">
        <v>783477880</v>
      </c>
    </row>
  </sheetData>
  <pageMargins left="0.70866141732283472" right="0.70866141732283472" top="0.78740157480314965" bottom="0.78740157480314965" header="0.31496062992125984" footer="0.31496062992125984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1FB5-5D80-42D7-82BD-FEA294F8F221}">
  <sheetPr>
    <tabColor rgb="FF92D050"/>
    <pageSetUpPr fitToPage="1"/>
  </sheetPr>
  <dimension ref="A1:AV157"/>
  <sheetViews>
    <sheetView tabSelected="1" zoomScale="110" zoomScaleNormal="110" workbookViewId="0">
      <pane xSplit="2" ySplit="3" topLeftCell="I13" activePane="bottomRight" state="frozen"/>
      <selection pane="topRight" activeCell="C1" sqref="C1"/>
      <selection pane="bottomLeft" activeCell="A4" sqref="A4"/>
      <selection pane="bottomRight" activeCell="D10" sqref="D10"/>
    </sheetView>
  </sheetViews>
  <sheetFormatPr defaultRowHeight="39.950000000000003" customHeight="1" x14ac:dyDescent="0.25"/>
  <cols>
    <col min="1" max="1" width="13.42578125" style="2" customWidth="1"/>
    <col min="2" max="2" width="60.7109375" style="1" customWidth="1"/>
    <col min="3" max="3" width="20" style="1" customWidth="1"/>
    <col min="4" max="4" width="33.5703125" style="3" customWidth="1"/>
    <col min="5" max="5" width="17.5703125" style="1" customWidth="1"/>
    <col min="6" max="6" width="91.85546875" style="3" customWidth="1"/>
    <col min="7" max="7" width="26.28515625" style="1" customWidth="1"/>
    <col min="8" max="8" width="26.42578125" style="1" customWidth="1"/>
    <col min="9" max="9" width="14" style="2" customWidth="1"/>
    <col min="10" max="10" width="20.42578125" style="1" customWidth="1"/>
    <col min="11" max="11" width="10.140625" style="1" customWidth="1"/>
    <col min="12" max="12" width="10.140625" style="2" customWidth="1"/>
    <col min="13" max="13" width="13.140625" style="1" bestFit="1" customWidth="1"/>
    <col min="14" max="16384" width="9.140625" style="1"/>
  </cols>
  <sheetData>
    <row r="1" spans="1:48" s="20" customFormat="1" ht="39.950000000000003" customHeight="1" x14ac:dyDescent="0.25">
      <c r="A1" s="24" t="s">
        <v>15</v>
      </c>
      <c r="B1" s="23"/>
      <c r="C1" s="22" t="s">
        <v>14</v>
      </c>
      <c r="D1" s="67" t="s">
        <v>117</v>
      </c>
      <c r="E1" s="78" t="s">
        <v>144</v>
      </c>
      <c r="F1" s="81" t="s">
        <v>129</v>
      </c>
      <c r="G1" s="115" t="s">
        <v>143</v>
      </c>
      <c r="H1" s="21"/>
      <c r="I1" s="21"/>
      <c r="J1" s="21"/>
      <c r="K1" s="21"/>
      <c r="L1" s="87"/>
      <c r="M1" s="58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</row>
    <row r="2" spans="1:48" ht="39.950000000000003" customHeight="1" x14ac:dyDescent="0.4">
      <c r="A2" s="19"/>
      <c r="B2" s="18"/>
      <c r="C2" s="17"/>
      <c r="D2" s="15"/>
      <c r="E2" s="16"/>
      <c r="F2" s="15"/>
      <c r="G2" s="14"/>
      <c r="H2" s="51">
        <f>SUM(H3:H37)-H9</f>
        <v>49688880</v>
      </c>
      <c r="I2" s="13"/>
      <c r="J2" s="12"/>
      <c r="K2" s="11"/>
      <c r="L2" s="88"/>
      <c r="M2" s="10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</row>
    <row r="3" spans="1:48" s="3" customFormat="1" ht="60" customHeight="1" x14ac:dyDescent="0.25">
      <c r="A3" s="91" t="s">
        <v>90</v>
      </c>
      <c r="B3" s="91" t="s">
        <v>13</v>
      </c>
      <c r="C3" s="92" t="s">
        <v>12</v>
      </c>
      <c r="D3" s="92" t="s">
        <v>11</v>
      </c>
      <c r="E3" s="92" t="s">
        <v>10</v>
      </c>
      <c r="F3" s="92" t="s">
        <v>9</v>
      </c>
      <c r="G3" s="92" t="s">
        <v>8</v>
      </c>
      <c r="H3" s="108" t="s">
        <v>7</v>
      </c>
      <c r="I3" s="92" t="s">
        <v>6</v>
      </c>
      <c r="J3" s="91" t="s">
        <v>5</v>
      </c>
      <c r="K3" s="92" t="s">
        <v>4</v>
      </c>
      <c r="L3" s="92" t="s">
        <v>132</v>
      </c>
      <c r="M3" s="91" t="s">
        <v>3</v>
      </c>
      <c r="N3" s="61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</row>
    <row r="4" spans="1:48" ht="54.75" customHeight="1" x14ac:dyDescent="0.25">
      <c r="A4" s="96" t="s">
        <v>91</v>
      </c>
      <c r="B4" s="85" t="s">
        <v>118</v>
      </c>
      <c r="C4" s="82"/>
      <c r="D4" s="73" t="s">
        <v>123</v>
      </c>
      <c r="E4" s="82" t="s">
        <v>60</v>
      </c>
      <c r="F4" s="85" t="s">
        <v>112</v>
      </c>
      <c r="G4" s="82" t="s">
        <v>0</v>
      </c>
      <c r="H4" s="83">
        <v>692000</v>
      </c>
      <c r="I4" s="86">
        <v>8</v>
      </c>
      <c r="J4" s="83">
        <f>H4*I4</f>
        <v>5536000</v>
      </c>
      <c r="K4" s="84">
        <v>2024</v>
      </c>
      <c r="L4" s="94" t="s">
        <v>133</v>
      </c>
      <c r="M4" s="95" t="s">
        <v>79</v>
      </c>
      <c r="N4" s="62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</row>
    <row r="5" spans="1:48" ht="39.950000000000003" customHeight="1" x14ac:dyDescent="0.25">
      <c r="A5" s="97" t="s">
        <v>92</v>
      </c>
      <c r="B5" s="75" t="s">
        <v>28</v>
      </c>
      <c r="C5" s="76" t="s">
        <v>119</v>
      </c>
      <c r="D5" s="76" t="s">
        <v>20</v>
      </c>
      <c r="E5" s="76" t="s">
        <v>74</v>
      </c>
      <c r="F5" s="75" t="s">
        <v>27</v>
      </c>
      <c r="G5" s="76" t="s">
        <v>0</v>
      </c>
      <c r="H5" s="74">
        <v>4843450</v>
      </c>
      <c r="I5" s="77">
        <v>4</v>
      </c>
      <c r="J5" s="74">
        <f t="shared" ref="J5:J26" si="0">H5*I5</f>
        <v>19373800</v>
      </c>
      <c r="K5" s="79">
        <v>2024</v>
      </c>
      <c r="L5" s="98" t="s">
        <v>133</v>
      </c>
      <c r="M5" s="99" t="s">
        <v>81</v>
      </c>
      <c r="N5" s="62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</row>
    <row r="6" spans="1:48" ht="39.950000000000003" customHeight="1" x14ac:dyDescent="0.25">
      <c r="A6" s="102" t="s">
        <v>93</v>
      </c>
      <c r="B6" s="68" t="s">
        <v>72</v>
      </c>
      <c r="C6" s="68" t="s">
        <v>147</v>
      </c>
      <c r="D6" s="68" t="s">
        <v>30</v>
      </c>
      <c r="E6" s="69" t="s">
        <v>75</v>
      </c>
      <c r="F6" s="68" t="s">
        <v>130</v>
      </c>
      <c r="G6" s="69" t="s">
        <v>0</v>
      </c>
      <c r="H6" s="70">
        <v>2000000</v>
      </c>
      <c r="I6" s="71">
        <v>8</v>
      </c>
      <c r="J6" s="70">
        <f>H6*I6</f>
        <v>16000000</v>
      </c>
      <c r="K6" s="72">
        <v>2024</v>
      </c>
      <c r="L6" s="105" t="s">
        <v>133</v>
      </c>
      <c r="M6" s="106" t="s">
        <v>138</v>
      </c>
      <c r="N6" s="62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</row>
    <row r="7" spans="1:48" ht="39.950000000000003" customHeight="1" x14ac:dyDescent="0.25">
      <c r="A7" s="102" t="s">
        <v>94</v>
      </c>
      <c r="B7" s="103" t="s">
        <v>87</v>
      </c>
      <c r="C7" s="104" t="s">
        <v>134</v>
      </c>
      <c r="D7" s="103" t="s">
        <v>2</v>
      </c>
      <c r="E7" s="69" t="s">
        <v>74</v>
      </c>
      <c r="F7" s="68" t="s">
        <v>26</v>
      </c>
      <c r="G7" s="69" t="s">
        <v>25</v>
      </c>
      <c r="H7" s="70">
        <v>3500000</v>
      </c>
      <c r="I7" s="71">
        <v>4</v>
      </c>
      <c r="J7" s="70">
        <f>H7*I7</f>
        <v>14000000</v>
      </c>
      <c r="K7" s="72">
        <v>2024</v>
      </c>
      <c r="L7" s="105" t="s">
        <v>133</v>
      </c>
      <c r="M7" s="106" t="s">
        <v>137</v>
      </c>
      <c r="N7" s="62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</row>
    <row r="8" spans="1:48" ht="39.950000000000003" customHeight="1" x14ac:dyDescent="0.25">
      <c r="A8" s="54" t="s">
        <v>95</v>
      </c>
      <c r="B8" s="80" t="s">
        <v>41</v>
      </c>
      <c r="C8" s="119" t="s">
        <v>153</v>
      </c>
      <c r="D8" s="9" t="s">
        <v>120</v>
      </c>
      <c r="E8" s="8" t="s">
        <v>42</v>
      </c>
      <c r="F8" s="109" t="s">
        <v>43</v>
      </c>
      <c r="G8" s="7" t="s">
        <v>0</v>
      </c>
      <c r="H8" s="5">
        <v>4000000</v>
      </c>
      <c r="I8" s="6">
        <v>8</v>
      </c>
      <c r="J8" s="5">
        <f t="shared" si="0"/>
        <v>32000000</v>
      </c>
      <c r="K8" s="4">
        <v>2024</v>
      </c>
      <c r="L8" s="100" t="s">
        <v>133</v>
      </c>
      <c r="M8" s="101" t="s">
        <v>136</v>
      </c>
      <c r="N8" s="62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</row>
    <row r="9" spans="1:48" ht="39.950000000000003" customHeight="1" x14ac:dyDescent="0.25">
      <c r="A9" s="110" t="s">
        <v>122</v>
      </c>
      <c r="B9" s="75" t="s">
        <v>126</v>
      </c>
      <c r="C9" s="76" t="s">
        <v>127</v>
      </c>
      <c r="D9" s="75"/>
      <c r="E9" s="76" t="s">
        <v>74</v>
      </c>
      <c r="F9" s="111" t="s">
        <v>128</v>
      </c>
      <c r="G9" s="76"/>
      <c r="H9" s="107">
        <v>500000000</v>
      </c>
      <c r="I9" s="77"/>
      <c r="J9" s="74">
        <f>H9</f>
        <v>500000000</v>
      </c>
      <c r="K9" s="79">
        <v>2024</v>
      </c>
      <c r="L9" s="98" t="s">
        <v>133</v>
      </c>
      <c r="M9" s="99" t="s">
        <v>80</v>
      </c>
      <c r="N9" s="62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</row>
    <row r="10" spans="1:48" ht="39.950000000000003" customHeight="1" x14ac:dyDescent="0.25">
      <c r="A10" s="110" t="s">
        <v>122</v>
      </c>
      <c r="B10" s="75" t="s">
        <v>124</v>
      </c>
      <c r="C10" s="75" t="s">
        <v>135</v>
      </c>
      <c r="D10" s="75"/>
      <c r="E10" s="76" t="s">
        <v>48</v>
      </c>
      <c r="F10" s="111" t="s">
        <v>125</v>
      </c>
      <c r="G10" s="76" t="s">
        <v>71</v>
      </c>
      <c r="H10" s="74">
        <v>1200000</v>
      </c>
      <c r="I10" s="77">
        <v>1</v>
      </c>
      <c r="J10" s="74">
        <f t="shared" si="0"/>
        <v>1200000</v>
      </c>
      <c r="K10" s="79">
        <v>2024</v>
      </c>
      <c r="L10" s="98" t="s">
        <v>133</v>
      </c>
      <c r="M10" s="99" t="s">
        <v>80</v>
      </c>
      <c r="N10" s="62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</row>
    <row r="11" spans="1:48" s="114" customFormat="1" ht="39.950000000000003" customHeight="1" x14ac:dyDescent="0.25">
      <c r="A11" s="93" t="s">
        <v>148</v>
      </c>
      <c r="B11" s="80" t="s">
        <v>140</v>
      </c>
      <c r="C11" s="8" t="s">
        <v>149</v>
      </c>
      <c r="D11" s="8" t="s">
        <v>114</v>
      </c>
      <c r="E11" s="8" t="s">
        <v>115</v>
      </c>
      <c r="F11" s="9" t="s">
        <v>142</v>
      </c>
      <c r="G11" s="8" t="s">
        <v>0</v>
      </c>
      <c r="H11" s="5">
        <f>J11/I11</f>
        <v>3073750</v>
      </c>
      <c r="I11" s="6">
        <v>8</v>
      </c>
      <c r="J11" s="5">
        <v>24590000</v>
      </c>
      <c r="K11" s="4">
        <v>2024</v>
      </c>
      <c r="L11" s="100" t="s">
        <v>141</v>
      </c>
      <c r="M11" s="101" t="s">
        <v>82</v>
      </c>
      <c r="N11" s="112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</row>
    <row r="12" spans="1:48" ht="39.950000000000003" customHeight="1" x14ac:dyDescent="0.25">
      <c r="A12" s="54" t="s">
        <v>96</v>
      </c>
      <c r="B12" s="9" t="s">
        <v>59</v>
      </c>
      <c r="C12" s="8"/>
      <c r="D12" s="8"/>
      <c r="E12" s="8" t="s">
        <v>60</v>
      </c>
      <c r="F12" s="9" t="s">
        <v>61</v>
      </c>
      <c r="G12" s="7" t="s">
        <v>71</v>
      </c>
      <c r="H12" s="5">
        <v>4000000</v>
      </c>
      <c r="I12" s="6">
        <v>5</v>
      </c>
      <c r="J12" s="5">
        <f t="shared" si="0"/>
        <v>20000000</v>
      </c>
      <c r="K12" s="4">
        <v>2024</v>
      </c>
      <c r="L12" s="100" t="s">
        <v>133</v>
      </c>
      <c r="M12" s="101" t="s">
        <v>85</v>
      </c>
      <c r="N12" s="62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</row>
    <row r="13" spans="1:48" ht="39.950000000000003" customHeight="1" x14ac:dyDescent="0.25">
      <c r="A13" s="120" t="s">
        <v>122</v>
      </c>
      <c r="B13" s="68" t="s">
        <v>121</v>
      </c>
      <c r="C13" s="69" t="s">
        <v>154</v>
      </c>
      <c r="D13" s="69"/>
      <c r="E13" s="69" t="s">
        <v>48</v>
      </c>
      <c r="F13" s="68" t="s">
        <v>131</v>
      </c>
      <c r="G13" s="69" t="s">
        <v>0</v>
      </c>
      <c r="H13" s="70">
        <v>950000</v>
      </c>
      <c r="I13" s="71">
        <v>4</v>
      </c>
      <c r="J13" s="70">
        <f t="shared" si="0"/>
        <v>3800000</v>
      </c>
      <c r="K13" s="72">
        <v>2024</v>
      </c>
      <c r="L13" s="105" t="s">
        <v>133</v>
      </c>
      <c r="M13" s="106" t="s">
        <v>138</v>
      </c>
      <c r="N13" s="62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</row>
    <row r="14" spans="1:48" ht="39.950000000000003" customHeight="1" x14ac:dyDescent="0.25">
      <c r="A14" s="54" t="s">
        <v>97</v>
      </c>
      <c r="B14" s="8" t="s">
        <v>47</v>
      </c>
      <c r="C14" s="8"/>
      <c r="D14" s="8" t="s">
        <v>111</v>
      </c>
      <c r="E14" s="8" t="s">
        <v>48</v>
      </c>
      <c r="F14" s="9" t="s">
        <v>73</v>
      </c>
      <c r="G14" s="7" t="s">
        <v>0</v>
      </c>
      <c r="H14" s="5">
        <v>2300000</v>
      </c>
      <c r="I14" s="6">
        <v>8</v>
      </c>
      <c r="J14" s="5">
        <f>H14*I14</f>
        <v>18400000</v>
      </c>
      <c r="K14" s="4">
        <v>2024</v>
      </c>
      <c r="L14" s="100" t="s">
        <v>139</v>
      </c>
      <c r="M14" s="101" t="s">
        <v>86</v>
      </c>
      <c r="N14" s="62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</row>
    <row r="15" spans="1:48" ht="39.950000000000003" customHeight="1" x14ac:dyDescent="0.25">
      <c r="A15" s="54" t="s">
        <v>98</v>
      </c>
      <c r="B15" s="9" t="s">
        <v>88</v>
      </c>
      <c r="C15" s="8"/>
      <c r="D15" s="8"/>
      <c r="E15" s="8" t="s">
        <v>1</v>
      </c>
      <c r="F15" s="109" t="s">
        <v>89</v>
      </c>
      <c r="G15" s="7" t="s">
        <v>0</v>
      </c>
      <c r="H15" s="5">
        <v>800000</v>
      </c>
      <c r="I15" s="6">
        <v>2</v>
      </c>
      <c r="J15" s="5">
        <f t="shared" si="0"/>
        <v>1600000</v>
      </c>
      <c r="K15" s="4">
        <v>2024</v>
      </c>
      <c r="L15" s="100" t="s">
        <v>139</v>
      </c>
      <c r="M15" s="101" t="s">
        <v>84</v>
      </c>
      <c r="N15" s="62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</row>
    <row r="16" spans="1:48" ht="39.950000000000003" customHeight="1" x14ac:dyDescent="0.25">
      <c r="A16" s="54" t="s">
        <v>99</v>
      </c>
      <c r="B16" s="9" t="s">
        <v>29</v>
      </c>
      <c r="C16" s="8"/>
      <c r="D16" s="8" t="s">
        <v>19</v>
      </c>
      <c r="E16" s="8" t="s">
        <v>1</v>
      </c>
      <c r="F16" s="9" t="s">
        <v>78</v>
      </c>
      <c r="G16" s="7" t="s">
        <v>0</v>
      </c>
      <c r="H16" s="5">
        <v>2000000</v>
      </c>
      <c r="I16" s="6">
        <v>6</v>
      </c>
      <c r="J16" s="5">
        <f t="shared" si="0"/>
        <v>12000000</v>
      </c>
      <c r="K16" s="4">
        <v>2024</v>
      </c>
      <c r="L16" s="100" t="s">
        <v>139</v>
      </c>
      <c r="M16" s="101" t="s">
        <v>84</v>
      </c>
      <c r="N16" s="62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</row>
    <row r="17" spans="1:48" ht="51" customHeight="1" x14ac:dyDescent="0.25">
      <c r="A17" s="54" t="s">
        <v>100</v>
      </c>
      <c r="B17" s="9" t="s">
        <v>45</v>
      </c>
      <c r="C17" s="8"/>
      <c r="D17" s="8"/>
      <c r="E17" s="8" t="s">
        <v>44</v>
      </c>
      <c r="F17" s="9" t="s">
        <v>46</v>
      </c>
      <c r="G17" s="7" t="s">
        <v>0</v>
      </c>
      <c r="H17" s="5">
        <f>2479680+1450000</f>
        <v>3929680</v>
      </c>
      <c r="I17" s="6">
        <v>6</v>
      </c>
      <c r="J17" s="5">
        <f t="shared" si="0"/>
        <v>23578080</v>
      </c>
      <c r="K17" s="4">
        <v>2024</v>
      </c>
      <c r="L17" s="100" t="s">
        <v>133</v>
      </c>
      <c r="M17" s="101" t="s">
        <v>83</v>
      </c>
      <c r="N17" s="62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</row>
    <row r="18" spans="1:48" ht="39.950000000000003" customHeight="1" x14ac:dyDescent="0.25">
      <c r="A18" s="54" t="s">
        <v>101</v>
      </c>
      <c r="B18" s="9" t="s">
        <v>109</v>
      </c>
      <c r="C18" s="8"/>
      <c r="D18" s="52" t="s">
        <v>65</v>
      </c>
      <c r="E18" s="8" t="s">
        <v>49</v>
      </c>
      <c r="F18" s="9" t="s">
        <v>57</v>
      </c>
      <c r="G18" s="7" t="s">
        <v>50</v>
      </c>
      <c r="H18" s="5">
        <v>1600000</v>
      </c>
      <c r="I18" s="6">
        <v>6</v>
      </c>
      <c r="J18" s="5">
        <f t="shared" si="0"/>
        <v>9600000</v>
      </c>
      <c r="K18" s="4">
        <v>2024</v>
      </c>
      <c r="L18" s="100" t="s">
        <v>133</v>
      </c>
      <c r="M18" s="101" t="s">
        <v>83</v>
      </c>
      <c r="N18" s="62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</row>
    <row r="19" spans="1:48" ht="39.950000000000003" customHeight="1" x14ac:dyDescent="0.25">
      <c r="A19" s="54" t="s">
        <v>102</v>
      </c>
      <c r="B19" s="53" t="s">
        <v>110</v>
      </c>
      <c r="C19" s="53"/>
      <c r="D19" s="52" t="s">
        <v>65</v>
      </c>
      <c r="E19" s="8" t="s">
        <v>44</v>
      </c>
      <c r="F19" s="54" t="s">
        <v>56</v>
      </c>
      <c r="G19" s="7" t="s">
        <v>50</v>
      </c>
      <c r="H19" s="5">
        <v>1100000</v>
      </c>
      <c r="I19" s="6">
        <v>6</v>
      </c>
      <c r="J19" s="5">
        <f t="shared" si="0"/>
        <v>6600000</v>
      </c>
      <c r="K19" s="4">
        <v>2024</v>
      </c>
      <c r="L19" s="100" t="s">
        <v>133</v>
      </c>
      <c r="M19" s="101" t="s">
        <v>83</v>
      </c>
      <c r="N19" s="62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</row>
    <row r="20" spans="1:48" ht="39.950000000000003" customHeight="1" x14ac:dyDescent="0.25">
      <c r="A20" s="54" t="s">
        <v>122</v>
      </c>
      <c r="B20" s="53" t="s">
        <v>150</v>
      </c>
      <c r="C20" s="53"/>
      <c r="D20" s="52"/>
      <c r="E20" s="8" t="s">
        <v>60</v>
      </c>
      <c r="F20" s="54" t="s">
        <v>151</v>
      </c>
      <c r="G20" s="7" t="s">
        <v>0</v>
      </c>
      <c r="H20" s="5">
        <v>400000</v>
      </c>
      <c r="I20" s="6">
        <v>6</v>
      </c>
      <c r="J20" s="5">
        <f t="shared" si="0"/>
        <v>2400000</v>
      </c>
      <c r="K20" s="4">
        <v>2024</v>
      </c>
      <c r="L20" s="100" t="s">
        <v>139</v>
      </c>
      <c r="M20" s="101" t="s">
        <v>83</v>
      </c>
      <c r="N20" s="62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</row>
    <row r="21" spans="1:48" ht="39.950000000000003" customHeight="1" x14ac:dyDescent="0.25">
      <c r="A21" s="54" t="s">
        <v>103</v>
      </c>
      <c r="B21" s="9" t="s">
        <v>70</v>
      </c>
      <c r="C21" s="8"/>
      <c r="D21" s="8" t="s">
        <v>69</v>
      </c>
      <c r="E21" s="8" t="s">
        <v>63</v>
      </c>
      <c r="F21" s="9" t="s">
        <v>62</v>
      </c>
      <c r="G21" s="7" t="s">
        <v>0</v>
      </c>
      <c r="H21" s="5">
        <v>3000000</v>
      </c>
      <c r="I21" s="6">
        <v>6</v>
      </c>
      <c r="J21" s="5">
        <f t="shared" si="0"/>
        <v>18000000</v>
      </c>
      <c r="K21" s="4">
        <v>2024</v>
      </c>
      <c r="L21" s="100" t="s">
        <v>139</v>
      </c>
      <c r="M21" s="101" t="s">
        <v>84</v>
      </c>
      <c r="N21" s="62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</row>
    <row r="22" spans="1:48" ht="39.950000000000003" customHeight="1" x14ac:dyDescent="0.25">
      <c r="A22" s="54" t="s">
        <v>104</v>
      </c>
      <c r="B22" s="9" t="s">
        <v>58</v>
      </c>
      <c r="C22" s="8"/>
      <c r="D22" s="8"/>
      <c r="E22" s="8" t="s">
        <v>48</v>
      </c>
      <c r="F22" s="9" t="s">
        <v>68</v>
      </c>
      <c r="G22" s="7" t="s">
        <v>50</v>
      </c>
      <c r="H22" s="5">
        <v>3500000</v>
      </c>
      <c r="I22" s="6">
        <v>4</v>
      </c>
      <c r="J22" s="5">
        <f t="shared" si="0"/>
        <v>14000000</v>
      </c>
      <c r="K22" s="4">
        <v>2024</v>
      </c>
      <c r="L22" s="100" t="s">
        <v>139</v>
      </c>
      <c r="M22" s="101" t="s">
        <v>85</v>
      </c>
      <c r="N22" s="62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</row>
    <row r="23" spans="1:48" ht="39.950000000000003" customHeight="1" x14ac:dyDescent="0.25">
      <c r="A23" s="54" t="s">
        <v>105</v>
      </c>
      <c r="B23" s="9" t="s">
        <v>67</v>
      </c>
      <c r="C23" s="8"/>
      <c r="D23" s="8"/>
      <c r="E23" s="8" t="s">
        <v>1</v>
      </c>
      <c r="F23" s="9" t="s">
        <v>54</v>
      </c>
      <c r="G23" s="7" t="s">
        <v>0</v>
      </c>
      <c r="H23" s="5">
        <v>2100000</v>
      </c>
      <c r="I23" s="6">
        <v>6</v>
      </c>
      <c r="J23" s="5">
        <f t="shared" si="0"/>
        <v>12600000</v>
      </c>
      <c r="K23" s="4">
        <v>2024</v>
      </c>
      <c r="L23" s="100" t="s">
        <v>133</v>
      </c>
      <c r="M23" s="101" t="s">
        <v>86</v>
      </c>
      <c r="N23" s="62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</row>
    <row r="24" spans="1:48" ht="39.950000000000003" customHeight="1" x14ac:dyDescent="0.25">
      <c r="A24" s="54" t="s">
        <v>106</v>
      </c>
      <c r="B24" s="9" t="s">
        <v>77</v>
      </c>
      <c r="C24" s="8"/>
      <c r="D24" s="8" t="s">
        <v>64</v>
      </c>
      <c r="E24" s="8" t="s">
        <v>1</v>
      </c>
      <c r="F24" s="9" t="s">
        <v>55</v>
      </c>
      <c r="G24" s="7" t="s">
        <v>50</v>
      </c>
      <c r="H24" s="5">
        <v>2000000</v>
      </c>
      <c r="I24" s="6">
        <v>6</v>
      </c>
      <c r="J24" s="5">
        <f t="shared" si="0"/>
        <v>12000000</v>
      </c>
      <c r="K24" s="4">
        <v>2024</v>
      </c>
      <c r="L24" s="100" t="s">
        <v>139</v>
      </c>
      <c r="M24" s="101" t="s">
        <v>85</v>
      </c>
      <c r="N24" s="62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</row>
    <row r="25" spans="1:48" ht="39.950000000000003" customHeight="1" x14ac:dyDescent="0.25">
      <c r="A25" s="54" t="s">
        <v>107</v>
      </c>
      <c r="B25" s="9" t="s">
        <v>76</v>
      </c>
      <c r="C25" s="8"/>
      <c r="D25" s="8"/>
      <c r="E25" s="8" t="s">
        <v>48</v>
      </c>
      <c r="F25" s="9" t="s">
        <v>51</v>
      </c>
      <c r="G25" s="7"/>
      <c r="H25" s="5">
        <v>1500000</v>
      </c>
      <c r="I25" s="6">
        <v>6</v>
      </c>
      <c r="J25" s="5">
        <f t="shared" si="0"/>
        <v>9000000</v>
      </c>
      <c r="K25" s="4">
        <v>2024</v>
      </c>
      <c r="L25" s="100" t="s">
        <v>139</v>
      </c>
      <c r="M25" s="101" t="s">
        <v>86</v>
      </c>
      <c r="N25" s="62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</row>
    <row r="26" spans="1:48" ht="39.950000000000003" customHeight="1" x14ac:dyDescent="0.25">
      <c r="A26" s="54" t="s">
        <v>108</v>
      </c>
      <c r="B26" s="9" t="s">
        <v>113</v>
      </c>
      <c r="C26" s="8"/>
      <c r="D26" s="8"/>
      <c r="E26" s="8" t="s">
        <v>52</v>
      </c>
      <c r="F26" s="9" t="s">
        <v>53</v>
      </c>
      <c r="G26" s="7" t="s">
        <v>0</v>
      </c>
      <c r="H26" s="5">
        <v>1200000</v>
      </c>
      <c r="I26" s="6">
        <v>6</v>
      </c>
      <c r="J26" s="5">
        <f t="shared" si="0"/>
        <v>7200000</v>
      </c>
      <c r="K26" s="4">
        <v>2024</v>
      </c>
      <c r="L26" s="100" t="s">
        <v>133</v>
      </c>
      <c r="M26" s="101" t="s">
        <v>86</v>
      </c>
      <c r="N26" s="62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</row>
    <row r="27" spans="1:48" ht="39.950000000000003" customHeight="1" x14ac:dyDescent="0.25">
      <c r="A27" s="63"/>
      <c r="B27" s="64"/>
      <c r="C27" s="64"/>
      <c r="D27" s="65"/>
      <c r="E27" s="64"/>
      <c r="F27" s="65"/>
      <c r="G27" s="64"/>
      <c r="H27" s="64"/>
      <c r="I27" s="63"/>
      <c r="J27" s="64"/>
      <c r="K27" s="64"/>
      <c r="L27" s="89"/>
      <c r="M27" s="6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</row>
    <row r="28" spans="1:48" ht="39.950000000000003" customHeight="1" x14ac:dyDescent="0.25">
      <c r="A28" s="55"/>
      <c r="B28" s="56"/>
      <c r="C28" s="56"/>
      <c r="D28" s="57"/>
      <c r="E28" s="56"/>
      <c r="F28" s="57"/>
      <c r="G28" s="56"/>
      <c r="H28" s="56"/>
      <c r="I28" s="55"/>
      <c r="J28" s="56"/>
      <c r="K28" s="56"/>
      <c r="L28" s="90"/>
      <c r="M28" s="59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</row>
    <row r="29" spans="1:48" ht="39.950000000000003" customHeight="1" x14ac:dyDescent="0.25">
      <c r="A29" s="55"/>
      <c r="B29" s="56"/>
      <c r="C29" s="56"/>
      <c r="D29" s="57"/>
      <c r="E29" s="56"/>
      <c r="F29" s="57"/>
      <c r="G29" s="56"/>
      <c r="H29" s="56"/>
      <c r="I29" s="55"/>
      <c r="J29" s="56"/>
      <c r="K29" s="56"/>
      <c r="L29" s="90"/>
      <c r="M29" s="59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</row>
    <row r="30" spans="1:48" ht="39.950000000000003" customHeight="1" x14ac:dyDescent="0.25">
      <c r="A30" s="55"/>
      <c r="B30" s="56"/>
      <c r="C30" s="56"/>
      <c r="D30" s="57"/>
      <c r="E30" s="56"/>
      <c r="F30" s="57"/>
      <c r="G30" s="56"/>
      <c r="H30" s="56"/>
      <c r="I30" s="55"/>
      <c r="J30" s="56"/>
      <c r="K30" s="56"/>
      <c r="L30" s="90"/>
      <c r="M30" s="59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</row>
    <row r="31" spans="1:48" ht="39.950000000000003" customHeight="1" x14ac:dyDescent="0.25">
      <c r="A31" s="55"/>
      <c r="B31" s="56"/>
      <c r="C31" s="56"/>
      <c r="D31" s="57"/>
      <c r="E31" s="56"/>
      <c r="F31" s="57"/>
      <c r="G31" s="56"/>
      <c r="H31" s="56"/>
      <c r="I31" s="55"/>
      <c r="J31" s="56"/>
      <c r="K31" s="56"/>
      <c r="L31" s="90"/>
      <c r="M31" s="59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</row>
    <row r="32" spans="1:48" ht="39.950000000000003" customHeight="1" x14ac:dyDescent="0.25">
      <c r="A32" s="55"/>
      <c r="B32" s="56"/>
      <c r="C32" s="56"/>
      <c r="D32" s="57"/>
      <c r="E32" s="56"/>
      <c r="F32" s="57"/>
      <c r="G32" s="56"/>
      <c r="H32" s="56"/>
      <c r="I32" s="55"/>
      <c r="J32" s="56"/>
      <c r="K32" s="56"/>
      <c r="L32" s="90"/>
      <c r="M32" s="59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</row>
    <row r="33" spans="1:48" ht="39.950000000000003" customHeight="1" x14ac:dyDescent="0.25">
      <c r="A33" s="55"/>
      <c r="B33" s="56"/>
      <c r="C33" s="56"/>
      <c r="D33" s="57"/>
      <c r="E33" s="56"/>
      <c r="F33" s="57"/>
      <c r="G33" s="56"/>
      <c r="H33" s="56"/>
      <c r="I33" s="55"/>
      <c r="J33" s="56"/>
      <c r="K33" s="56"/>
      <c r="L33" s="90"/>
      <c r="M33" s="59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</row>
    <row r="34" spans="1:48" ht="39.950000000000003" customHeight="1" x14ac:dyDescent="0.25">
      <c r="A34" s="55"/>
      <c r="B34" s="56"/>
      <c r="C34" s="56"/>
      <c r="D34" s="57"/>
      <c r="E34" s="56"/>
      <c r="F34" s="57"/>
      <c r="G34" s="56"/>
      <c r="H34" s="56"/>
      <c r="I34" s="55"/>
      <c r="J34" s="56"/>
      <c r="K34" s="56"/>
      <c r="L34" s="90"/>
      <c r="M34" s="59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</row>
    <row r="35" spans="1:48" ht="39.950000000000003" customHeight="1" x14ac:dyDescent="0.25">
      <c r="A35" s="55"/>
      <c r="B35" s="56"/>
      <c r="C35" s="56"/>
      <c r="D35" s="57"/>
      <c r="E35" s="56"/>
      <c r="F35" s="57"/>
      <c r="G35" s="56"/>
      <c r="H35" s="56"/>
      <c r="I35" s="55"/>
      <c r="J35" s="56"/>
      <c r="K35" s="56"/>
      <c r="L35" s="90"/>
      <c r="M35" s="59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</row>
    <row r="36" spans="1:48" ht="39.950000000000003" customHeight="1" x14ac:dyDescent="0.25">
      <c r="A36" s="55"/>
      <c r="B36" s="56"/>
      <c r="C36" s="56"/>
      <c r="D36" s="57"/>
      <c r="E36" s="56"/>
      <c r="F36" s="57"/>
      <c r="G36" s="56"/>
      <c r="H36" s="56"/>
      <c r="I36" s="55"/>
      <c r="J36" s="56"/>
      <c r="K36" s="56"/>
      <c r="L36" s="90"/>
      <c r="M36" s="59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</row>
    <row r="37" spans="1:48" ht="39.950000000000003" customHeight="1" x14ac:dyDescent="0.25">
      <c r="A37" s="55"/>
      <c r="B37" s="56"/>
      <c r="C37" s="56"/>
      <c r="D37" s="57"/>
      <c r="E37" s="56"/>
      <c r="F37" s="57"/>
      <c r="G37" s="56"/>
      <c r="H37" s="56"/>
      <c r="I37" s="55"/>
      <c r="J37" s="56"/>
      <c r="K37" s="56"/>
      <c r="L37" s="90"/>
      <c r="M37" s="59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</row>
    <row r="38" spans="1:48" ht="39.950000000000003" customHeight="1" x14ac:dyDescent="0.25">
      <c r="A38" s="55"/>
      <c r="B38" s="56"/>
      <c r="C38" s="56"/>
      <c r="D38" s="57"/>
      <c r="E38" s="56"/>
      <c r="F38" s="57"/>
      <c r="G38" s="56"/>
      <c r="H38" s="56"/>
      <c r="I38" s="55"/>
      <c r="J38" s="56"/>
      <c r="K38" s="56"/>
      <c r="L38" s="90"/>
      <c r="M38" s="59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</row>
    <row r="39" spans="1:48" ht="39.950000000000003" customHeight="1" x14ac:dyDescent="0.25">
      <c r="A39" s="55"/>
      <c r="B39" s="56"/>
      <c r="C39" s="56"/>
      <c r="D39" s="57"/>
      <c r="E39" s="56"/>
      <c r="F39" s="57"/>
      <c r="G39" s="56"/>
      <c r="H39" s="56"/>
      <c r="I39" s="55"/>
      <c r="J39" s="56"/>
      <c r="K39" s="56"/>
      <c r="L39" s="90"/>
      <c r="M39" s="59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</row>
    <row r="40" spans="1:48" ht="39.950000000000003" customHeight="1" x14ac:dyDescent="0.25">
      <c r="A40" s="55"/>
      <c r="B40" s="56"/>
      <c r="C40" s="56"/>
      <c r="D40" s="57"/>
      <c r="E40" s="56"/>
      <c r="F40" s="57"/>
      <c r="G40" s="56"/>
      <c r="H40" s="56"/>
      <c r="I40" s="55"/>
      <c r="J40" s="56"/>
      <c r="K40" s="56"/>
      <c r="L40" s="90"/>
      <c r="M40" s="59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</row>
    <row r="41" spans="1:48" ht="39.950000000000003" customHeight="1" x14ac:dyDescent="0.25">
      <c r="A41" s="55"/>
      <c r="B41" s="56"/>
      <c r="C41" s="56"/>
      <c r="D41" s="57"/>
      <c r="E41" s="56"/>
      <c r="F41" s="57"/>
      <c r="G41" s="56"/>
      <c r="H41" s="56"/>
      <c r="I41" s="55"/>
      <c r="J41" s="56"/>
      <c r="K41" s="56"/>
      <c r="L41" s="90"/>
      <c r="M41" s="59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</row>
    <row r="42" spans="1:48" ht="39.950000000000003" customHeight="1" x14ac:dyDescent="0.25">
      <c r="A42" s="55"/>
      <c r="B42" s="56"/>
      <c r="C42" s="56"/>
      <c r="D42" s="57"/>
      <c r="E42" s="56"/>
      <c r="F42" s="57"/>
      <c r="G42" s="56"/>
      <c r="H42" s="56"/>
      <c r="I42" s="55"/>
      <c r="J42" s="56"/>
      <c r="K42" s="56"/>
      <c r="L42" s="90"/>
      <c r="M42" s="59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</row>
    <row r="43" spans="1:48" ht="39.950000000000003" customHeight="1" x14ac:dyDescent="0.25">
      <c r="A43" s="55"/>
      <c r="B43" s="56"/>
      <c r="C43" s="56"/>
      <c r="D43" s="57"/>
      <c r="E43" s="56"/>
      <c r="F43" s="57"/>
      <c r="G43" s="56"/>
      <c r="H43" s="56"/>
      <c r="I43" s="55"/>
      <c r="J43" s="56"/>
      <c r="K43" s="56"/>
      <c r="L43" s="90"/>
      <c r="M43" s="59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</row>
    <row r="44" spans="1:48" ht="39.950000000000003" customHeight="1" x14ac:dyDescent="0.25">
      <c r="A44" s="55"/>
      <c r="B44" s="56"/>
      <c r="C44" s="56"/>
      <c r="D44" s="57"/>
      <c r="E44" s="56"/>
      <c r="F44" s="57"/>
      <c r="G44" s="56"/>
      <c r="H44" s="56"/>
      <c r="I44" s="55"/>
      <c r="J44" s="56"/>
      <c r="K44" s="56"/>
      <c r="L44" s="90"/>
      <c r="M44" s="59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</row>
    <row r="45" spans="1:48" ht="39.950000000000003" customHeight="1" x14ac:dyDescent="0.25">
      <c r="A45" s="55"/>
      <c r="B45" s="56"/>
      <c r="C45" s="56"/>
      <c r="D45" s="57"/>
      <c r="E45" s="56"/>
      <c r="F45" s="57"/>
      <c r="G45" s="56"/>
      <c r="H45" s="56"/>
      <c r="I45" s="55"/>
      <c r="J45" s="56"/>
      <c r="K45" s="56"/>
      <c r="L45" s="90"/>
      <c r="M45" s="59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</row>
    <row r="46" spans="1:48" ht="39.950000000000003" customHeight="1" x14ac:dyDescent="0.25">
      <c r="A46" s="55"/>
      <c r="B46" s="56"/>
      <c r="C46" s="56"/>
      <c r="D46" s="57"/>
      <c r="E46" s="56"/>
      <c r="F46" s="57"/>
      <c r="G46" s="56"/>
      <c r="H46" s="56"/>
      <c r="I46" s="55"/>
      <c r="J46" s="56"/>
      <c r="K46" s="56"/>
      <c r="L46" s="90"/>
      <c r="M46" s="59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</row>
    <row r="47" spans="1:48" ht="39.950000000000003" customHeight="1" x14ac:dyDescent="0.25">
      <c r="A47" s="55"/>
      <c r="B47" s="56"/>
      <c r="C47" s="56"/>
      <c r="D47" s="57"/>
      <c r="E47" s="56"/>
      <c r="F47" s="57"/>
      <c r="G47" s="56"/>
      <c r="H47" s="56"/>
      <c r="I47" s="55"/>
      <c r="J47" s="56"/>
      <c r="K47" s="56"/>
      <c r="L47" s="90"/>
      <c r="M47" s="59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</row>
    <row r="48" spans="1:48" ht="39.950000000000003" customHeight="1" x14ac:dyDescent="0.25">
      <c r="A48" s="55"/>
      <c r="B48" s="56"/>
      <c r="C48" s="56"/>
      <c r="D48" s="57"/>
      <c r="E48" s="56"/>
      <c r="F48" s="57"/>
      <c r="G48" s="56"/>
      <c r="H48" s="56"/>
      <c r="I48" s="55"/>
      <c r="J48" s="56"/>
      <c r="K48" s="56"/>
      <c r="L48" s="90"/>
      <c r="M48" s="59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</row>
    <row r="49" spans="1:48" ht="39.950000000000003" customHeight="1" x14ac:dyDescent="0.25">
      <c r="A49" s="55"/>
      <c r="B49" s="56"/>
      <c r="C49" s="56"/>
      <c r="D49" s="57"/>
      <c r="E49" s="56"/>
      <c r="F49" s="57"/>
      <c r="G49" s="56"/>
      <c r="H49" s="56"/>
      <c r="I49" s="55"/>
      <c r="J49" s="56"/>
      <c r="K49" s="56"/>
      <c r="L49" s="90"/>
      <c r="M49" s="59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</row>
    <row r="50" spans="1:48" ht="39.950000000000003" customHeight="1" x14ac:dyDescent="0.25">
      <c r="A50" s="55"/>
      <c r="B50" s="56"/>
      <c r="C50" s="56"/>
      <c r="D50" s="57"/>
      <c r="E50" s="56"/>
      <c r="F50" s="57"/>
      <c r="G50" s="56"/>
      <c r="H50" s="56"/>
      <c r="I50" s="55"/>
      <c r="J50" s="56"/>
      <c r="K50" s="56"/>
      <c r="L50" s="90"/>
      <c r="M50" s="59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</row>
    <row r="51" spans="1:48" ht="39.950000000000003" customHeight="1" x14ac:dyDescent="0.25">
      <c r="A51" s="55"/>
      <c r="B51" s="56"/>
      <c r="C51" s="56"/>
      <c r="D51" s="57"/>
      <c r="E51" s="56"/>
      <c r="F51" s="57"/>
      <c r="G51" s="56"/>
      <c r="H51" s="56"/>
      <c r="I51" s="55"/>
      <c r="J51" s="56"/>
      <c r="K51" s="56"/>
      <c r="L51" s="90"/>
      <c r="M51" s="59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</row>
    <row r="52" spans="1:48" ht="39.950000000000003" customHeight="1" x14ac:dyDescent="0.25">
      <c r="A52" s="55"/>
      <c r="B52" s="56"/>
      <c r="C52" s="56"/>
      <c r="D52" s="57"/>
      <c r="E52" s="56"/>
      <c r="F52" s="57"/>
      <c r="G52" s="56"/>
      <c r="H52" s="56"/>
      <c r="I52" s="55"/>
      <c r="J52" s="56"/>
      <c r="K52" s="56"/>
      <c r="L52" s="90"/>
      <c r="M52" s="59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</row>
    <row r="53" spans="1:48" ht="39.950000000000003" customHeight="1" x14ac:dyDescent="0.25">
      <c r="A53" s="55"/>
      <c r="B53" s="56"/>
      <c r="C53" s="56"/>
      <c r="D53" s="57"/>
      <c r="E53" s="56"/>
      <c r="F53" s="57"/>
      <c r="G53" s="56"/>
      <c r="H53" s="56"/>
      <c r="I53" s="55"/>
      <c r="J53" s="56"/>
      <c r="K53" s="56"/>
      <c r="L53" s="90"/>
      <c r="M53" s="59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</row>
    <row r="54" spans="1:48" ht="39.950000000000003" customHeight="1" x14ac:dyDescent="0.25">
      <c r="A54" s="55"/>
      <c r="B54" s="56"/>
      <c r="C54" s="56"/>
      <c r="D54" s="57"/>
      <c r="E54" s="56"/>
      <c r="F54" s="57"/>
      <c r="G54" s="56"/>
      <c r="H54" s="56"/>
      <c r="I54" s="55"/>
      <c r="J54" s="56"/>
      <c r="K54" s="56"/>
      <c r="L54" s="90"/>
      <c r="M54" s="59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</row>
    <row r="55" spans="1:48" ht="39.950000000000003" customHeight="1" x14ac:dyDescent="0.25">
      <c r="A55" s="55"/>
      <c r="B55" s="56"/>
      <c r="C55" s="56"/>
      <c r="D55" s="57"/>
      <c r="E55" s="56"/>
      <c r="F55" s="57"/>
      <c r="G55" s="56"/>
      <c r="H55" s="56"/>
      <c r="I55" s="55"/>
      <c r="J55" s="56"/>
      <c r="K55" s="56"/>
      <c r="L55" s="90"/>
      <c r="M55" s="59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</row>
    <row r="56" spans="1:48" ht="39.950000000000003" customHeight="1" x14ac:dyDescent="0.25">
      <c r="A56" s="55"/>
      <c r="B56" s="56"/>
      <c r="C56" s="56"/>
      <c r="D56" s="57"/>
      <c r="E56" s="56"/>
      <c r="F56" s="57"/>
      <c r="G56" s="56"/>
      <c r="H56" s="56"/>
      <c r="I56" s="55"/>
      <c r="J56" s="56"/>
      <c r="K56" s="56"/>
      <c r="L56" s="90"/>
      <c r="M56" s="59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</row>
    <row r="57" spans="1:48" ht="39.950000000000003" customHeight="1" x14ac:dyDescent="0.25">
      <c r="A57" s="55"/>
      <c r="B57" s="56"/>
      <c r="C57" s="56"/>
      <c r="D57" s="57"/>
      <c r="E57" s="56"/>
      <c r="F57" s="57"/>
      <c r="G57" s="56"/>
      <c r="H57" s="56"/>
      <c r="I57" s="55"/>
      <c r="J57" s="56"/>
      <c r="K57" s="56"/>
      <c r="L57" s="90"/>
      <c r="M57" s="59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</row>
    <row r="58" spans="1:48" ht="39.950000000000003" customHeight="1" x14ac:dyDescent="0.25">
      <c r="A58" s="55"/>
      <c r="B58" s="56"/>
      <c r="C58" s="56"/>
      <c r="D58" s="57"/>
      <c r="E58" s="56"/>
      <c r="F58" s="57"/>
      <c r="G58" s="56"/>
      <c r="H58" s="56"/>
      <c r="I58" s="55"/>
      <c r="J58" s="56"/>
      <c r="K58" s="56"/>
      <c r="L58" s="90"/>
      <c r="M58" s="59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</row>
    <row r="59" spans="1:48" ht="39.950000000000003" customHeight="1" x14ac:dyDescent="0.25">
      <c r="A59" s="55"/>
      <c r="B59" s="56"/>
      <c r="C59" s="56"/>
      <c r="D59" s="57"/>
      <c r="E59" s="56"/>
      <c r="F59" s="57"/>
      <c r="G59" s="56"/>
      <c r="H59" s="56"/>
      <c r="I59" s="55"/>
      <c r="J59" s="56"/>
      <c r="K59" s="56"/>
      <c r="L59" s="90"/>
      <c r="M59" s="59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</row>
    <row r="60" spans="1:48" ht="39.950000000000003" customHeight="1" x14ac:dyDescent="0.25">
      <c r="A60" s="55"/>
      <c r="B60" s="56"/>
      <c r="C60" s="56"/>
      <c r="D60" s="57"/>
      <c r="E60" s="56"/>
      <c r="F60" s="57"/>
      <c r="G60" s="56"/>
      <c r="H60" s="56"/>
      <c r="I60" s="55"/>
      <c r="J60" s="56"/>
      <c r="K60" s="56"/>
      <c r="L60" s="90"/>
      <c r="M60" s="59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</row>
    <row r="61" spans="1:48" ht="39.950000000000003" customHeight="1" x14ac:dyDescent="0.25">
      <c r="A61" s="55"/>
      <c r="B61" s="56"/>
      <c r="C61" s="56"/>
      <c r="D61" s="57"/>
      <c r="E61" s="56"/>
      <c r="F61" s="57"/>
      <c r="G61" s="56"/>
      <c r="H61" s="56"/>
      <c r="I61" s="55"/>
      <c r="J61" s="56"/>
      <c r="K61" s="56"/>
      <c r="L61" s="90"/>
      <c r="M61" s="59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</row>
    <row r="62" spans="1:48" ht="39.950000000000003" customHeight="1" x14ac:dyDescent="0.25">
      <c r="A62" s="55"/>
      <c r="B62" s="56"/>
      <c r="C62" s="56"/>
      <c r="D62" s="57"/>
      <c r="E62" s="56"/>
      <c r="F62" s="57"/>
      <c r="G62" s="56"/>
      <c r="H62" s="56"/>
      <c r="I62" s="55"/>
      <c r="J62" s="56"/>
      <c r="K62" s="56"/>
      <c r="L62" s="90"/>
      <c r="M62" s="59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</row>
    <row r="63" spans="1:48" ht="39.950000000000003" customHeight="1" x14ac:dyDescent="0.25">
      <c r="A63" s="55"/>
      <c r="B63" s="56"/>
      <c r="C63" s="56"/>
      <c r="D63" s="57"/>
      <c r="E63" s="56"/>
      <c r="F63" s="57"/>
      <c r="G63" s="56"/>
      <c r="H63" s="56"/>
      <c r="I63" s="55"/>
      <c r="J63" s="56"/>
      <c r="K63" s="56"/>
      <c r="L63" s="90"/>
      <c r="M63" s="59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</row>
    <row r="64" spans="1:48" ht="39.950000000000003" customHeight="1" x14ac:dyDescent="0.25">
      <c r="A64" s="55"/>
      <c r="B64" s="56"/>
      <c r="C64" s="56"/>
      <c r="D64" s="57"/>
      <c r="E64" s="56"/>
      <c r="F64" s="57"/>
      <c r="G64" s="56"/>
      <c r="H64" s="56"/>
      <c r="I64" s="55"/>
      <c r="J64" s="56"/>
      <c r="K64" s="56"/>
      <c r="L64" s="90"/>
      <c r="M64" s="59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</row>
    <row r="65" spans="1:48" ht="39.950000000000003" customHeight="1" x14ac:dyDescent="0.25">
      <c r="A65" s="55"/>
      <c r="B65" s="56"/>
      <c r="C65" s="56"/>
      <c r="D65" s="57"/>
      <c r="E65" s="56"/>
      <c r="F65" s="57"/>
      <c r="G65" s="56"/>
      <c r="H65" s="56"/>
      <c r="I65" s="55"/>
      <c r="J65" s="56"/>
      <c r="K65" s="56"/>
      <c r="L65" s="90"/>
      <c r="M65" s="59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</row>
    <row r="66" spans="1:48" ht="39.950000000000003" customHeight="1" x14ac:dyDescent="0.25">
      <c r="A66" s="55"/>
      <c r="B66" s="56"/>
      <c r="C66" s="56"/>
      <c r="D66" s="57"/>
      <c r="E66" s="56"/>
      <c r="F66" s="57"/>
      <c r="G66" s="56"/>
      <c r="H66" s="56"/>
      <c r="I66" s="55"/>
      <c r="J66" s="56"/>
      <c r="K66" s="56"/>
      <c r="L66" s="90"/>
      <c r="M66" s="59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</row>
    <row r="67" spans="1:48" ht="39.950000000000003" customHeight="1" x14ac:dyDescent="0.25">
      <c r="A67" s="55"/>
      <c r="B67" s="56"/>
      <c r="C67" s="56"/>
      <c r="D67" s="57"/>
      <c r="E67" s="56"/>
      <c r="F67" s="57"/>
      <c r="G67" s="56"/>
      <c r="H67" s="56"/>
      <c r="I67" s="55"/>
      <c r="J67" s="56"/>
      <c r="K67" s="56"/>
      <c r="L67" s="90"/>
      <c r="M67" s="59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</row>
    <row r="68" spans="1:48" ht="39.950000000000003" customHeight="1" x14ac:dyDescent="0.25">
      <c r="A68" s="55"/>
      <c r="B68" s="56"/>
      <c r="C68" s="56"/>
      <c r="D68" s="57"/>
      <c r="E68" s="56"/>
      <c r="F68" s="57"/>
      <c r="G68" s="56"/>
      <c r="H68" s="56"/>
      <c r="I68" s="55"/>
      <c r="J68" s="56"/>
      <c r="K68" s="56"/>
      <c r="L68" s="90"/>
      <c r="M68" s="59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</row>
    <row r="69" spans="1:48" ht="39.950000000000003" customHeight="1" x14ac:dyDescent="0.25">
      <c r="A69" s="55"/>
      <c r="B69" s="56"/>
      <c r="C69" s="56"/>
      <c r="D69" s="57"/>
      <c r="E69" s="56"/>
      <c r="F69" s="57"/>
      <c r="G69" s="56"/>
      <c r="H69" s="56"/>
      <c r="I69" s="55"/>
      <c r="J69" s="56"/>
      <c r="K69" s="56"/>
      <c r="L69" s="90"/>
      <c r="M69" s="59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</row>
    <row r="70" spans="1:48" ht="39.950000000000003" customHeight="1" x14ac:dyDescent="0.25">
      <c r="A70" s="55"/>
      <c r="B70" s="56"/>
      <c r="C70" s="56"/>
      <c r="D70" s="57"/>
      <c r="E70" s="56"/>
      <c r="F70" s="57"/>
      <c r="G70" s="56"/>
      <c r="H70" s="56"/>
      <c r="I70" s="55"/>
      <c r="J70" s="56"/>
      <c r="K70" s="56"/>
      <c r="L70" s="90"/>
      <c r="M70" s="59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</row>
    <row r="71" spans="1:48" ht="39.950000000000003" customHeight="1" x14ac:dyDescent="0.25">
      <c r="A71" s="55"/>
      <c r="B71" s="56"/>
      <c r="C71" s="56"/>
      <c r="D71" s="57"/>
      <c r="E71" s="56"/>
      <c r="F71" s="57"/>
      <c r="G71" s="56"/>
      <c r="H71" s="56"/>
      <c r="I71" s="55"/>
      <c r="J71" s="56"/>
      <c r="K71" s="56"/>
      <c r="L71" s="90"/>
      <c r="M71" s="59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</row>
    <row r="72" spans="1:48" ht="39.950000000000003" customHeight="1" x14ac:dyDescent="0.25">
      <c r="A72" s="55"/>
      <c r="B72" s="56"/>
      <c r="C72" s="56"/>
      <c r="D72" s="57"/>
      <c r="E72" s="56"/>
      <c r="F72" s="57"/>
      <c r="G72" s="56"/>
      <c r="H72" s="56"/>
      <c r="I72" s="55"/>
      <c r="J72" s="56"/>
      <c r="K72" s="56"/>
      <c r="L72" s="90"/>
      <c r="M72" s="59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</row>
    <row r="73" spans="1:48" ht="39.950000000000003" customHeight="1" x14ac:dyDescent="0.25">
      <c r="A73" s="55"/>
      <c r="B73" s="56"/>
      <c r="C73" s="56"/>
      <c r="D73" s="57"/>
      <c r="E73" s="56"/>
      <c r="F73" s="57"/>
      <c r="G73" s="56"/>
      <c r="H73" s="56"/>
      <c r="I73" s="55"/>
      <c r="J73" s="56"/>
      <c r="K73" s="56"/>
      <c r="L73" s="90"/>
      <c r="M73" s="59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</row>
    <row r="74" spans="1:48" ht="39.950000000000003" customHeight="1" x14ac:dyDescent="0.25">
      <c r="A74" s="55"/>
      <c r="B74" s="56"/>
      <c r="C74" s="56"/>
      <c r="D74" s="57"/>
      <c r="E74" s="56"/>
      <c r="F74" s="57"/>
      <c r="G74" s="56"/>
      <c r="H74" s="56"/>
      <c r="I74" s="55"/>
      <c r="J74" s="56"/>
      <c r="K74" s="56"/>
      <c r="L74" s="90"/>
      <c r="M74" s="59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</row>
    <row r="75" spans="1:48" ht="39.950000000000003" customHeight="1" x14ac:dyDescent="0.25">
      <c r="A75" s="55"/>
      <c r="B75" s="56"/>
      <c r="C75" s="56"/>
      <c r="D75" s="57"/>
      <c r="E75" s="56"/>
      <c r="F75" s="57"/>
      <c r="G75" s="56"/>
      <c r="H75" s="56"/>
      <c r="I75" s="55"/>
      <c r="J75" s="56"/>
      <c r="K75" s="56"/>
      <c r="L75" s="90"/>
      <c r="M75" s="59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</row>
    <row r="76" spans="1:48" ht="39.950000000000003" customHeight="1" x14ac:dyDescent="0.25">
      <c r="A76" s="55"/>
      <c r="B76" s="56"/>
      <c r="C76" s="56"/>
      <c r="D76" s="57"/>
      <c r="E76" s="56"/>
      <c r="F76" s="57"/>
      <c r="G76" s="56"/>
      <c r="H76" s="56"/>
      <c r="I76" s="55"/>
      <c r="J76" s="56"/>
      <c r="K76" s="56"/>
      <c r="L76" s="90"/>
      <c r="M76" s="59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</row>
    <row r="77" spans="1:48" ht="39.950000000000003" customHeight="1" x14ac:dyDescent="0.25">
      <c r="A77" s="55"/>
      <c r="B77" s="56"/>
      <c r="C77" s="56"/>
      <c r="D77" s="57"/>
      <c r="E77" s="56"/>
      <c r="F77" s="57"/>
      <c r="G77" s="56"/>
      <c r="H77" s="56"/>
      <c r="I77" s="55"/>
      <c r="J77" s="56"/>
      <c r="K77" s="56"/>
      <c r="L77" s="90"/>
      <c r="M77" s="59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</row>
    <row r="78" spans="1:48" ht="39.950000000000003" customHeight="1" x14ac:dyDescent="0.25">
      <c r="A78" s="55"/>
      <c r="B78" s="56"/>
      <c r="C78" s="56"/>
      <c r="D78" s="57"/>
      <c r="E78" s="56"/>
      <c r="F78" s="57"/>
      <c r="G78" s="56"/>
      <c r="H78" s="56"/>
      <c r="I78" s="55"/>
      <c r="J78" s="56"/>
      <c r="K78" s="56"/>
      <c r="L78" s="90"/>
      <c r="M78" s="59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</row>
    <row r="79" spans="1:48" ht="39.950000000000003" customHeight="1" x14ac:dyDescent="0.25">
      <c r="A79" s="55"/>
      <c r="B79" s="56"/>
      <c r="C79" s="56"/>
      <c r="D79" s="57"/>
      <c r="E79" s="56"/>
      <c r="F79" s="57"/>
      <c r="G79" s="56"/>
      <c r="H79" s="56"/>
      <c r="I79" s="55"/>
      <c r="J79" s="56"/>
      <c r="K79" s="56"/>
      <c r="L79" s="90"/>
      <c r="M79" s="59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</row>
    <row r="80" spans="1:48" ht="39.950000000000003" customHeight="1" x14ac:dyDescent="0.25">
      <c r="A80" s="55"/>
      <c r="B80" s="56"/>
      <c r="C80" s="56"/>
      <c r="D80" s="57"/>
      <c r="E80" s="56"/>
      <c r="F80" s="57"/>
      <c r="G80" s="56"/>
      <c r="H80" s="56"/>
      <c r="I80" s="55"/>
      <c r="J80" s="56"/>
      <c r="K80" s="56"/>
      <c r="L80" s="90"/>
      <c r="M80" s="59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</row>
    <row r="81" spans="1:48" ht="39.950000000000003" customHeight="1" x14ac:dyDescent="0.25">
      <c r="A81" s="55"/>
      <c r="B81" s="56"/>
      <c r="C81" s="56"/>
      <c r="D81" s="57"/>
      <c r="E81" s="56"/>
      <c r="F81" s="57"/>
      <c r="G81" s="56"/>
      <c r="H81" s="56"/>
      <c r="I81" s="55"/>
      <c r="J81" s="56"/>
      <c r="K81" s="56"/>
      <c r="L81" s="90"/>
      <c r="M81" s="59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</row>
    <row r="82" spans="1:48" ht="39.950000000000003" customHeight="1" x14ac:dyDescent="0.25">
      <c r="A82" s="55"/>
      <c r="B82" s="56"/>
      <c r="C82" s="56"/>
      <c r="D82" s="57"/>
      <c r="E82" s="56"/>
      <c r="F82" s="57"/>
      <c r="G82" s="56"/>
      <c r="H82" s="56"/>
      <c r="I82" s="55"/>
      <c r="J82" s="56"/>
      <c r="K82" s="56"/>
      <c r="L82" s="90"/>
      <c r="M82" s="59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</row>
    <row r="83" spans="1:48" ht="39.950000000000003" customHeight="1" x14ac:dyDescent="0.25">
      <c r="A83" s="55"/>
      <c r="B83" s="56"/>
      <c r="C83" s="56"/>
      <c r="D83" s="57"/>
      <c r="E83" s="56"/>
      <c r="F83" s="57"/>
      <c r="G83" s="56"/>
      <c r="H83" s="56"/>
      <c r="I83" s="55"/>
      <c r="J83" s="56"/>
      <c r="K83" s="56"/>
      <c r="L83" s="90"/>
      <c r="M83" s="59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</row>
    <row r="84" spans="1:48" ht="39.950000000000003" customHeight="1" x14ac:dyDescent="0.25">
      <c r="A84" s="55"/>
      <c r="B84" s="56"/>
      <c r="C84" s="56"/>
      <c r="D84" s="57"/>
      <c r="E84" s="56"/>
      <c r="F84" s="57"/>
      <c r="G84" s="56"/>
      <c r="H84" s="56"/>
      <c r="I84" s="55"/>
      <c r="J84" s="56"/>
      <c r="K84" s="56"/>
      <c r="L84" s="90"/>
      <c r="M84" s="59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</row>
    <row r="85" spans="1:48" ht="39.950000000000003" customHeight="1" x14ac:dyDescent="0.25">
      <c r="A85" s="55"/>
      <c r="B85" s="56"/>
      <c r="C85" s="56"/>
      <c r="D85" s="57"/>
      <c r="E85" s="56"/>
      <c r="F85" s="57"/>
      <c r="G85" s="56"/>
      <c r="H85" s="56"/>
      <c r="I85" s="55"/>
      <c r="J85" s="56"/>
      <c r="K85" s="56"/>
      <c r="L85" s="90"/>
      <c r="M85" s="59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</row>
    <row r="86" spans="1:48" ht="39.950000000000003" customHeight="1" x14ac:dyDescent="0.25">
      <c r="A86" s="55"/>
      <c r="B86" s="56"/>
      <c r="C86" s="56"/>
      <c r="D86" s="57"/>
      <c r="E86" s="56"/>
      <c r="F86" s="57"/>
      <c r="G86" s="56"/>
      <c r="H86" s="56"/>
      <c r="I86" s="55"/>
      <c r="J86" s="56"/>
      <c r="K86" s="56"/>
      <c r="L86" s="90"/>
      <c r="M86" s="59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</row>
    <row r="87" spans="1:48" ht="39.950000000000003" customHeight="1" x14ac:dyDescent="0.25">
      <c r="A87" s="55"/>
      <c r="B87" s="56"/>
      <c r="C87" s="56"/>
      <c r="D87" s="57"/>
      <c r="E87" s="56"/>
      <c r="F87" s="57"/>
      <c r="G87" s="56"/>
      <c r="H87" s="56"/>
      <c r="I87" s="55"/>
      <c r="J87" s="56"/>
      <c r="K87" s="56"/>
      <c r="L87" s="90"/>
      <c r="M87" s="59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</row>
    <row r="88" spans="1:48" ht="39.950000000000003" customHeight="1" x14ac:dyDescent="0.25">
      <c r="A88" s="55"/>
      <c r="B88" s="56"/>
      <c r="C88" s="56"/>
      <c r="D88" s="57"/>
      <c r="E88" s="56"/>
      <c r="F88" s="57"/>
      <c r="G88" s="56"/>
      <c r="H88" s="56"/>
      <c r="I88" s="55"/>
      <c r="J88" s="56"/>
      <c r="K88" s="56"/>
      <c r="L88" s="90"/>
      <c r="M88" s="59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</row>
    <row r="89" spans="1:48" ht="39.950000000000003" customHeight="1" x14ac:dyDescent="0.25">
      <c r="A89" s="55"/>
      <c r="B89" s="56"/>
      <c r="C89" s="56"/>
      <c r="D89" s="57"/>
      <c r="E89" s="56"/>
      <c r="F89" s="57"/>
      <c r="G89" s="56"/>
      <c r="H89" s="56"/>
      <c r="I89" s="55"/>
      <c r="J89" s="56"/>
      <c r="K89" s="56"/>
      <c r="L89" s="90"/>
      <c r="M89" s="59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</row>
    <row r="90" spans="1:48" ht="39.950000000000003" customHeight="1" x14ac:dyDescent="0.25">
      <c r="A90" s="55"/>
      <c r="B90" s="56"/>
      <c r="C90" s="56"/>
      <c r="D90" s="57"/>
      <c r="E90" s="56"/>
      <c r="F90" s="57"/>
      <c r="G90" s="56"/>
      <c r="H90" s="56"/>
      <c r="I90" s="55"/>
      <c r="J90" s="56"/>
      <c r="K90" s="56"/>
      <c r="L90" s="90"/>
      <c r="M90" s="59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</row>
    <row r="91" spans="1:48" ht="39.950000000000003" customHeight="1" x14ac:dyDescent="0.25">
      <c r="A91" s="55"/>
      <c r="B91" s="56"/>
      <c r="C91" s="56"/>
      <c r="D91" s="57"/>
      <c r="E91" s="56"/>
      <c r="F91" s="57"/>
      <c r="G91" s="56"/>
      <c r="H91" s="56"/>
      <c r="I91" s="55"/>
      <c r="J91" s="56"/>
      <c r="K91" s="56"/>
      <c r="L91" s="90"/>
      <c r="M91" s="59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</row>
    <row r="92" spans="1:48" ht="39.950000000000003" customHeight="1" x14ac:dyDescent="0.25">
      <c r="A92" s="55"/>
      <c r="B92" s="56"/>
      <c r="C92" s="56"/>
      <c r="D92" s="57"/>
      <c r="E92" s="56"/>
      <c r="F92" s="57"/>
      <c r="G92" s="56"/>
      <c r="H92" s="56"/>
      <c r="I92" s="55"/>
      <c r="J92" s="56"/>
      <c r="K92" s="56"/>
      <c r="L92" s="90"/>
      <c r="M92" s="59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</row>
    <row r="93" spans="1:48" ht="39.950000000000003" customHeight="1" x14ac:dyDescent="0.25">
      <c r="A93" s="55"/>
      <c r="B93" s="56"/>
      <c r="C93" s="56"/>
      <c r="D93" s="57"/>
      <c r="E93" s="56"/>
      <c r="F93" s="57"/>
      <c r="G93" s="56"/>
      <c r="H93" s="56"/>
      <c r="I93" s="55"/>
      <c r="J93" s="56"/>
      <c r="K93" s="56"/>
      <c r="L93" s="90"/>
      <c r="M93" s="59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</row>
    <row r="94" spans="1:48" ht="39.950000000000003" customHeight="1" x14ac:dyDescent="0.25">
      <c r="A94" s="55"/>
      <c r="B94" s="56"/>
      <c r="C94" s="56"/>
      <c r="D94" s="57"/>
      <c r="E94" s="56"/>
      <c r="F94" s="57"/>
      <c r="G94" s="56"/>
      <c r="H94" s="56"/>
      <c r="I94" s="55"/>
      <c r="J94" s="56"/>
      <c r="K94" s="56"/>
      <c r="L94" s="90"/>
      <c r="M94" s="59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</row>
    <row r="95" spans="1:48" ht="39.950000000000003" customHeight="1" x14ac:dyDescent="0.25">
      <c r="A95" s="55"/>
      <c r="B95" s="56"/>
      <c r="C95" s="56"/>
      <c r="D95" s="57"/>
      <c r="E95" s="56"/>
      <c r="F95" s="57"/>
      <c r="G95" s="56"/>
      <c r="H95" s="56"/>
      <c r="I95" s="55"/>
      <c r="J95" s="56"/>
      <c r="K95" s="56"/>
      <c r="L95" s="90"/>
      <c r="M95" s="59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</row>
    <row r="96" spans="1:48" ht="39.950000000000003" customHeight="1" x14ac:dyDescent="0.25">
      <c r="A96" s="55"/>
      <c r="B96" s="56"/>
      <c r="C96" s="56"/>
      <c r="D96" s="57"/>
      <c r="E96" s="56"/>
      <c r="F96" s="57"/>
      <c r="G96" s="56"/>
      <c r="H96" s="56"/>
      <c r="I96" s="55"/>
      <c r="J96" s="56"/>
      <c r="K96" s="56"/>
      <c r="L96" s="90"/>
      <c r="M96" s="59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</row>
    <row r="97" spans="1:48" ht="39.950000000000003" customHeight="1" x14ac:dyDescent="0.25">
      <c r="A97" s="55"/>
      <c r="B97" s="56"/>
      <c r="C97" s="56"/>
      <c r="D97" s="57"/>
      <c r="E97" s="56"/>
      <c r="F97" s="57"/>
      <c r="G97" s="56"/>
      <c r="H97" s="56"/>
      <c r="I97" s="55"/>
      <c r="J97" s="56"/>
      <c r="K97" s="56"/>
      <c r="L97" s="90"/>
      <c r="M97" s="59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</row>
    <row r="98" spans="1:48" ht="39.950000000000003" customHeight="1" x14ac:dyDescent="0.25">
      <c r="A98" s="55"/>
      <c r="B98" s="56"/>
      <c r="C98" s="56"/>
      <c r="D98" s="57"/>
      <c r="E98" s="56"/>
      <c r="F98" s="57"/>
      <c r="G98" s="56"/>
      <c r="H98" s="56"/>
      <c r="I98" s="55"/>
      <c r="J98" s="56"/>
      <c r="K98" s="56"/>
      <c r="L98" s="90"/>
      <c r="M98" s="59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</row>
    <row r="99" spans="1:48" ht="39.950000000000003" customHeight="1" x14ac:dyDescent="0.25">
      <c r="A99" s="55"/>
      <c r="B99" s="56"/>
      <c r="C99" s="56"/>
      <c r="D99" s="57"/>
      <c r="E99" s="56"/>
      <c r="F99" s="57"/>
      <c r="G99" s="56"/>
      <c r="H99" s="56"/>
      <c r="I99" s="55"/>
      <c r="J99" s="56"/>
      <c r="K99" s="56"/>
      <c r="L99" s="90"/>
      <c r="M99" s="59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</row>
    <row r="100" spans="1:48" ht="39.950000000000003" customHeight="1" x14ac:dyDescent="0.25">
      <c r="A100" s="55"/>
      <c r="B100" s="56"/>
      <c r="C100" s="56"/>
      <c r="D100" s="57"/>
      <c r="E100" s="56"/>
      <c r="F100" s="57"/>
      <c r="G100" s="56"/>
      <c r="H100" s="56"/>
      <c r="I100" s="55"/>
      <c r="J100" s="56"/>
      <c r="K100" s="56"/>
      <c r="L100" s="90"/>
      <c r="M100" s="59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</row>
    <row r="101" spans="1:48" ht="39.950000000000003" customHeight="1" x14ac:dyDescent="0.25">
      <c r="A101" s="55"/>
      <c r="B101" s="56"/>
      <c r="C101" s="56"/>
      <c r="D101" s="57"/>
      <c r="E101" s="56"/>
      <c r="F101" s="57"/>
      <c r="G101" s="56"/>
      <c r="H101" s="56"/>
      <c r="I101" s="55"/>
      <c r="J101" s="56"/>
      <c r="K101" s="56"/>
      <c r="L101" s="90"/>
      <c r="M101" s="59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</row>
    <row r="102" spans="1:48" ht="39.950000000000003" customHeight="1" x14ac:dyDescent="0.25">
      <c r="A102" s="55"/>
      <c r="B102" s="56"/>
      <c r="C102" s="56"/>
      <c r="D102" s="57"/>
      <c r="E102" s="56"/>
      <c r="F102" s="57"/>
      <c r="G102" s="56"/>
      <c r="H102" s="56"/>
      <c r="I102" s="55"/>
      <c r="J102" s="56"/>
      <c r="K102" s="56"/>
      <c r="L102" s="90"/>
      <c r="M102" s="59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</row>
    <row r="103" spans="1:48" ht="39.950000000000003" customHeight="1" x14ac:dyDescent="0.25">
      <c r="A103" s="55"/>
      <c r="B103" s="56"/>
      <c r="C103" s="56"/>
      <c r="D103" s="57"/>
      <c r="E103" s="56"/>
      <c r="F103" s="57"/>
      <c r="G103" s="56"/>
      <c r="H103" s="56"/>
      <c r="I103" s="55"/>
      <c r="J103" s="56"/>
      <c r="K103" s="56"/>
      <c r="L103" s="90"/>
      <c r="M103" s="59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</row>
    <row r="104" spans="1:48" ht="39.950000000000003" customHeight="1" x14ac:dyDescent="0.25">
      <c r="A104" s="55"/>
      <c r="B104" s="56"/>
      <c r="C104" s="56"/>
      <c r="D104" s="57"/>
      <c r="E104" s="56"/>
      <c r="F104" s="57"/>
      <c r="G104" s="56"/>
      <c r="H104" s="56"/>
      <c r="I104" s="55"/>
      <c r="J104" s="56"/>
      <c r="K104" s="56"/>
      <c r="L104" s="90"/>
      <c r="M104" s="59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</row>
    <row r="105" spans="1:48" ht="39.950000000000003" customHeight="1" x14ac:dyDescent="0.25">
      <c r="A105" s="55"/>
      <c r="B105" s="56"/>
      <c r="C105" s="56"/>
      <c r="D105" s="57"/>
      <c r="E105" s="56"/>
      <c r="F105" s="57"/>
      <c r="G105" s="56"/>
      <c r="H105" s="56"/>
      <c r="I105" s="55"/>
      <c r="J105" s="56"/>
      <c r="K105" s="56"/>
      <c r="L105" s="90"/>
      <c r="M105" s="59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</row>
    <row r="106" spans="1:48" ht="39.950000000000003" customHeight="1" x14ac:dyDescent="0.25">
      <c r="A106" s="55"/>
      <c r="B106" s="56"/>
      <c r="C106" s="56"/>
      <c r="D106" s="57"/>
      <c r="E106" s="56"/>
      <c r="F106" s="57"/>
      <c r="G106" s="56"/>
      <c r="H106" s="56"/>
      <c r="I106" s="55"/>
      <c r="J106" s="56"/>
      <c r="K106" s="56"/>
      <c r="L106" s="90"/>
      <c r="M106" s="59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</row>
    <row r="107" spans="1:48" ht="39.950000000000003" customHeight="1" x14ac:dyDescent="0.25">
      <c r="A107" s="55"/>
      <c r="B107" s="56"/>
      <c r="C107" s="56"/>
      <c r="D107" s="57"/>
      <c r="E107" s="56"/>
      <c r="F107" s="57"/>
      <c r="G107" s="56"/>
      <c r="H107" s="56"/>
      <c r="I107" s="55"/>
      <c r="J107" s="56"/>
      <c r="K107" s="56"/>
      <c r="L107" s="90"/>
      <c r="M107" s="59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</row>
    <row r="108" spans="1:48" ht="39.950000000000003" customHeight="1" x14ac:dyDescent="0.25">
      <c r="A108" s="55"/>
      <c r="B108" s="56"/>
      <c r="C108" s="56"/>
      <c r="D108" s="57"/>
      <c r="E108" s="56"/>
      <c r="F108" s="57"/>
      <c r="G108" s="56"/>
      <c r="H108" s="56"/>
      <c r="I108" s="55"/>
      <c r="J108" s="56"/>
      <c r="K108" s="56"/>
      <c r="L108" s="90"/>
      <c r="M108" s="59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</row>
    <row r="109" spans="1:48" ht="39.950000000000003" customHeight="1" x14ac:dyDescent="0.25">
      <c r="A109" s="55"/>
      <c r="B109" s="56"/>
      <c r="C109" s="56"/>
      <c r="D109" s="57"/>
      <c r="E109" s="56"/>
      <c r="F109" s="57"/>
      <c r="G109" s="56"/>
      <c r="H109" s="56"/>
      <c r="I109" s="55"/>
      <c r="J109" s="56"/>
      <c r="K109" s="56"/>
      <c r="L109" s="90"/>
      <c r="M109" s="59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</row>
    <row r="110" spans="1:48" ht="39.950000000000003" customHeight="1" x14ac:dyDescent="0.25">
      <c r="A110" s="55"/>
      <c r="B110" s="56"/>
      <c r="C110" s="56"/>
      <c r="D110" s="57"/>
      <c r="E110" s="56"/>
      <c r="F110" s="57"/>
      <c r="G110" s="56"/>
      <c r="H110" s="56"/>
      <c r="I110" s="55"/>
      <c r="J110" s="56"/>
      <c r="K110" s="56"/>
      <c r="L110" s="90"/>
      <c r="M110" s="59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</row>
    <row r="111" spans="1:48" ht="39.950000000000003" customHeight="1" x14ac:dyDescent="0.25">
      <c r="A111" s="55"/>
      <c r="B111" s="56"/>
      <c r="C111" s="56"/>
      <c r="D111" s="57"/>
      <c r="E111" s="56"/>
      <c r="F111" s="57"/>
      <c r="G111" s="56"/>
      <c r="H111" s="56"/>
      <c r="I111" s="55"/>
      <c r="J111" s="56"/>
      <c r="K111" s="56"/>
      <c r="L111" s="90"/>
      <c r="M111" s="59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</row>
    <row r="112" spans="1:48" ht="39.950000000000003" customHeight="1" x14ac:dyDescent="0.25">
      <c r="A112" s="55"/>
      <c r="B112" s="56"/>
      <c r="C112" s="56"/>
      <c r="D112" s="57"/>
      <c r="E112" s="56"/>
      <c r="F112" s="57"/>
      <c r="G112" s="56"/>
      <c r="H112" s="56"/>
      <c r="I112" s="55"/>
      <c r="J112" s="56"/>
      <c r="K112" s="56"/>
      <c r="L112" s="90"/>
      <c r="M112" s="59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</row>
    <row r="113" spans="1:48" ht="39.950000000000003" customHeight="1" x14ac:dyDescent="0.25">
      <c r="A113" s="55"/>
      <c r="B113" s="56"/>
      <c r="C113" s="56"/>
      <c r="D113" s="57"/>
      <c r="E113" s="56"/>
      <c r="F113" s="57"/>
      <c r="G113" s="56"/>
      <c r="H113" s="56"/>
      <c r="I113" s="55"/>
      <c r="J113" s="56"/>
      <c r="K113" s="56"/>
      <c r="L113" s="90"/>
      <c r="M113" s="59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</row>
    <row r="114" spans="1:48" ht="39.950000000000003" customHeight="1" x14ac:dyDescent="0.25">
      <c r="A114" s="55"/>
      <c r="B114" s="56"/>
      <c r="C114" s="56"/>
      <c r="D114" s="57"/>
      <c r="E114" s="56"/>
      <c r="F114" s="57"/>
      <c r="G114" s="56"/>
      <c r="H114" s="56"/>
      <c r="I114" s="55"/>
      <c r="J114" s="56"/>
      <c r="K114" s="56"/>
      <c r="L114" s="90"/>
      <c r="M114" s="59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</row>
    <row r="115" spans="1:48" ht="39.950000000000003" customHeight="1" x14ac:dyDescent="0.25">
      <c r="A115" s="55"/>
      <c r="B115" s="56"/>
      <c r="C115" s="56"/>
      <c r="D115" s="57"/>
      <c r="E115" s="56"/>
      <c r="F115" s="57"/>
      <c r="G115" s="56"/>
      <c r="H115" s="56"/>
      <c r="I115" s="55"/>
      <c r="J115" s="56"/>
      <c r="K115" s="56"/>
      <c r="L115" s="90"/>
      <c r="M115" s="59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</row>
    <row r="116" spans="1:48" ht="39.950000000000003" customHeight="1" x14ac:dyDescent="0.25">
      <c r="A116" s="55"/>
      <c r="B116" s="56"/>
      <c r="C116" s="56"/>
      <c r="D116" s="57"/>
      <c r="E116" s="56"/>
      <c r="F116" s="57"/>
      <c r="G116" s="56"/>
      <c r="H116" s="56"/>
      <c r="I116" s="55"/>
      <c r="J116" s="56"/>
      <c r="K116" s="56"/>
      <c r="L116" s="90"/>
      <c r="M116" s="59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</row>
    <row r="117" spans="1:48" ht="39.950000000000003" customHeight="1" x14ac:dyDescent="0.25">
      <c r="A117" s="55"/>
      <c r="B117" s="56"/>
      <c r="C117" s="56"/>
      <c r="D117" s="57"/>
      <c r="E117" s="56"/>
      <c r="F117" s="57"/>
      <c r="G117" s="56"/>
      <c r="H117" s="56"/>
      <c r="I117" s="55"/>
      <c r="J117" s="56"/>
      <c r="K117" s="56"/>
      <c r="L117" s="90"/>
      <c r="M117" s="59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</row>
    <row r="118" spans="1:48" ht="39.950000000000003" customHeight="1" x14ac:dyDescent="0.25">
      <c r="A118" s="55"/>
      <c r="B118" s="56"/>
      <c r="C118" s="56"/>
      <c r="D118" s="57"/>
      <c r="E118" s="56"/>
      <c r="F118" s="57"/>
      <c r="G118" s="56"/>
      <c r="H118" s="56"/>
      <c r="I118" s="55"/>
      <c r="J118" s="56"/>
      <c r="K118" s="56"/>
      <c r="L118" s="90"/>
      <c r="M118" s="59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</row>
    <row r="119" spans="1:48" ht="39.950000000000003" customHeight="1" x14ac:dyDescent="0.25">
      <c r="A119" s="55"/>
      <c r="B119" s="56"/>
      <c r="C119" s="56"/>
      <c r="D119" s="57"/>
      <c r="E119" s="56"/>
      <c r="F119" s="57"/>
      <c r="G119" s="56"/>
      <c r="H119" s="56"/>
      <c r="I119" s="55"/>
      <c r="J119" s="56"/>
      <c r="K119" s="56"/>
      <c r="L119" s="90"/>
      <c r="M119" s="59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</row>
    <row r="120" spans="1:48" ht="39.950000000000003" customHeight="1" x14ac:dyDescent="0.25">
      <c r="A120" s="55"/>
      <c r="B120" s="56"/>
      <c r="C120" s="56"/>
      <c r="D120" s="57"/>
      <c r="E120" s="56"/>
      <c r="F120" s="57"/>
      <c r="G120" s="56"/>
      <c r="H120" s="56"/>
      <c r="I120" s="55"/>
      <c r="J120" s="56"/>
      <c r="K120" s="56"/>
      <c r="L120" s="90"/>
      <c r="M120" s="59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</row>
    <row r="121" spans="1:48" ht="39.950000000000003" customHeight="1" x14ac:dyDescent="0.25">
      <c r="A121" s="55"/>
      <c r="B121" s="56"/>
      <c r="C121" s="56"/>
      <c r="D121" s="57"/>
      <c r="E121" s="56"/>
      <c r="F121" s="57"/>
      <c r="G121" s="56"/>
      <c r="H121" s="56"/>
      <c r="I121" s="55"/>
      <c r="J121" s="56"/>
      <c r="K121" s="56"/>
      <c r="L121" s="90"/>
      <c r="M121" s="59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</row>
    <row r="122" spans="1:48" ht="39.950000000000003" customHeight="1" x14ac:dyDescent="0.25">
      <c r="A122" s="55"/>
      <c r="B122" s="56"/>
      <c r="C122" s="56"/>
      <c r="D122" s="57"/>
      <c r="E122" s="56"/>
      <c r="F122" s="57"/>
      <c r="G122" s="56"/>
      <c r="H122" s="56"/>
      <c r="I122" s="55"/>
      <c r="J122" s="56"/>
      <c r="K122" s="56"/>
      <c r="L122" s="90"/>
      <c r="M122" s="59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</row>
    <row r="123" spans="1:48" ht="39.950000000000003" customHeight="1" x14ac:dyDescent="0.25">
      <c r="A123" s="55"/>
      <c r="B123" s="56"/>
      <c r="C123" s="56"/>
      <c r="D123" s="57"/>
      <c r="E123" s="56"/>
      <c r="F123" s="57"/>
      <c r="G123" s="56"/>
      <c r="H123" s="56"/>
      <c r="I123" s="55"/>
      <c r="J123" s="56"/>
      <c r="K123" s="56"/>
      <c r="L123" s="90"/>
      <c r="M123" s="59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</row>
    <row r="124" spans="1:48" ht="39.950000000000003" customHeight="1" x14ac:dyDescent="0.25">
      <c r="A124" s="55"/>
      <c r="B124" s="56"/>
      <c r="C124" s="56"/>
      <c r="D124" s="57"/>
      <c r="E124" s="56"/>
      <c r="F124" s="57"/>
      <c r="G124" s="56"/>
      <c r="H124" s="56"/>
      <c r="I124" s="55"/>
      <c r="J124" s="56"/>
      <c r="K124" s="56"/>
      <c r="L124" s="90"/>
      <c r="M124" s="59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</row>
    <row r="125" spans="1:48" ht="39.950000000000003" customHeight="1" x14ac:dyDescent="0.25">
      <c r="A125" s="55"/>
      <c r="B125" s="56"/>
      <c r="C125" s="56"/>
      <c r="D125" s="57"/>
      <c r="E125" s="56"/>
      <c r="F125" s="57"/>
      <c r="G125" s="56"/>
      <c r="H125" s="56"/>
      <c r="I125" s="55"/>
      <c r="J125" s="56"/>
      <c r="K125" s="56"/>
      <c r="L125" s="90"/>
      <c r="M125" s="59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</row>
    <row r="126" spans="1:48" ht="39.950000000000003" customHeight="1" x14ac:dyDescent="0.25">
      <c r="A126" s="55"/>
      <c r="B126" s="56"/>
      <c r="C126" s="56"/>
      <c r="D126" s="57"/>
      <c r="E126" s="56"/>
      <c r="F126" s="57"/>
      <c r="G126" s="56"/>
      <c r="H126" s="56"/>
      <c r="I126" s="55"/>
      <c r="J126" s="56"/>
      <c r="K126" s="56"/>
      <c r="L126" s="90"/>
      <c r="M126" s="59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</row>
    <row r="127" spans="1:48" ht="39.950000000000003" customHeight="1" x14ac:dyDescent="0.25">
      <c r="A127" s="55"/>
      <c r="B127" s="56"/>
      <c r="C127" s="56"/>
      <c r="D127" s="57"/>
      <c r="E127" s="56"/>
      <c r="F127" s="57"/>
      <c r="G127" s="56"/>
      <c r="H127" s="56"/>
      <c r="I127" s="55"/>
      <c r="J127" s="56"/>
      <c r="K127" s="56"/>
      <c r="L127" s="90"/>
      <c r="M127" s="59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</row>
    <row r="128" spans="1:48" ht="39.950000000000003" customHeight="1" x14ac:dyDescent="0.25">
      <c r="A128" s="55"/>
      <c r="B128" s="56"/>
      <c r="C128" s="56"/>
      <c r="D128" s="57"/>
      <c r="E128" s="56"/>
      <c r="F128" s="57"/>
      <c r="G128" s="56"/>
      <c r="H128" s="56"/>
      <c r="I128" s="55"/>
      <c r="J128" s="56"/>
      <c r="K128" s="56"/>
      <c r="L128" s="90"/>
      <c r="M128" s="59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</row>
    <row r="129" spans="1:48" ht="39.950000000000003" customHeight="1" x14ac:dyDescent="0.25">
      <c r="A129" s="55"/>
      <c r="B129" s="56"/>
      <c r="C129" s="56"/>
      <c r="D129" s="57"/>
      <c r="E129" s="56"/>
      <c r="F129" s="57"/>
      <c r="G129" s="56"/>
      <c r="H129" s="56"/>
      <c r="I129" s="55"/>
      <c r="J129" s="56"/>
      <c r="K129" s="56"/>
      <c r="L129" s="90"/>
      <c r="M129" s="59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</row>
    <row r="130" spans="1:48" ht="39.950000000000003" customHeight="1" x14ac:dyDescent="0.25">
      <c r="A130" s="55"/>
      <c r="B130" s="56"/>
      <c r="C130" s="56"/>
      <c r="D130" s="57"/>
      <c r="E130" s="56"/>
      <c r="F130" s="57"/>
      <c r="G130" s="56"/>
      <c r="H130" s="56"/>
      <c r="I130" s="55"/>
      <c r="J130" s="56"/>
      <c r="K130" s="56"/>
      <c r="L130" s="90"/>
      <c r="M130" s="59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</row>
    <row r="131" spans="1:48" ht="39.950000000000003" customHeight="1" x14ac:dyDescent="0.25">
      <c r="A131" s="55"/>
      <c r="B131" s="56"/>
      <c r="C131" s="56"/>
      <c r="D131" s="57"/>
      <c r="E131" s="56"/>
      <c r="F131" s="57"/>
      <c r="G131" s="56"/>
      <c r="H131" s="56"/>
      <c r="I131" s="55"/>
      <c r="J131" s="56"/>
      <c r="K131" s="56"/>
      <c r="L131" s="90"/>
      <c r="M131" s="59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</row>
    <row r="132" spans="1:48" ht="39.950000000000003" customHeight="1" x14ac:dyDescent="0.25">
      <c r="A132" s="55"/>
      <c r="B132" s="56"/>
      <c r="C132" s="56"/>
      <c r="D132" s="57"/>
      <c r="E132" s="56"/>
      <c r="F132" s="57"/>
      <c r="G132" s="56"/>
      <c r="H132" s="56"/>
      <c r="I132" s="55"/>
      <c r="J132" s="56"/>
      <c r="K132" s="56"/>
      <c r="L132" s="90"/>
      <c r="M132" s="59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</row>
    <row r="133" spans="1:48" ht="39.950000000000003" customHeight="1" x14ac:dyDescent="0.25">
      <c r="A133" s="55"/>
      <c r="B133" s="56"/>
      <c r="C133" s="56"/>
      <c r="D133" s="57"/>
      <c r="E133" s="56"/>
      <c r="F133" s="57"/>
      <c r="G133" s="56"/>
      <c r="H133" s="56"/>
      <c r="I133" s="55"/>
      <c r="J133" s="56"/>
      <c r="K133" s="56"/>
      <c r="L133" s="90"/>
      <c r="M133" s="59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</row>
    <row r="134" spans="1:48" ht="39.950000000000003" customHeight="1" x14ac:dyDescent="0.25">
      <c r="A134" s="55"/>
      <c r="B134" s="56"/>
      <c r="C134" s="56"/>
      <c r="D134" s="57"/>
      <c r="E134" s="56"/>
      <c r="F134" s="57"/>
      <c r="G134" s="56"/>
      <c r="H134" s="56"/>
      <c r="I134" s="55"/>
      <c r="J134" s="56"/>
      <c r="K134" s="56"/>
      <c r="L134" s="90"/>
      <c r="M134" s="59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</row>
    <row r="135" spans="1:48" ht="39.950000000000003" customHeight="1" x14ac:dyDescent="0.25">
      <c r="A135" s="55"/>
      <c r="B135" s="56"/>
      <c r="C135" s="56"/>
      <c r="D135" s="57"/>
      <c r="E135" s="56"/>
      <c r="F135" s="57"/>
      <c r="G135" s="56"/>
      <c r="H135" s="56"/>
      <c r="I135" s="55"/>
      <c r="J135" s="56"/>
      <c r="K135" s="56"/>
      <c r="L135" s="90"/>
      <c r="M135" s="59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</row>
    <row r="136" spans="1:48" ht="39.950000000000003" customHeight="1" x14ac:dyDescent="0.25">
      <c r="A136" s="55"/>
      <c r="B136" s="56"/>
      <c r="C136" s="56"/>
      <c r="D136" s="57"/>
      <c r="E136" s="56"/>
      <c r="F136" s="57"/>
      <c r="G136" s="56"/>
      <c r="H136" s="56"/>
      <c r="I136" s="55"/>
      <c r="J136" s="56"/>
      <c r="K136" s="56"/>
      <c r="L136" s="90"/>
      <c r="M136" s="59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</row>
    <row r="137" spans="1:48" ht="39.950000000000003" customHeight="1" x14ac:dyDescent="0.25">
      <c r="A137" s="55"/>
      <c r="B137" s="56"/>
      <c r="C137" s="56"/>
      <c r="D137" s="57"/>
      <c r="E137" s="56"/>
      <c r="F137" s="57"/>
      <c r="G137" s="56"/>
      <c r="H137" s="56"/>
      <c r="I137" s="55"/>
      <c r="J137" s="56"/>
      <c r="K137" s="56"/>
      <c r="L137" s="90"/>
      <c r="M137" s="59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</row>
    <row r="138" spans="1:48" ht="39.950000000000003" customHeight="1" x14ac:dyDescent="0.25">
      <c r="A138" s="55"/>
      <c r="B138" s="56"/>
      <c r="C138" s="56"/>
      <c r="D138" s="57"/>
      <c r="E138" s="56"/>
      <c r="F138" s="57"/>
      <c r="G138" s="56"/>
      <c r="H138" s="56"/>
      <c r="I138" s="55"/>
      <c r="J138" s="56"/>
      <c r="K138" s="56"/>
      <c r="L138" s="90"/>
      <c r="M138" s="59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</row>
    <row r="139" spans="1:48" ht="39.950000000000003" customHeight="1" x14ac:dyDescent="0.25">
      <c r="A139" s="55"/>
      <c r="B139" s="56"/>
      <c r="C139" s="56"/>
      <c r="D139" s="57"/>
      <c r="E139" s="56"/>
      <c r="F139" s="57"/>
      <c r="G139" s="56"/>
      <c r="H139" s="56"/>
      <c r="I139" s="55"/>
      <c r="J139" s="56"/>
      <c r="K139" s="56"/>
      <c r="L139" s="90"/>
      <c r="M139" s="59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</row>
    <row r="140" spans="1:48" ht="39.950000000000003" customHeight="1" x14ac:dyDescent="0.25">
      <c r="A140" s="55"/>
      <c r="B140" s="56"/>
      <c r="C140" s="56"/>
      <c r="D140" s="57"/>
      <c r="E140" s="56"/>
      <c r="F140" s="57"/>
      <c r="G140" s="56"/>
      <c r="H140" s="56"/>
      <c r="I140" s="55"/>
      <c r="J140" s="56"/>
      <c r="K140" s="56"/>
      <c r="L140" s="90"/>
      <c r="M140" s="59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</row>
    <row r="141" spans="1:48" ht="39.950000000000003" customHeight="1" x14ac:dyDescent="0.25">
      <c r="A141" s="55"/>
      <c r="B141" s="56"/>
      <c r="C141" s="56"/>
      <c r="D141" s="57"/>
      <c r="E141" s="56"/>
      <c r="F141" s="57"/>
      <c r="G141" s="56"/>
      <c r="H141" s="56"/>
      <c r="I141" s="55"/>
      <c r="J141" s="56"/>
      <c r="K141" s="56"/>
      <c r="L141" s="90"/>
      <c r="M141" s="59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</row>
    <row r="142" spans="1:48" ht="39.950000000000003" customHeight="1" x14ac:dyDescent="0.25">
      <c r="A142" s="55"/>
      <c r="B142" s="56"/>
      <c r="C142" s="56"/>
      <c r="D142" s="57"/>
      <c r="E142" s="56"/>
      <c r="F142" s="57"/>
      <c r="G142" s="56"/>
      <c r="H142" s="56"/>
      <c r="I142" s="55"/>
      <c r="J142" s="56"/>
      <c r="K142" s="56"/>
      <c r="L142" s="90"/>
      <c r="M142" s="59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</row>
    <row r="143" spans="1:48" ht="39.950000000000003" customHeight="1" x14ac:dyDescent="0.25">
      <c r="A143" s="55"/>
      <c r="B143" s="56"/>
      <c r="C143" s="56"/>
      <c r="D143" s="57"/>
      <c r="E143" s="56"/>
      <c r="F143" s="57"/>
      <c r="G143" s="56"/>
      <c r="H143" s="56"/>
      <c r="I143" s="55"/>
      <c r="J143" s="56"/>
      <c r="K143" s="56"/>
      <c r="L143" s="90"/>
      <c r="M143" s="59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</row>
    <row r="144" spans="1:48" ht="39.950000000000003" customHeight="1" x14ac:dyDescent="0.25">
      <c r="A144" s="55"/>
      <c r="B144" s="56"/>
      <c r="C144" s="56"/>
      <c r="D144" s="57"/>
      <c r="E144" s="56"/>
      <c r="F144" s="57"/>
      <c r="G144" s="56"/>
      <c r="H144" s="56"/>
      <c r="I144" s="55"/>
      <c r="J144" s="56"/>
      <c r="K144" s="56"/>
      <c r="L144" s="90"/>
      <c r="M144" s="59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</row>
    <row r="145" spans="1:48" ht="39.950000000000003" customHeight="1" x14ac:dyDescent="0.25">
      <c r="A145" s="55"/>
      <c r="B145" s="56"/>
      <c r="C145" s="56"/>
      <c r="D145" s="57"/>
      <c r="E145" s="56"/>
      <c r="F145" s="57"/>
      <c r="G145" s="56"/>
      <c r="H145" s="56"/>
      <c r="I145" s="55"/>
      <c r="J145" s="56"/>
      <c r="K145" s="56"/>
      <c r="L145" s="90"/>
      <c r="M145" s="59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</row>
    <row r="146" spans="1:48" ht="39.950000000000003" customHeight="1" x14ac:dyDescent="0.25">
      <c r="A146" s="55"/>
      <c r="B146" s="56"/>
      <c r="C146" s="56"/>
      <c r="D146" s="57"/>
      <c r="E146" s="56"/>
      <c r="F146" s="57"/>
      <c r="G146" s="56"/>
      <c r="H146" s="56"/>
      <c r="I146" s="55"/>
      <c r="J146" s="56"/>
      <c r="K146" s="56"/>
      <c r="L146" s="90"/>
      <c r="M146" s="59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</row>
    <row r="147" spans="1:48" ht="39.950000000000003" customHeight="1" x14ac:dyDescent="0.25">
      <c r="A147" s="55"/>
      <c r="B147" s="56"/>
      <c r="C147" s="56"/>
      <c r="D147" s="57"/>
      <c r="E147" s="56"/>
      <c r="F147" s="57"/>
      <c r="G147" s="56"/>
      <c r="H147" s="56"/>
      <c r="I147" s="55"/>
      <c r="J147" s="56"/>
      <c r="K147" s="56"/>
      <c r="L147" s="90"/>
      <c r="M147" s="59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</row>
    <row r="148" spans="1:48" ht="39.950000000000003" customHeight="1" x14ac:dyDescent="0.25">
      <c r="A148" s="55"/>
      <c r="B148" s="56"/>
      <c r="C148" s="56"/>
      <c r="D148" s="57"/>
      <c r="E148" s="56"/>
      <c r="F148" s="57"/>
      <c r="G148" s="56"/>
      <c r="H148" s="56"/>
      <c r="I148" s="55"/>
      <c r="J148" s="56"/>
      <c r="K148" s="56"/>
      <c r="L148" s="90"/>
      <c r="M148" s="59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</row>
    <row r="149" spans="1:48" ht="39.950000000000003" customHeight="1" x14ac:dyDescent="0.25">
      <c r="A149" s="55"/>
      <c r="B149" s="56"/>
      <c r="C149" s="56"/>
      <c r="D149" s="57"/>
      <c r="E149" s="56"/>
      <c r="F149" s="57"/>
      <c r="G149" s="56"/>
      <c r="H149" s="56"/>
      <c r="I149" s="55"/>
      <c r="J149" s="56"/>
      <c r="K149" s="56"/>
      <c r="L149" s="90"/>
      <c r="M149" s="59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</row>
    <row r="150" spans="1:48" ht="39.950000000000003" customHeight="1" x14ac:dyDescent="0.25">
      <c r="A150" s="55"/>
      <c r="B150" s="56"/>
      <c r="C150" s="56"/>
      <c r="D150" s="57"/>
      <c r="E150" s="56"/>
      <c r="F150" s="57"/>
      <c r="G150" s="56"/>
      <c r="H150" s="56"/>
      <c r="I150" s="55"/>
      <c r="J150" s="56"/>
      <c r="K150" s="56"/>
      <c r="L150" s="90"/>
      <c r="M150" s="59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</row>
    <row r="151" spans="1:48" ht="39.950000000000003" customHeight="1" x14ac:dyDescent="0.25">
      <c r="A151" s="55"/>
      <c r="B151" s="56"/>
      <c r="C151" s="56"/>
      <c r="D151" s="57"/>
      <c r="E151" s="56"/>
      <c r="F151" s="57"/>
      <c r="G151" s="56"/>
      <c r="H151" s="56"/>
      <c r="I151" s="55"/>
      <c r="J151" s="56"/>
      <c r="K151" s="56"/>
      <c r="L151" s="90"/>
      <c r="M151" s="59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</row>
    <row r="152" spans="1:48" ht="39.950000000000003" customHeight="1" x14ac:dyDescent="0.25">
      <c r="A152" s="55"/>
      <c r="B152" s="56"/>
      <c r="C152" s="56"/>
      <c r="D152" s="57"/>
      <c r="E152" s="56"/>
      <c r="F152" s="57"/>
      <c r="G152" s="56"/>
      <c r="H152" s="56"/>
      <c r="I152" s="55"/>
      <c r="J152" s="56"/>
      <c r="K152" s="56"/>
      <c r="L152" s="90"/>
      <c r="M152" s="59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</row>
    <row r="153" spans="1:48" ht="39.950000000000003" customHeight="1" x14ac:dyDescent="0.25">
      <c r="A153" s="55"/>
      <c r="B153" s="56"/>
      <c r="C153" s="56"/>
      <c r="D153" s="57"/>
      <c r="E153" s="56"/>
      <c r="F153" s="57"/>
      <c r="G153" s="56"/>
      <c r="H153" s="56"/>
      <c r="I153" s="55"/>
      <c r="J153" s="56"/>
      <c r="K153" s="56"/>
      <c r="L153" s="90"/>
      <c r="M153" s="59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</row>
    <row r="154" spans="1:48" ht="39.950000000000003" customHeight="1" x14ac:dyDescent="0.25">
      <c r="A154" s="55"/>
      <c r="B154" s="56"/>
      <c r="C154" s="56"/>
      <c r="D154" s="57"/>
      <c r="E154" s="56"/>
      <c r="F154" s="57"/>
      <c r="G154" s="56"/>
      <c r="H154" s="56"/>
      <c r="I154" s="55"/>
      <c r="J154" s="56"/>
      <c r="K154" s="56"/>
      <c r="L154" s="90"/>
      <c r="M154" s="59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</row>
    <row r="155" spans="1:48" ht="39.950000000000003" customHeight="1" x14ac:dyDescent="0.25">
      <c r="A155" s="55"/>
      <c r="B155" s="56"/>
      <c r="C155" s="56"/>
      <c r="D155" s="57"/>
      <c r="E155" s="56"/>
      <c r="F155" s="57"/>
      <c r="G155" s="56"/>
      <c r="H155" s="56"/>
      <c r="I155" s="55"/>
      <c r="J155" s="56"/>
      <c r="K155" s="56"/>
      <c r="L155" s="90"/>
      <c r="M155" s="59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</row>
    <row r="156" spans="1:48" ht="39.950000000000003" customHeight="1" x14ac:dyDescent="0.25">
      <c r="A156" s="55"/>
      <c r="B156" s="56"/>
      <c r="C156" s="56"/>
      <c r="D156" s="57"/>
      <c r="E156" s="56"/>
      <c r="F156" s="57"/>
      <c r="G156" s="56"/>
      <c r="H156" s="56"/>
      <c r="I156" s="55"/>
      <c r="J156" s="56"/>
      <c r="K156" s="56"/>
      <c r="L156" s="90"/>
      <c r="M156" s="59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</row>
    <row r="157" spans="1:48" ht="39.950000000000003" customHeight="1" x14ac:dyDescent="0.25"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</row>
  </sheetData>
  <autoFilter ref="A3:M26" xr:uid="{2DC07C5F-63FC-4639-B8CF-A7935FB2E57E}"/>
  <pageMargins left="0.70866141732283472" right="0.70866141732283472" top="0.78740157480314965" bottom="0.78740157480314965" header="0.31496062992125984" footer="0.31496062992125984"/>
  <pageSetup paperSize="8" scale="53" orientation="landscape" r:id="rId1"/>
  <headerFooter>
    <oddFooter>&amp;C&amp;D&amp;R&amp;D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26CFA-2ABB-4438-A421-8A08668AB0A4}">
  <dimension ref="A1:J16"/>
  <sheetViews>
    <sheetView workbookViewId="0">
      <selection activeCell="A15" sqref="A15:XFD15"/>
    </sheetView>
  </sheetViews>
  <sheetFormatPr defaultRowHeight="15" x14ac:dyDescent="0.25"/>
  <cols>
    <col min="1" max="1" width="17.5703125" bestFit="1" customWidth="1"/>
    <col min="3" max="3" width="15.85546875" bestFit="1" customWidth="1"/>
    <col min="4" max="4" width="36.42578125" bestFit="1" customWidth="1"/>
    <col min="5" max="5" width="23.42578125" bestFit="1" customWidth="1"/>
    <col min="6" max="7" width="10.140625" bestFit="1" customWidth="1"/>
    <col min="8" max="8" width="26.42578125" bestFit="1" customWidth="1"/>
    <col min="10" max="10" width="15.42578125" bestFit="1" customWidth="1"/>
  </cols>
  <sheetData>
    <row r="1" spans="1:10" x14ac:dyDescent="0.25">
      <c r="A1" s="25" t="s">
        <v>16</v>
      </c>
      <c r="B1" s="26" t="s">
        <v>17</v>
      </c>
      <c r="C1" t="s">
        <v>116</v>
      </c>
    </row>
    <row r="2" spans="1:10" x14ac:dyDescent="0.25">
      <c r="A2" s="25" t="s">
        <v>18</v>
      </c>
      <c r="B2" s="26" t="s">
        <v>17</v>
      </c>
      <c r="C2" t="s">
        <v>116</v>
      </c>
    </row>
    <row r="5" spans="1:10" x14ac:dyDescent="0.25">
      <c r="A5" s="28" t="s">
        <v>20</v>
      </c>
      <c r="C5" s="27">
        <v>2996349.37</v>
      </c>
    </row>
    <row r="6" spans="1:10" ht="15.75" thickBot="1" x14ac:dyDescent="0.3">
      <c r="A6" s="29" t="s">
        <v>19</v>
      </c>
      <c r="C6" s="30">
        <v>1901231</v>
      </c>
    </row>
    <row r="7" spans="1:10" ht="15.75" thickBot="1" x14ac:dyDescent="0.3">
      <c r="A7" s="31" t="s">
        <v>21</v>
      </c>
      <c r="B7" s="32"/>
      <c r="C7" s="33">
        <v>1330735</v>
      </c>
      <c r="D7" s="34" t="s">
        <v>31</v>
      </c>
      <c r="E7" t="s">
        <v>66</v>
      </c>
    </row>
    <row r="8" spans="1:10" x14ac:dyDescent="0.25">
      <c r="A8" s="35" t="s">
        <v>22</v>
      </c>
      <c r="B8" s="36"/>
      <c r="C8" s="37">
        <v>823656.59</v>
      </c>
      <c r="D8" s="38" t="s">
        <v>32</v>
      </c>
      <c r="E8" t="s">
        <v>33</v>
      </c>
    </row>
    <row r="9" spans="1:10" ht="75.75" thickBot="1" x14ac:dyDescent="0.3">
      <c r="A9" s="39" t="s">
        <v>23</v>
      </c>
      <c r="B9" s="40"/>
      <c r="C9" s="41">
        <v>563400</v>
      </c>
      <c r="D9" s="42" t="s">
        <v>35</v>
      </c>
      <c r="E9" t="s">
        <v>36</v>
      </c>
    </row>
    <row r="10" spans="1:10" ht="15.75" thickBot="1" x14ac:dyDescent="0.3">
      <c r="A10" s="31" t="s">
        <v>24</v>
      </c>
      <c r="B10" s="32"/>
      <c r="C10" s="33">
        <v>529522</v>
      </c>
      <c r="D10" s="34" t="s">
        <v>34</v>
      </c>
      <c r="E10" t="s">
        <v>66</v>
      </c>
    </row>
    <row r="14" spans="1:10" x14ac:dyDescent="0.25">
      <c r="A14" s="49" t="s">
        <v>37</v>
      </c>
      <c r="B14" s="44" t="s">
        <v>38</v>
      </c>
      <c r="D14" s="45">
        <v>8612882</v>
      </c>
      <c r="E14" s="46">
        <v>10421587.220000001</v>
      </c>
      <c r="F14" s="47">
        <v>43130</v>
      </c>
      <c r="G14" s="48">
        <v>45321</v>
      </c>
      <c r="H14" s="43" t="s">
        <v>39</v>
      </c>
      <c r="I14">
        <v>8</v>
      </c>
      <c r="J14" s="50">
        <f>E14/I14</f>
        <v>1302698.4025000001</v>
      </c>
    </row>
    <row r="15" spans="1:10" x14ac:dyDescent="0.25">
      <c r="A15" s="49" t="s">
        <v>40</v>
      </c>
      <c r="B15" s="44" t="s">
        <v>41</v>
      </c>
      <c r="D15" s="45">
        <v>3444614.88</v>
      </c>
      <c r="E15" s="46">
        <v>4167984</v>
      </c>
      <c r="F15" s="47">
        <v>44180</v>
      </c>
      <c r="G15" s="48">
        <v>45640</v>
      </c>
      <c r="H15" s="43" t="s">
        <v>39</v>
      </c>
      <c r="I15">
        <v>4</v>
      </c>
      <c r="J15" s="50">
        <f>E15/I15</f>
        <v>1041996</v>
      </c>
    </row>
    <row r="16" spans="1:10" x14ac:dyDescent="0.25">
      <c r="E16" s="50"/>
      <c r="F16" s="50"/>
      <c r="G16" s="50"/>
      <c r="H16" s="50"/>
      <c r="I16" s="50"/>
      <c r="J16" s="50">
        <f t="shared" ref="J16" si="0">SUM(J14:J15)</f>
        <v>2344694.4024999999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měsíčně</vt:lpstr>
      <vt:lpstr>PLÁN 2024 detail</vt:lpstr>
      <vt:lpstr>opakovačka</vt:lpstr>
      <vt:lpstr>'PLÁN 2024 detail'!Názvy_tisku</vt:lpstr>
      <vt:lpstr>'PLÁN 2024 detail'!Oblast_tisku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Ondráčková Kateřina, Ing., MHA</dc:creator>
  <cp:lastModifiedBy>Ondráčková Kateřina, Ing., MHA</cp:lastModifiedBy>
  <cp:lastPrinted>2024-07-31T07:03:59Z</cp:lastPrinted>
  <dcterms:created xsi:type="dcterms:W3CDTF">2023-11-14T14:57:21Z</dcterms:created>
  <dcterms:modified xsi:type="dcterms:W3CDTF">2024-09-10T11:22:13Z</dcterms:modified>
</cp:coreProperties>
</file>