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1IK-DK\AG348-C-022\"/>
    </mc:Choice>
  </mc:AlternateContent>
  <xr:revisionPtr revIDLastSave="0" documentId="13_ncr:1_{4E41F70B-9978-4D8A-A78A-78118D9FBC56}" xr6:coauthVersionLast="36" xr6:coauthVersionMax="36" xr10:uidLastSave="{00000000-0000-0000-0000-000000000000}"/>
  <bookViews>
    <workbookView xWindow="0" yWindow="0" windowWidth="10545" windowHeight="121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" i="1" l="1"/>
  <c r="AE5" i="1"/>
  <c r="AD5" i="1"/>
  <c r="AC6" i="1"/>
  <c r="AC5" i="1"/>
  <c r="AB5" i="1"/>
  <c r="AA6" i="1"/>
  <c r="Z6" i="1" l="1"/>
  <c r="AB6" i="1"/>
  <c r="AD6" i="1"/>
  <c r="AF6" i="1"/>
  <c r="AG6" i="1"/>
  <c r="AH6" i="1"/>
  <c r="AI6" i="1"/>
  <c r="AJ6" i="1"/>
  <c r="AK6" i="1"/>
  <c r="AL6" i="1"/>
  <c r="AL5" i="1"/>
  <c r="AM5" i="1" s="1"/>
  <c r="AK5" i="1"/>
  <c r="AJ5" i="1"/>
  <c r="AI5" i="1"/>
  <c r="AH5" i="1"/>
  <c r="AG5" i="1"/>
  <c r="AF5" i="1"/>
  <c r="AM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Kňourková Jana, Bc.</author>
  </authors>
  <commentList>
    <comment ref="Q6" authorId="0" shapeId="0" xr:uid="{88FAA8F7-B910-458D-941B-BF5804CA0EDF}">
      <text>
        <r>
          <rPr>
            <b/>
            <sz val="9"/>
            <color indexed="81"/>
            <rFont val="Tahoma"/>
            <family val="2"/>
            <charset val="238"/>
          </rPr>
          <t>Kňourková Jana, Bc.:</t>
        </r>
        <r>
          <rPr>
            <sz val="9"/>
            <color indexed="81"/>
            <rFont val="Tahoma"/>
            <family val="2"/>
            <charset val="238"/>
          </rPr>
          <t xml:space="preserve">
19.4.</t>
        </r>
      </text>
    </comment>
  </commentList>
</comments>
</file>

<file path=xl/sharedStrings.xml><?xml version="1.0" encoding="utf-8"?>
<sst xmlns="http://schemas.openxmlformats.org/spreadsheetml/2006/main" count="49" uniqueCount="49">
  <si>
    <t>AG348-C-022</t>
  </si>
  <si>
    <t>pt. Number</t>
  </si>
  <si>
    <t>jméno</t>
  </si>
  <si>
    <t>RČ</t>
  </si>
  <si>
    <t>adresa</t>
  </si>
  <si>
    <t>telefon</t>
  </si>
  <si>
    <t>ICF</t>
  </si>
  <si>
    <t>SCR</t>
  </si>
  <si>
    <t>SCR T0</t>
  </si>
  <si>
    <t>T0</t>
  </si>
  <si>
    <t>D1</t>
  </si>
  <si>
    <t>Adamová Laura</t>
  </si>
  <si>
    <t>076018/0619</t>
  </si>
  <si>
    <t>Mahenova 3994, 58001 Havlíčkův Brod</t>
  </si>
  <si>
    <t>W2</t>
  </si>
  <si>
    <t>W4</t>
  </si>
  <si>
    <t>W8</t>
  </si>
  <si>
    <t>W12</t>
  </si>
  <si>
    <t>W16</t>
  </si>
  <si>
    <t>W24</t>
  </si>
  <si>
    <t>W32</t>
  </si>
  <si>
    <t>W34</t>
  </si>
  <si>
    <t>W36</t>
  </si>
  <si>
    <t>W40</t>
  </si>
  <si>
    <t>W44</t>
  </si>
  <si>
    <t>W48</t>
  </si>
  <si>
    <t>W56</t>
  </si>
  <si>
    <t>W64</t>
  </si>
  <si>
    <t>W76</t>
  </si>
  <si>
    <t>W88</t>
  </si>
  <si>
    <t>W112</t>
  </si>
  <si>
    <t>W136</t>
  </si>
  <si>
    <t>W160</t>
  </si>
  <si>
    <t>W184</t>
  </si>
  <si>
    <t>W208</t>
  </si>
  <si>
    <t>W232</t>
  </si>
  <si>
    <t>W256</t>
  </si>
  <si>
    <t>W280</t>
  </si>
  <si>
    <t>W292</t>
  </si>
  <si>
    <t>EOS</t>
  </si>
  <si>
    <t>Site: 203106</t>
  </si>
  <si>
    <t>203106-201</t>
  </si>
  <si>
    <t>Hřebíčková Laura</t>
  </si>
  <si>
    <t>216021/0657</t>
  </si>
  <si>
    <t>Vlad. Štěrby 1097, 686 05 Uherské Hradiště 5</t>
  </si>
  <si>
    <t>203106-202</t>
  </si>
  <si>
    <t>W100</t>
  </si>
  <si>
    <t>W124</t>
  </si>
  <si>
    <t>W148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</si>
</sst>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0" xfId="0" applyFont="1" applyFill="1"/>
    <xf numFmtId="14" fontId="1" fillId="4" borderId="1" xfId="0" applyNumberFormat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0" fillId="0" borderId="0" xfId="0" applyNumberFormat="1"/>
    <xf numFmtId="14" fontId="0" fillId="3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1"/>
  <sheetViews>
    <sheetView tabSelected="1" workbookViewId="0">
      <pane xSplit="1" topLeftCell="W1" activePane="topRight" state="frozen"/>
      <selection pane="topRight" activeCell="Z19" sqref="Z19"/>
    </sheetView>
  </sheetViews>
  <sheetFormatPr defaultRowHeight="15" x14ac:dyDescent="0.25"/>
  <cols>
    <col min="1" max="1" width="12.7109375" customWidth="1"/>
    <col min="2" max="2" width="15.5703125" customWidth="1"/>
    <col min="3" max="3" width="12.28515625" customWidth="1"/>
    <col min="4" max="4" width="39.7109375" customWidth="1"/>
    <col min="5" max="5" width="11.42578125" customWidth="1"/>
    <col min="6" max="10" width="12.7109375" customWidth="1"/>
    <col min="11" max="39" width="20.7109375" customWidth="1"/>
  </cols>
  <sheetData>
    <row r="1" spans="1:39" x14ac:dyDescent="0.25">
      <c r="A1" s="14" t="s">
        <v>0</v>
      </c>
      <c r="B1" s="14"/>
      <c r="C1" s="14"/>
      <c r="D1" t="s">
        <v>40</v>
      </c>
    </row>
    <row r="2" spans="1:39" x14ac:dyDescent="0.25">
      <c r="A2" s="14"/>
      <c r="B2" s="14"/>
      <c r="C2" s="14"/>
    </row>
    <row r="4" spans="1:39" s="1" customForma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14</v>
      </c>
      <c r="L4" s="2" t="s">
        <v>15</v>
      </c>
      <c r="M4" s="2" t="s">
        <v>16</v>
      </c>
      <c r="N4" s="2" t="s">
        <v>17</v>
      </c>
      <c r="O4" s="2" t="s">
        <v>18</v>
      </c>
      <c r="P4" s="2" t="s">
        <v>19</v>
      </c>
      <c r="Q4" s="2" t="s">
        <v>20</v>
      </c>
      <c r="R4" s="2" t="s">
        <v>21</v>
      </c>
      <c r="S4" s="2" t="s">
        <v>22</v>
      </c>
      <c r="T4" s="2" t="s">
        <v>23</v>
      </c>
      <c r="U4" s="2" t="s">
        <v>24</v>
      </c>
      <c r="V4" s="2" t="s">
        <v>25</v>
      </c>
      <c r="W4" s="2" t="s">
        <v>26</v>
      </c>
      <c r="X4" s="2" t="s">
        <v>27</v>
      </c>
      <c r="Y4" s="2" t="s">
        <v>28</v>
      </c>
      <c r="Z4" s="2" t="s">
        <v>29</v>
      </c>
      <c r="AA4" s="2" t="s">
        <v>46</v>
      </c>
      <c r="AB4" s="2" t="s">
        <v>30</v>
      </c>
      <c r="AC4" s="2" t="s">
        <v>47</v>
      </c>
      <c r="AD4" s="2" t="s">
        <v>31</v>
      </c>
      <c r="AE4" s="2" t="s">
        <v>48</v>
      </c>
      <c r="AF4" s="2" t="s">
        <v>32</v>
      </c>
      <c r="AG4" s="2" t="s">
        <v>33</v>
      </c>
      <c r="AH4" s="2" t="s">
        <v>34</v>
      </c>
      <c r="AI4" s="2" t="s">
        <v>35</v>
      </c>
      <c r="AJ4" s="2" t="s">
        <v>36</v>
      </c>
      <c r="AK4" s="2" t="s">
        <v>37</v>
      </c>
      <c r="AL4" s="2" t="s">
        <v>38</v>
      </c>
      <c r="AM4" s="2" t="s">
        <v>39</v>
      </c>
    </row>
    <row r="5" spans="1:39" x14ac:dyDescent="0.25">
      <c r="A5" s="3" t="s">
        <v>41</v>
      </c>
      <c r="B5" s="3" t="s">
        <v>11</v>
      </c>
      <c r="C5" s="3" t="s">
        <v>12</v>
      </c>
      <c r="D5" s="3" t="s">
        <v>13</v>
      </c>
      <c r="E5" s="3">
        <v>775130339</v>
      </c>
      <c r="F5" s="5">
        <v>45000</v>
      </c>
      <c r="G5" s="5">
        <v>45000</v>
      </c>
      <c r="H5" s="6">
        <v>45042</v>
      </c>
      <c r="I5" s="6">
        <v>45042</v>
      </c>
      <c r="J5" s="6">
        <v>45049</v>
      </c>
      <c r="K5" s="7">
        <v>45061</v>
      </c>
      <c r="L5" s="6">
        <v>45077</v>
      </c>
      <c r="M5" s="7">
        <v>45100</v>
      </c>
      <c r="N5" s="7">
        <v>45133</v>
      </c>
      <c r="O5" s="7">
        <v>45161</v>
      </c>
      <c r="P5" s="7">
        <v>45212</v>
      </c>
      <c r="Q5" s="7">
        <v>45268</v>
      </c>
      <c r="R5" s="7">
        <v>45288</v>
      </c>
      <c r="S5" s="7">
        <v>45301</v>
      </c>
      <c r="T5" s="7">
        <v>45324</v>
      </c>
      <c r="U5" s="11">
        <v>45357</v>
      </c>
      <c r="V5" s="11">
        <v>45385</v>
      </c>
      <c r="W5" s="11">
        <v>45446</v>
      </c>
      <c r="X5" s="11">
        <v>45502</v>
      </c>
      <c r="Y5" s="11">
        <v>45567</v>
      </c>
      <c r="Z5" s="13">
        <v>45665</v>
      </c>
      <c r="AA5" s="10">
        <v>45744</v>
      </c>
      <c r="AB5" s="4" t="str">
        <f>TEXT(J5+770, "DD.MM.RRRR")&amp;"-"&amp;TEXT(J5+798, "DD.MM.RRRR")</f>
        <v>11.06.2025-09.07.2025</v>
      </c>
      <c r="AC5" s="4" t="str">
        <f>TEXT(J5+854, "DD.MM.RRRR")&amp;"-"&amp;TEXT(J5+882, "DD.MM.RRRR")</f>
        <v>03.09.2025-01.10.2025</v>
      </c>
      <c r="AD5" s="4" t="str">
        <f>TEXT(J5+938, "DD.MM.RRRR")&amp;"-"&amp;TEXT(J5+966, "DD.MM.RRRR")</f>
        <v>26.11.2025-24.12.2025</v>
      </c>
      <c r="AE5" s="4" t="str">
        <f>TEXT(J5+1022, "DD.MM.RRRR")&amp;"-"&amp;TEXT(J5+1050, "DD.MM.RRRR")</f>
        <v>18.02.2026-18.03.2026</v>
      </c>
      <c r="AF5" s="4" t="str">
        <f>TEXT(J5+1106, "DD.MM.RRRR")&amp;"-"&amp;TEXT(J5+1134, "DD.MM.RRRR")</f>
        <v>13.05.2026-10.06.2026</v>
      </c>
      <c r="AG5" s="4" t="str">
        <f>TEXT(J5+1274, "DD.MM.RRRR")&amp;"-"&amp;TEXT(J5+1302, "DD.MM.RRRR")</f>
        <v>28.10.2026-25.11.2026</v>
      </c>
      <c r="AH5" s="4" t="str">
        <f>TEXT(J5+1442, "DD.MM.RRRR")&amp;"-"&amp;TEXT(J5+1470, "DD.MM.RRRR")</f>
        <v>14.04.2027-12.05.2027</v>
      </c>
      <c r="AI5" s="4" t="str">
        <f>TEXT(J5+1610, "DD.MM.RRRR")&amp;"-"&amp;TEXT(J5+1638, "DD.MM.RRRR")</f>
        <v>29.09.2027-27.10.2027</v>
      </c>
      <c r="AJ5" s="4" t="str">
        <f>TEXT(J5+1778, "DD.MM.RRRR")&amp;"-"&amp;TEXT(J5+1806, "DD.MM.RRRR")</f>
        <v>15.03.2028-12.04.2028</v>
      </c>
      <c r="AK5" s="4" t="str">
        <f>TEXT(J5+1946, "DD.MM.RRRR")&amp;"-"&amp;TEXT(J5+1974, "DD.MM.RRRR")</f>
        <v>30.08.2028-27.09.2028</v>
      </c>
      <c r="AL5" s="4" t="str">
        <f>TEXT(J5+2030, "DD.MM.RRRR")&amp;"-"&amp;TEXT(J5+2058, "DD.MM.RRRR")</f>
        <v>22.11.2028-20.12.2028</v>
      </c>
      <c r="AM5" s="4" t="e">
        <f>TEXT(AL5+24, "DD.MM.RRRR")&amp;"-"&amp;TEXT(AL5+32, "DD.MM.RRRR")</f>
        <v>#VALUE!</v>
      </c>
    </row>
    <row r="6" spans="1:39" x14ac:dyDescent="0.25">
      <c r="A6" s="3" t="s">
        <v>45</v>
      </c>
      <c r="B6" s="3" t="s">
        <v>42</v>
      </c>
      <c r="C6" s="3" t="s">
        <v>43</v>
      </c>
      <c r="D6" s="3" t="s">
        <v>44</v>
      </c>
      <c r="E6" s="3">
        <v>777144952</v>
      </c>
      <c r="F6" s="8">
        <v>45140</v>
      </c>
      <c r="G6" s="8">
        <v>45140</v>
      </c>
      <c r="H6" s="7">
        <v>45174</v>
      </c>
      <c r="I6" s="7">
        <v>45174</v>
      </c>
      <c r="J6" s="7">
        <v>45181</v>
      </c>
      <c r="K6" s="7">
        <v>45195</v>
      </c>
      <c r="L6" s="7">
        <v>45209</v>
      </c>
      <c r="M6" s="7">
        <v>45238</v>
      </c>
      <c r="N6" s="7">
        <v>45268</v>
      </c>
      <c r="O6" s="7">
        <v>45294</v>
      </c>
      <c r="P6" s="8">
        <v>45345</v>
      </c>
      <c r="Q6" s="8">
        <v>45401</v>
      </c>
      <c r="R6" s="8">
        <v>45422</v>
      </c>
      <c r="S6" s="7">
        <v>45429</v>
      </c>
      <c r="T6" s="7">
        <v>45462</v>
      </c>
      <c r="U6" s="11">
        <v>45485</v>
      </c>
      <c r="V6" s="11">
        <v>45513</v>
      </c>
      <c r="W6" s="11">
        <v>45576</v>
      </c>
      <c r="X6" s="13">
        <v>45624</v>
      </c>
      <c r="Y6" s="11">
        <v>45701</v>
      </c>
      <c r="Z6" s="4" t="str">
        <f t="shared" ref="Z6" si="0">TEXT(J6+602, "DD.MM.RRRR")&amp;"-"&amp;TEXT(J6+630, "DD.MM.RRRR")</f>
        <v>06.05.2025-03.06.2025</v>
      </c>
      <c r="AA6" s="10" t="str">
        <f>TEXT(J6+686, "DD.MM.RRRR")&amp;"-"&amp;TEXT(J6+714, "DD.MM.RRRR")</f>
        <v>29.07.2025-26.08.2025</v>
      </c>
      <c r="AB6" s="4" t="str">
        <f>TEXT(J6+770, "DD.MM.RRRR")&amp;"-"&amp;TEXT(J6+798, "DD.MM.RRRR")</f>
        <v>21.10.2025-18.11.2025</v>
      </c>
      <c r="AC6" s="4" t="str">
        <f>TEXT(J6+854, "DD.MM.RRRR")&amp;"-"&amp;TEXT(J6+882, "DD.MM.RRRR")</f>
        <v>13.01.2026-10.02.2026</v>
      </c>
      <c r="AD6" s="4" t="str">
        <f>TEXT(J6+938, "DD.MM.RRRR")&amp;"-"&amp;TEXT(J6+966, "DD.MM.RRRR")</f>
        <v>07.04.2026-05.05.2026</v>
      </c>
      <c r="AE6" s="4" t="str">
        <f>TEXT(J6+1022, "DD.MM.RRRR")&amp;"-"&amp;TEXT(J6+1050, "DD.MM.RRRR")</f>
        <v>30.06.2026-28.07.2026</v>
      </c>
      <c r="AF6" s="4" t="str">
        <f>TEXT(J6+1106, "DD.MM.RRRR")&amp;"-"&amp;TEXT(J6+1134, "DD.MM.RRRR")</f>
        <v>22.09.2026-20.10.2026</v>
      </c>
      <c r="AG6" s="4" t="str">
        <f>TEXT(J6+1274, "DD.MM.RRRR")&amp;"-"&amp;TEXT(J6+1302, "DD.MM.RRRR")</f>
        <v>09.03.2027-06.04.2027</v>
      </c>
      <c r="AH6" s="4" t="str">
        <f>TEXT(J6+1442, "DD.MM.RRRR")&amp;"-"&amp;TEXT(J6+1470, "DD.MM.RRRR")</f>
        <v>24.08.2027-21.09.2027</v>
      </c>
      <c r="AI6" s="4" t="str">
        <f>TEXT(J6+1610, "DD.MM.RRRR")&amp;"-"&amp;TEXT(J6+1638, "DD.MM.RRRR")</f>
        <v>08.02.2028-07.03.2028</v>
      </c>
      <c r="AJ6" s="4" t="str">
        <f>TEXT(J6+1778, "DD.MM.RRRR")&amp;"-"&amp;TEXT(J6+1806, "DD.MM.RRRR")</f>
        <v>25.07.2028-22.08.2028</v>
      </c>
      <c r="AK6" s="4" t="str">
        <f>TEXT(J6+1946, "DD.MM.RRRR")&amp;"-"&amp;TEXT(J6+1974, "DD.MM.RRRR")</f>
        <v>09.01.2029-06.02.2029</v>
      </c>
      <c r="AL6" s="4" t="str">
        <f>TEXT(J6+2030, "DD.MM.RRRR")&amp;"-"&amp;TEXT(J6+2058, "DD.MM.RRRR")</f>
        <v>03.04.2029-01.05.2029</v>
      </c>
      <c r="AM6" s="4" t="e">
        <f t="shared" ref="AM6" si="1">TEXT(AL6+24, "DD.MM.RRRR")&amp;"-"&amp;TEXT(AL6+32, "DD.MM.RRRR")</f>
        <v>#VALUE!</v>
      </c>
    </row>
    <row r="11" spans="1:39" x14ac:dyDescent="0.25">
      <c r="J11" s="12"/>
    </row>
    <row r="21" spans="19:19" x14ac:dyDescent="0.25">
      <c r="S21" s="9"/>
    </row>
  </sheetData>
  <mergeCells count="1">
    <mergeCell ref="A1:C2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Kňourková Jana, Bc.</dc:creator>
  <cp:lastModifiedBy>Kňourková Jana, Bc.</cp:lastModifiedBy>
  <cp:lastPrinted>2023-04-26T05:29:46Z</cp:lastPrinted>
  <dcterms:created xsi:type="dcterms:W3CDTF">2023-03-14T06:59:21Z</dcterms:created>
  <dcterms:modified xsi:type="dcterms:W3CDTF">2025-03-24T07:38:33Z</dcterms:modified>
</cp:coreProperties>
</file>