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A\39a-Z\~ Revmatologie ~\Soubory pacientů\"/>
    </mc:Choice>
  </mc:AlternateContent>
  <xr:revisionPtr revIDLastSave="0" documentId="13_ncr:1_{DD08CCC6-D2B8-47D8-93BB-F11FCE17012E}" xr6:coauthVersionLast="36" xr6:coauthVersionMax="36" xr10:uidLastSave="{00000000-0000-0000-0000-000000000000}"/>
  <bookViews>
    <workbookView xWindow="240" yWindow="75" windowWidth="14355" windowHeight="7740" xr2:uid="{00000000-000D-0000-FFFF-FFFF00000000}"/>
  </bookViews>
  <sheets>
    <sheet name="Iniciální odběry" sheetId="3" r:id="rId1"/>
    <sheet name="Vstup BVAS" sheetId="4" r:id="rId2"/>
    <sheet name="Kontrola v odstupu" sheetId="5" r:id="rId3"/>
  </sheets>
  <definedNames>
    <definedName name="_xlnm._FilterDatabase" localSheetId="0" hidden="1">'Iniciální odběry'!$A$1:$AQ$1</definedName>
  </definedNames>
  <calcPr calcId="191029"/>
</workbook>
</file>

<file path=xl/calcChain.xml><?xml version="1.0" encoding="utf-8"?>
<calcChain xmlns="http://schemas.openxmlformats.org/spreadsheetml/2006/main">
  <c r="EK3" i="4" l="1"/>
  <c r="EK4" i="4"/>
  <c r="EK5" i="4"/>
  <c r="EK6" i="4"/>
  <c r="EK7" i="4"/>
  <c r="EK8" i="4"/>
  <c r="EK9" i="4"/>
  <c r="EK10" i="4"/>
  <c r="EK11" i="4"/>
  <c r="EK12" i="4"/>
  <c r="EK13" i="4"/>
  <c r="EK14" i="4"/>
  <c r="EK15" i="4"/>
  <c r="EK16" i="4"/>
  <c r="EK17" i="4"/>
  <c r="EK18" i="4"/>
  <c r="EK19" i="4"/>
  <c r="EK20" i="4"/>
  <c r="EK21" i="4"/>
  <c r="EK22" i="4"/>
  <c r="EK23" i="4"/>
  <c r="EK24" i="4"/>
  <c r="EK25" i="4"/>
  <c r="EK26" i="4"/>
  <c r="EK27" i="4"/>
  <c r="EK28" i="4"/>
  <c r="EK29" i="4"/>
  <c r="EK30" i="4"/>
  <c r="EK31" i="4"/>
  <c r="EK32" i="4"/>
  <c r="EK33" i="4"/>
  <c r="EK34" i="4"/>
  <c r="EK35" i="4"/>
  <c r="EK39" i="4"/>
  <c r="EK41" i="4"/>
  <c r="EK2" i="4"/>
  <c r="EL3" i="4"/>
  <c r="EL4" i="4"/>
  <c r="EL5" i="4"/>
  <c r="EL6" i="4"/>
  <c r="EL7" i="4"/>
  <c r="EL8" i="4"/>
  <c r="EL9" i="4"/>
  <c r="EL10" i="4"/>
  <c r="EL11" i="4"/>
  <c r="EL12" i="4"/>
  <c r="EL13" i="4"/>
  <c r="EL14" i="4"/>
  <c r="EL15" i="4"/>
  <c r="EL16" i="4"/>
  <c r="EL17" i="4"/>
  <c r="EL18" i="4"/>
  <c r="EL19" i="4"/>
  <c r="EL20" i="4"/>
  <c r="EL21" i="4"/>
  <c r="EL22" i="4"/>
  <c r="EL23" i="4"/>
  <c r="EL24" i="4"/>
  <c r="EL25" i="4"/>
  <c r="EL26" i="4"/>
  <c r="EL27" i="4"/>
  <c r="EL28" i="4"/>
  <c r="EL29" i="4"/>
  <c r="EL30" i="4"/>
  <c r="EL31" i="4"/>
  <c r="EL32" i="4"/>
  <c r="EL33" i="4"/>
  <c r="EL34" i="4"/>
  <c r="EL35" i="4"/>
  <c r="EL39" i="4"/>
  <c r="EL41" i="4"/>
  <c r="EL2" i="4"/>
  <c r="EI3" i="4"/>
  <c r="EI4" i="4"/>
  <c r="EI5" i="4"/>
  <c r="EI6" i="4"/>
  <c r="EI7" i="4"/>
  <c r="EI8" i="4"/>
  <c r="EI9" i="4"/>
  <c r="EI10" i="4"/>
  <c r="EI11" i="4"/>
  <c r="EI12" i="4"/>
  <c r="EI13" i="4"/>
  <c r="EI14" i="4"/>
  <c r="EI15" i="4"/>
  <c r="EI16" i="4"/>
  <c r="EI17" i="4"/>
  <c r="EI18" i="4"/>
  <c r="EI19" i="4"/>
  <c r="EI20" i="4"/>
  <c r="EI21" i="4"/>
  <c r="EI22" i="4"/>
  <c r="EI23" i="4"/>
  <c r="EI24" i="4"/>
  <c r="EI25" i="4"/>
  <c r="EI26" i="4"/>
  <c r="EI27" i="4"/>
  <c r="EI28" i="4"/>
  <c r="EI29" i="4"/>
  <c r="EI30" i="4"/>
  <c r="EI31" i="4"/>
  <c r="EI32" i="4"/>
  <c r="EI33" i="4"/>
  <c r="EI34" i="4"/>
  <c r="EI35" i="4"/>
  <c r="EI39" i="4"/>
  <c r="EI41" i="4"/>
  <c r="EG3" i="4"/>
  <c r="EG4" i="4"/>
  <c r="EG5" i="4"/>
  <c r="EG6" i="4"/>
  <c r="EG7" i="4"/>
  <c r="EG8" i="4"/>
  <c r="EG9" i="4"/>
  <c r="EG10" i="4"/>
  <c r="EG11" i="4"/>
  <c r="EG12" i="4"/>
  <c r="EG13" i="4"/>
  <c r="EG14" i="4"/>
  <c r="EG15" i="4"/>
  <c r="EG16" i="4"/>
  <c r="EG17" i="4"/>
  <c r="EG18" i="4"/>
  <c r="EG19" i="4"/>
  <c r="EG20" i="4"/>
  <c r="EG21" i="4"/>
  <c r="EG22" i="4"/>
  <c r="EG23" i="4"/>
  <c r="EG24" i="4"/>
  <c r="EG25" i="4"/>
  <c r="EG26" i="4"/>
  <c r="EG27" i="4"/>
  <c r="EG28" i="4"/>
  <c r="EG29" i="4"/>
  <c r="EG30" i="4"/>
  <c r="EG31" i="4"/>
  <c r="EG32" i="4"/>
  <c r="EG33" i="4"/>
  <c r="EG34" i="4"/>
  <c r="EG35" i="4"/>
  <c r="EG39" i="4"/>
  <c r="EG40" i="4"/>
  <c r="EG41" i="4"/>
  <c r="EG42" i="4"/>
  <c r="EE3" i="4"/>
  <c r="EE4" i="4"/>
  <c r="EE5" i="4"/>
  <c r="EE6" i="4"/>
  <c r="EE7" i="4"/>
  <c r="EE8" i="4"/>
  <c r="EE9" i="4"/>
  <c r="EE10" i="4"/>
  <c r="EE11" i="4"/>
  <c r="EE12" i="4"/>
  <c r="EE13" i="4"/>
  <c r="EE14" i="4"/>
  <c r="EE15" i="4"/>
  <c r="EE16" i="4"/>
  <c r="EE17" i="4"/>
  <c r="EE18" i="4"/>
  <c r="EE19" i="4"/>
  <c r="EE20" i="4"/>
  <c r="EE21" i="4"/>
  <c r="EE22" i="4"/>
  <c r="EE23" i="4"/>
  <c r="EE24" i="4"/>
  <c r="EE25" i="4"/>
  <c r="EE26" i="4"/>
  <c r="EE27" i="4"/>
  <c r="EE28" i="4"/>
  <c r="EE29" i="4"/>
  <c r="EE30" i="4"/>
  <c r="EE31" i="4"/>
  <c r="EE32" i="4"/>
  <c r="EE33" i="4"/>
  <c r="EE34" i="4"/>
  <c r="EE35" i="4"/>
  <c r="EE36" i="4"/>
  <c r="EE37" i="4"/>
  <c r="EE38" i="4"/>
  <c r="EE39" i="4"/>
  <c r="EE40" i="4"/>
  <c r="EE41" i="4"/>
  <c r="EE42" i="4"/>
  <c r="EE43" i="4"/>
  <c r="EE44" i="4"/>
  <c r="EI2" i="4"/>
  <c r="EG2" i="4"/>
  <c r="EE2" i="4"/>
  <c r="Q7" i="3" l="1"/>
  <c r="Q11" i="3"/>
  <c r="Q13" i="3"/>
  <c r="Q23" i="3"/>
  <c r="Q24" i="3"/>
  <c r="Q34" i="3"/>
  <c r="Q39" i="3"/>
  <c r="Q41" i="3"/>
  <c r="R2" i="4" l="1"/>
  <c r="F3" i="4"/>
  <c r="H3" i="4"/>
  <c r="J3" i="4"/>
  <c r="M3" i="4" s="1"/>
  <c r="L3" i="4"/>
  <c r="P3" i="4"/>
  <c r="Y3" i="4" s="1"/>
  <c r="R3" i="4"/>
  <c r="T3" i="4"/>
  <c r="V3" i="4"/>
  <c r="X3" i="4"/>
  <c r="AB3" i="4"/>
  <c r="AD3" i="4"/>
  <c r="AF3" i="4"/>
  <c r="AH3" i="4"/>
  <c r="AJ3" i="4"/>
  <c r="AL3" i="4"/>
  <c r="AN3" i="4"/>
  <c r="AP3" i="4"/>
  <c r="AR3" i="4"/>
  <c r="AT3" i="4"/>
  <c r="AX3" i="4"/>
  <c r="AZ3" i="4"/>
  <c r="BB3" i="4"/>
  <c r="BD3" i="4"/>
  <c r="BF3" i="4"/>
  <c r="BJ3" i="4"/>
  <c r="BL3" i="4"/>
  <c r="BN3" i="4"/>
  <c r="BP3" i="4"/>
  <c r="BR3" i="4"/>
  <c r="BT3" i="4"/>
  <c r="BV3" i="4"/>
  <c r="BW3" i="4"/>
  <c r="BZ3" i="4"/>
  <c r="CB3" i="4"/>
  <c r="CD3" i="4"/>
  <c r="CF3" i="4"/>
  <c r="CH3" i="4"/>
  <c r="CJ3" i="4"/>
  <c r="CN3" i="4"/>
  <c r="CP3" i="4"/>
  <c r="CR3" i="4"/>
  <c r="CS3" i="4"/>
  <c r="CV3" i="4"/>
  <c r="CX3" i="4"/>
  <c r="CZ3" i="4"/>
  <c r="DB3" i="4"/>
  <c r="DD3" i="4"/>
  <c r="DF3" i="4"/>
  <c r="DH3" i="4"/>
  <c r="DL3" i="4"/>
  <c r="DN3" i="4"/>
  <c r="DP3" i="4"/>
  <c r="DR3" i="4"/>
  <c r="DT3" i="4"/>
  <c r="EC3" i="4" s="1"/>
  <c r="DV3" i="4"/>
  <c r="DX3" i="4"/>
  <c r="DZ3" i="4"/>
  <c r="EB3" i="4"/>
  <c r="F4" i="4"/>
  <c r="H4" i="4"/>
  <c r="J4" i="4"/>
  <c r="L4" i="4"/>
  <c r="M4" i="4"/>
  <c r="P4" i="4"/>
  <c r="Y4" i="4" s="1"/>
  <c r="R4" i="4"/>
  <c r="T4" i="4"/>
  <c r="V4" i="4"/>
  <c r="X4" i="4"/>
  <c r="AB4" i="4"/>
  <c r="AD4" i="4"/>
  <c r="AF4" i="4"/>
  <c r="AH4" i="4"/>
  <c r="AJ4" i="4"/>
  <c r="AL4" i="4"/>
  <c r="AN4" i="4"/>
  <c r="AP4" i="4"/>
  <c r="AR4" i="4"/>
  <c r="AT4" i="4"/>
  <c r="AX4" i="4"/>
  <c r="AZ4" i="4"/>
  <c r="BB4" i="4"/>
  <c r="BD4" i="4"/>
  <c r="BF4" i="4"/>
  <c r="BJ4" i="4"/>
  <c r="BL4" i="4"/>
  <c r="BN4" i="4"/>
  <c r="BP4" i="4"/>
  <c r="BW4" i="4" s="1"/>
  <c r="BR4" i="4"/>
  <c r="BT4" i="4"/>
  <c r="BV4" i="4"/>
  <c r="BZ4" i="4"/>
  <c r="CB4" i="4"/>
  <c r="CD4" i="4"/>
  <c r="CF4" i="4"/>
  <c r="CH4" i="4"/>
  <c r="CJ4" i="4"/>
  <c r="CN4" i="4"/>
  <c r="CP4" i="4"/>
  <c r="CR4" i="4"/>
  <c r="CS4" i="4"/>
  <c r="CV4" i="4"/>
  <c r="CX4" i="4"/>
  <c r="CZ4" i="4"/>
  <c r="DB4" i="4"/>
  <c r="DD4" i="4"/>
  <c r="DF4" i="4"/>
  <c r="DH4" i="4"/>
  <c r="DL4" i="4"/>
  <c r="DN4" i="4"/>
  <c r="DP4" i="4"/>
  <c r="DR4" i="4"/>
  <c r="DT4" i="4"/>
  <c r="EC4" i="4" s="1"/>
  <c r="DV4" i="4"/>
  <c r="DX4" i="4"/>
  <c r="DZ4" i="4"/>
  <c r="EB4" i="4"/>
  <c r="F5" i="4"/>
  <c r="H5" i="4"/>
  <c r="J5" i="4"/>
  <c r="L5" i="4"/>
  <c r="M5" i="4"/>
  <c r="P5" i="4"/>
  <c r="R5" i="4"/>
  <c r="T5" i="4"/>
  <c r="V5" i="4"/>
  <c r="X5" i="4"/>
  <c r="AB5" i="4"/>
  <c r="AD5" i="4"/>
  <c r="AF5" i="4"/>
  <c r="AH5" i="4"/>
  <c r="AJ5" i="4"/>
  <c r="AL5" i="4"/>
  <c r="AN5" i="4"/>
  <c r="AP5" i="4"/>
  <c r="AR5" i="4"/>
  <c r="AT5" i="4"/>
  <c r="AX5" i="4"/>
  <c r="AZ5" i="4"/>
  <c r="BB5" i="4"/>
  <c r="BD5" i="4"/>
  <c r="BF5" i="4"/>
  <c r="BJ5" i="4"/>
  <c r="BL5" i="4"/>
  <c r="BN5" i="4"/>
  <c r="BP5" i="4"/>
  <c r="BW5" i="4" s="1"/>
  <c r="BR5" i="4"/>
  <c r="BT5" i="4"/>
  <c r="BV5" i="4"/>
  <c r="BZ5" i="4"/>
  <c r="CB5" i="4"/>
  <c r="CD5" i="4"/>
  <c r="CF5" i="4"/>
  <c r="CH5" i="4"/>
  <c r="CJ5" i="4"/>
  <c r="CN5" i="4"/>
  <c r="CP5" i="4"/>
  <c r="CR5" i="4"/>
  <c r="CS5" i="4"/>
  <c r="CV5" i="4"/>
  <c r="CX5" i="4"/>
  <c r="CZ5" i="4"/>
  <c r="DB5" i="4"/>
  <c r="DD5" i="4"/>
  <c r="DF5" i="4"/>
  <c r="DH5" i="4"/>
  <c r="DL5" i="4"/>
  <c r="DN5" i="4"/>
  <c r="DP5" i="4"/>
  <c r="DR5" i="4"/>
  <c r="DT5" i="4"/>
  <c r="EC5" i="4" s="1"/>
  <c r="DV5" i="4"/>
  <c r="DX5" i="4"/>
  <c r="DZ5" i="4"/>
  <c r="EB5" i="4"/>
  <c r="F6" i="4"/>
  <c r="H6" i="4"/>
  <c r="J6" i="4"/>
  <c r="M6" i="4" s="1"/>
  <c r="L6" i="4"/>
  <c r="P6" i="4"/>
  <c r="Y6" i="4" s="1"/>
  <c r="R6" i="4"/>
  <c r="T6" i="4"/>
  <c r="V6" i="4"/>
  <c r="X6" i="4"/>
  <c r="AB6" i="4"/>
  <c r="AD6" i="4"/>
  <c r="AF6" i="4"/>
  <c r="AH6" i="4"/>
  <c r="AJ6" i="4"/>
  <c r="AL6" i="4"/>
  <c r="AN6" i="4"/>
  <c r="AP6" i="4"/>
  <c r="AR6" i="4"/>
  <c r="AT6" i="4"/>
  <c r="AX6" i="4"/>
  <c r="AZ6" i="4"/>
  <c r="BB6" i="4"/>
  <c r="BD6" i="4"/>
  <c r="BF6" i="4"/>
  <c r="BJ6" i="4"/>
  <c r="BL6" i="4"/>
  <c r="BN6" i="4"/>
  <c r="BP6" i="4"/>
  <c r="BR6" i="4"/>
  <c r="BT6" i="4"/>
  <c r="BV6" i="4"/>
  <c r="BW6" i="4"/>
  <c r="BZ6" i="4"/>
  <c r="CB6" i="4"/>
  <c r="CD6" i="4"/>
  <c r="CF6" i="4"/>
  <c r="CH6" i="4"/>
  <c r="CJ6" i="4"/>
  <c r="CN6" i="4"/>
  <c r="CP6" i="4"/>
  <c r="CR6" i="4"/>
  <c r="CS6" i="4"/>
  <c r="CV6" i="4"/>
  <c r="CX6" i="4"/>
  <c r="CZ6" i="4"/>
  <c r="DB6" i="4"/>
  <c r="DD6" i="4"/>
  <c r="DF6" i="4"/>
  <c r="DH6" i="4"/>
  <c r="DL6" i="4"/>
  <c r="DN6" i="4"/>
  <c r="DP6" i="4"/>
  <c r="DR6" i="4"/>
  <c r="DT6" i="4"/>
  <c r="DV6" i="4"/>
  <c r="DX6" i="4"/>
  <c r="DZ6" i="4"/>
  <c r="EB6" i="4"/>
  <c r="F7" i="4"/>
  <c r="H7" i="4"/>
  <c r="J7" i="4"/>
  <c r="L7" i="4"/>
  <c r="M7" i="4"/>
  <c r="P7" i="4"/>
  <c r="Y7" i="4" s="1"/>
  <c r="R7" i="4"/>
  <c r="T7" i="4"/>
  <c r="V7" i="4"/>
  <c r="X7" i="4"/>
  <c r="AB7" i="4"/>
  <c r="AD7" i="4"/>
  <c r="AF7" i="4"/>
  <c r="AH7" i="4"/>
  <c r="AJ7" i="4"/>
  <c r="AL7" i="4"/>
  <c r="AN7" i="4"/>
  <c r="AP7" i="4"/>
  <c r="AR7" i="4"/>
  <c r="AT7" i="4"/>
  <c r="AX7" i="4"/>
  <c r="AZ7" i="4"/>
  <c r="BB7" i="4"/>
  <c r="BD7" i="4"/>
  <c r="BF7" i="4"/>
  <c r="BJ7" i="4"/>
  <c r="BL7" i="4"/>
  <c r="BN7" i="4"/>
  <c r="BP7" i="4"/>
  <c r="BR7" i="4"/>
  <c r="BT7" i="4"/>
  <c r="BV7" i="4"/>
  <c r="BW7" i="4"/>
  <c r="BZ7" i="4"/>
  <c r="CB7" i="4"/>
  <c r="CD7" i="4"/>
  <c r="CF7" i="4"/>
  <c r="CH7" i="4"/>
  <c r="CJ7" i="4"/>
  <c r="CN7" i="4"/>
  <c r="CP7" i="4"/>
  <c r="CR7" i="4"/>
  <c r="CS7" i="4"/>
  <c r="CV7" i="4"/>
  <c r="DI7" i="4" s="1"/>
  <c r="CX7" i="4"/>
  <c r="CZ7" i="4"/>
  <c r="DB7" i="4"/>
  <c r="DD7" i="4"/>
  <c r="DF7" i="4"/>
  <c r="DH7" i="4"/>
  <c r="DL7" i="4"/>
  <c r="DN7" i="4"/>
  <c r="DP7" i="4"/>
  <c r="DR7" i="4"/>
  <c r="DT7" i="4"/>
  <c r="EC7" i="4" s="1"/>
  <c r="DV7" i="4"/>
  <c r="DX7" i="4"/>
  <c r="DZ7" i="4"/>
  <c r="EB7" i="4"/>
  <c r="F8" i="4"/>
  <c r="H8" i="4"/>
  <c r="J8" i="4"/>
  <c r="M8" i="4" s="1"/>
  <c r="L8" i="4"/>
  <c r="P8" i="4"/>
  <c r="Y8" i="4" s="1"/>
  <c r="R8" i="4"/>
  <c r="T8" i="4"/>
  <c r="V8" i="4"/>
  <c r="X8" i="4"/>
  <c r="AB8" i="4"/>
  <c r="AD8" i="4"/>
  <c r="AF8" i="4"/>
  <c r="AH8" i="4"/>
  <c r="AJ8" i="4"/>
  <c r="AL8" i="4"/>
  <c r="AN8" i="4"/>
  <c r="AP8" i="4"/>
  <c r="AR8" i="4"/>
  <c r="AT8" i="4"/>
  <c r="AX8" i="4"/>
  <c r="AZ8" i="4"/>
  <c r="BB8" i="4"/>
  <c r="BD8" i="4"/>
  <c r="BF8" i="4"/>
  <c r="BJ8" i="4"/>
  <c r="BL8" i="4"/>
  <c r="BN8" i="4"/>
  <c r="BP8" i="4"/>
  <c r="BW8" i="4" s="1"/>
  <c r="BR8" i="4"/>
  <c r="BT8" i="4"/>
  <c r="BV8" i="4"/>
  <c r="BZ8" i="4"/>
  <c r="CB8" i="4"/>
  <c r="CD8" i="4"/>
  <c r="CF8" i="4"/>
  <c r="CH8" i="4"/>
  <c r="CJ8" i="4"/>
  <c r="CN8" i="4"/>
  <c r="CP8" i="4"/>
  <c r="CR8" i="4"/>
  <c r="CS8" i="4"/>
  <c r="CV8" i="4"/>
  <c r="CX8" i="4"/>
  <c r="CZ8" i="4"/>
  <c r="DB8" i="4"/>
  <c r="DD8" i="4"/>
  <c r="DF8" i="4"/>
  <c r="DH8" i="4"/>
  <c r="DL8" i="4"/>
  <c r="DN8" i="4"/>
  <c r="DP8" i="4"/>
  <c r="DR8" i="4"/>
  <c r="DT8" i="4"/>
  <c r="EC8" i="4" s="1"/>
  <c r="DV8" i="4"/>
  <c r="DX8" i="4"/>
  <c r="DZ8" i="4"/>
  <c r="EB8" i="4"/>
  <c r="F9" i="4"/>
  <c r="H9" i="4"/>
  <c r="J9" i="4"/>
  <c r="M9" i="4" s="1"/>
  <c r="L9" i="4"/>
  <c r="P9" i="4"/>
  <c r="Y9" i="4" s="1"/>
  <c r="R9" i="4"/>
  <c r="T9" i="4"/>
  <c r="V9" i="4"/>
  <c r="X9" i="4"/>
  <c r="AB9" i="4"/>
  <c r="AD9" i="4"/>
  <c r="AF9" i="4"/>
  <c r="AH9" i="4"/>
  <c r="AJ9" i="4"/>
  <c r="AL9" i="4"/>
  <c r="AN9" i="4"/>
  <c r="AP9" i="4"/>
  <c r="AR9" i="4"/>
  <c r="AT9" i="4"/>
  <c r="AX9" i="4"/>
  <c r="AZ9" i="4"/>
  <c r="BB9" i="4"/>
  <c r="BD9" i="4"/>
  <c r="BF9" i="4"/>
  <c r="BJ9" i="4"/>
  <c r="BL9" i="4"/>
  <c r="BN9" i="4"/>
  <c r="BP9" i="4"/>
  <c r="BR9" i="4"/>
  <c r="BT9" i="4"/>
  <c r="BV9" i="4"/>
  <c r="BZ9" i="4"/>
  <c r="CB9" i="4"/>
  <c r="CD9" i="4"/>
  <c r="CF9" i="4"/>
  <c r="CH9" i="4"/>
  <c r="CJ9" i="4"/>
  <c r="CN9" i="4"/>
  <c r="CP9" i="4"/>
  <c r="CR9" i="4"/>
  <c r="CS9" i="4"/>
  <c r="CV9" i="4"/>
  <c r="DI9" i="4" s="1"/>
  <c r="CX9" i="4"/>
  <c r="CZ9" i="4"/>
  <c r="DB9" i="4"/>
  <c r="DD9" i="4"/>
  <c r="DF9" i="4"/>
  <c r="DH9" i="4"/>
  <c r="DL9" i="4"/>
  <c r="DN9" i="4"/>
  <c r="DP9" i="4"/>
  <c r="DR9" i="4"/>
  <c r="DT9" i="4"/>
  <c r="EC9" i="4" s="1"/>
  <c r="DV9" i="4"/>
  <c r="DX9" i="4"/>
  <c r="DZ9" i="4"/>
  <c r="EB9" i="4"/>
  <c r="F10" i="4"/>
  <c r="H10" i="4"/>
  <c r="J10" i="4"/>
  <c r="L10" i="4"/>
  <c r="M10" i="4"/>
  <c r="P10" i="4"/>
  <c r="Y10" i="4" s="1"/>
  <c r="R10" i="4"/>
  <c r="T10" i="4"/>
  <c r="V10" i="4"/>
  <c r="X10" i="4"/>
  <c r="AB10" i="4"/>
  <c r="AD10" i="4"/>
  <c r="AF10" i="4"/>
  <c r="AH10" i="4"/>
  <c r="AJ10" i="4"/>
  <c r="AL10" i="4"/>
  <c r="AN10" i="4"/>
  <c r="AP10" i="4"/>
  <c r="AR10" i="4"/>
  <c r="AT10" i="4"/>
  <c r="AX10" i="4"/>
  <c r="AZ10" i="4"/>
  <c r="BB10" i="4"/>
  <c r="BD10" i="4"/>
  <c r="BF10" i="4"/>
  <c r="BJ10" i="4"/>
  <c r="BL10" i="4"/>
  <c r="BN10" i="4"/>
  <c r="BP10" i="4"/>
  <c r="BR10" i="4"/>
  <c r="BT10" i="4"/>
  <c r="BV10" i="4"/>
  <c r="BW10" i="4"/>
  <c r="BZ10" i="4"/>
  <c r="CB10" i="4"/>
  <c r="CD10" i="4"/>
  <c r="CF10" i="4"/>
  <c r="CH10" i="4"/>
  <c r="CJ10" i="4"/>
  <c r="CN10" i="4"/>
  <c r="CP10" i="4"/>
  <c r="CR10" i="4"/>
  <c r="CS10" i="4"/>
  <c r="CV10" i="4"/>
  <c r="CX10" i="4"/>
  <c r="CZ10" i="4"/>
  <c r="DB10" i="4"/>
  <c r="DD10" i="4"/>
  <c r="DF10" i="4"/>
  <c r="DH10" i="4"/>
  <c r="DL10" i="4"/>
  <c r="DN10" i="4"/>
  <c r="DP10" i="4"/>
  <c r="DR10" i="4"/>
  <c r="DT10" i="4"/>
  <c r="EC10" i="4" s="1"/>
  <c r="DV10" i="4"/>
  <c r="DX10" i="4"/>
  <c r="DZ10" i="4"/>
  <c r="EB10" i="4"/>
  <c r="F11" i="4"/>
  <c r="H11" i="4"/>
  <c r="J11" i="4"/>
  <c r="L11" i="4"/>
  <c r="M11" i="4"/>
  <c r="P11" i="4"/>
  <c r="Y11" i="4" s="1"/>
  <c r="R11" i="4"/>
  <c r="T11" i="4"/>
  <c r="V11" i="4"/>
  <c r="X11" i="4"/>
  <c r="AB11" i="4"/>
  <c r="AD11" i="4"/>
  <c r="AF11" i="4"/>
  <c r="AH11" i="4"/>
  <c r="AJ11" i="4"/>
  <c r="AL11" i="4"/>
  <c r="AN11" i="4"/>
  <c r="AP11" i="4"/>
  <c r="AR11" i="4"/>
  <c r="AT11" i="4"/>
  <c r="AX11" i="4"/>
  <c r="AZ11" i="4"/>
  <c r="BB11" i="4"/>
  <c r="BD11" i="4"/>
  <c r="BF11" i="4"/>
  <c r="BJ11" i="4"/>
  <c r="BL11" i="4"/>
  <c r="BN11" i="4"/>
  <c r="BP11" i="4"/>
  <c r="BR11" i="4"/>
  <c r="BT11" i="4"/>
  <c r="BV11" i="4"/>
  <c r="BW11" i="4"/>
  <c r="BZ11" i="4"/>
  <c r="CB11" i="4"/>
  <c r="CD11" i="4"/>
  <c r="CF11" i="4"/>
  <c r="CH11" i="4"/>
  <c r="CJ11" i="4"/>
  <c r="CN11" i="4"/>
  <c r="CP11" i="4"/>
  <c r="CR11" i="4"/>
  <c r="CS11" i="4"/>
  <c r="CV11" i="4"/>
  <c r="DI11" i="4" s="1"/>
  <c r="CX11" i="4"/>
  <c r="CZ11" i="4"/>
  <c r="DB11" i="4"/>
  <c r="DD11" i="4"/>
  <c r="DF11" i="4"/>
  <c r="DH11" i="4"/>
  <c r="DL11" i="4"/>
  <c r="DN11" i="4"/>
  <c r="DP11" i="4"/>
  <c r="DR11" i="4"/>
  <c r="DT11" i="4"/>
  <c r="EC11" i="4" s="1"/>
  <c r="DV11" i="4"/>
  <c r="DX11" i="4"/>
  <c r="DZ11" i="4"/>
  <c r="EB11" i="4"/>
  <c r="F12" i="4"/>
  <c r="H12" i="4"/>
  <c r="J12" i="4"/>
  <c r="L12" i="4"/>
  <c r="M12" i="4"/>
  <c r="P12" i="4"/>
  <c r="Y12" i="4" s="1"/>
  <c r="R12" i="4"/>
  <c r="T12" i="4"/>
  <c r="V12" i="4"/>
  <c r="X12" i="4"/>
  <c r="AB12" i="4"/>
  <c r="AD12" i="4"/>
  <c r="AF12" i="4"/>
  <c r="AH12" i="4"/>
  <c r="AJ12" i="4"/>
  <c r="AL12" i="4"/>
  <c r="AN12" i="4"/>
  <c r="AP12" i="4"/>
  <c r="AR12" i="4"/>
  <c r="AT12" i="4"/>
  <c r="AX12" i="4"/>
  <c r="AZ12" i="4"/>
  <c r="BB12" i="4"/>
  <c r="BD12" i="4"/>
  <c r="BF12" i="4"/>
  <c r="BJ12" i="4"/>
  <c r="BL12" i="4"/>
  <c r="BN12" i="4"/>
  <c r="BP12" i="4"/>
  <c r="BR12" i="4"/>
  <c r="BT12" i="4"/>
  <c r="BW12" i="4" s="1"/>
  <c r="BV12" i="4"/>
  <c r="BZ12" i="4"/>
  <c r="CB12" i="4"/>
  <c r="CD12" i="4"/>
  <c r="CF12" i="4"/>
  <c r="CH12" i="4"/>
  <c r="CJ12" i="4"/>
  <c r="CN12" i="4"/>
  <c r="CP12" i="4"/>
  <c r="CR12" i="4"/>
  <c r="CS12" i="4"/>
  <c r="CV12" i="4"/>
  <c r="CX12" i="4"/>
  <c r="CZ12" i="4"/>
  <c r="DB12" i="4"/>
  <c r="DD12" i="4"/>
  <c r="DF12" i="4"/>
  <c r="DH12" i="4"/>
  <c r="DL12" i="4"/>
  <c r="DN12" i="4"/>
  <c r="DP12" i="4"/>
  <c r="DR12" i="4"/>
  <c r="DT12" i="4"/>
  <c r="EC12" i="4" s="1"/>
  <c r="DV12" i="4"/>
  <c r="DX12" i="4"/>
  <c r="DZ12" i="4"/>
  <c r="EB12" i="4"/>
  <c r="F13" i="4"/>
  <c r="H13" i="4"/>
  <c r="J13" i="4"/>
  <c r="L13" i="4"/>
  <c r="M13" i="4"/>
  <c r="P13" i="4"/>
  <c r="Y13" i="4" s="1"/>
  <c r="R13" i="4"/>
  <c r="T13" i="4"/>
  <c r="V13" i="4"/>
  <c r="X13" i="4"/>
  <c r="AB13" i="4"/>
  <c r="AD13" i="4"/>
  <c r="AF13" i="4"/>
  <c r="AH13" i="4"/>
  <c r="AJ13" i="4"/>
  <c r="AL13" i="4"/>
  <c r="AN13" i="4"/>
  <c r="AP13" i="4"/>
  <c r="AR13" i="4"/>
  <c r="AT13" i="4"/>
  <c r="AX13" i="4"/>
  <c r="BG13" i="4" s="1"/>
  <c r="AZ13" i="4"/>
  <c r="BB13" i="4"/>
  <c r="BD13" i="4"/>
  <c r="BF13" i="4"/>
  <c r="BJ13" i="4"/>
  <c r="BL13" i="4"/>
  <c r="BN13" i="4"/>
  <c r="BP13" i="4"/>
  <c r="BR13" i="4"/>
  <c r="BT13" i="4"/>
  <c r="BV13" i="4"/>
  <c r="BW13" i="4"/>
  <c r="BZ13" i="4"/>
  <c r="CB13" i="4"/>
  <c r="CD13" i="4"/>
  <c r="CF13" i="4"/>
  <c r="CH13" i="4"/>
  <c r="CJ13" i="4"/>
  <c r="CN13" i="4"/>
  <c r="CP13" i="4"/>
  <c r="CR13" i="4"/>
  <c r="CS13" i="4"/>
  <c r="CV13" i="4"/>
  <c r="DI13" i="4" s="1"/>
  <c r="CX13" i="4"/>
  <c r="CZ13" i="4"/>
  <c r="DB13" i="4"/>
  <c r="DD13" i="4"/>
  <c r="DF13" i="4"/>
  <c r="DH13" i="4"/>
  <c r="DL13" i="4"/>
  <c r="DN13" i="4"/>
  <c r="DP13" i="4"/>
  <c r="DR13" i="4"/>
  <c r="DT13" i="4"/>
  <c r="EC13" i="4" s="1"/>
  <c r="DV13" i="4"/>
  <c r="DX13" i="4"/>
  <c r="DZ13" i="4"/>
  <c r="EB13" i="4"/>
  <c r="F14" i="4"/>
  <c r="H14" i="4"/>
  <c r="J14" i="4"/>
  <c r="M14" i="4" s="1"/>
  <c r="L14" i="4"/>
  <c r="P14" i="4"/>
  <c r="Y14" i="4" s="1"/>
  <c r="R14" i="4"/>
  <c r="T14" i="4"/>
  <c r="V14" i="4"/>
  <c r="X14" i="4"/>
  <c r="AB14" i="4"/>
  <c r="AD14" i="4"/>
  <c r="AF14" i="4"/>
  <c r="AH14" i="4"/>
  <c r="AJ14" i="4"/>
  <c r="AL14" i="4"/>
  <c r="AN14" i="4"/>
  <c r="AP14" i="4"/>
  <c r="AR14" i="4"/>
  <c r="AT14" i="4"/>
  <c r="AX14" i="4"/>
  <c r="AZ14" i="4"/>
  <c r="BB14" i="4"/>
  <c r="BD14" i="4"/>
  <c r="BF14" i="4"/>
  <c r="BJ14" i="4"/>
  <c r="BL14" i="4"/>
  <c r="BN14" i="4"/>
  <c r="BP14" i="4"/>
  <c r="BR14" i="4"/>
  <c r="BT14" i="4"/>
  <c r="BV14" i="4"/>
  <c r="BZ14" i="4"/>
  <c r="CB14" i="4"/>
  <c r="CD14" i="4"/>
  <c r="CF14" i="4"/>
  <c r="CH14" i="4"/>
  <c r="CJ14" i="4"/>
  <c r="CN14" i="4"/>
  <c r="CP14" i="4"/>
  <c r="CR14" i="4"/>
  <c r="CS14" i="4"/>
  <c r="CV14" i="4"/>
  <c r="CX14" i="4"/>
  <c r="CZ14" i="4"/>
  <c r="DB14" i="4"/>
  <c r="DD14" i="4"/>
  <c r="DF14" i="4"/>
  <c r="DH14" i="4"/>
  <c r="DL14" i="4"/>
  <c r="DN14" i="4"/>
  <c r="DP14" i="4"/>
  <c r="DR14" i="4"/>
  <c r="DT14" i="4"/>
  <c r="DV14" i="4"/>
  <c r="DX14" i="4"/>
  <c r="DZ14" i="4"/>
  <c r="EB14" i="4"/>
  <c r="F15" i="4"/>
  <c r="H15" i="4"/>
  <c r="J15" i="4"/>
  <c r="L15" i="4"/>
  <c r="M15" i="4"/>
  <c r="P15" i="4"/>
  <c r="Y15" i="4" s="1"/>
  <c r="R15" i="4"/>
  <c r="T15" i="4"/>
  <c r="V15" i="4"/>
  <c r="X15" i="4"/>
  <c r="AB15" i="4"/>
  <c r="AD15" i="4"/>
  <c r="AF15" i="4"/>
  <c r="AH15" i="4"/>
  <c r="AJ15" i="4"/>
  <c r="AL15" i="4"/>
  <c r="AN15" i="4"/>
  <c r="AP15" i="4"/>
  <c r="AR15" i="4"/>
  <c r="AT15" i="4"/>
  <c r="AX15" i="4"/>
  <c r="BG15" i="4" s="1"/>
  <c r="AZ15" i="4"/>
  <c r="BB15" i="4"/>
  <c r="BD15" i="4"/>
  <c r="BF15" i="4"/>
  <c r="BJ15" i="4"/>
  <c r="BL15" i="4"/>
  <c r="BN15" i="4"/>
  <c r="BP15" i="4"/>
  <c r="BR15" i="4"/>
  <c r="BT15" i="4"/>
  <c r="BV15" i="4"/>
  <c r="BW15" i="4"/>
  <c r="BZ15" i="4"/>
  <c r="CB15" i="4"/>
  <c r="CD15" i="4"/>
  <c r="CF15" i="4"/>
  <c r="CH15" i="4"/>
  <c r="CJ15" i="4"/>
  <c r="CN15" i="4"/>
  <c r="CP15" i="4"/>
  <c r="CR15" i="4"/>
  <c r="CS15" i="4"/>
  <c r="CV15" i="4"/>
  <c r="CX15" i="4"/>
  <c r="CZ15" i="4"/>
  <c r="DB15" i="4"/>
  <c r="DD15" i="4"/>
  <c r="DF15" i="4"/>
  <c r="DH15" i="4"/>
  <c r="DL15" i="4"/>
  <c r="DN15" i="4"/>
  <c r="DP15" i="4"/>
  <c r="DR15" i="4"/>
  <c r="DT15" i="4"/>
  <c r="EC15" i="4" s="1"/>
  <c r="DV15" i="4"/>
  <c r="DX15" i="4"/>
  <c r="DZ15" i="4"/>
  <c r="EB15" i="4"/>
  <c r="F16" i="4"/>
  <c r="H16" i="4"/>
  <c r="J16" i="4"/>
  <c r="L16" i="4"/>
  <c r="M16" i="4"/>
  <c r="P16" i="4"/>
  <c r="Y16" i="4" s="1"/>
  <c r="R16" i="4"/>
  <c r="T16" i="4"/>
  <c r="V16" i="4"/>
  <c r="X16" i="4"/>
  <c r="AB16" i="4"/>
  <c r="AD16" i="4"/>
  <c r="AF16" i="4"/>
  <c r="AH16" i="4"/>
  <c r="AJ16" i="4"/>
  <c r="AL16" i="4"/>
  <c r="AN16" i="4"/>
  <c r="AP16" i="4"/>
  <c r="AR16" i="4"/>
  <c r="AT16" i="4"/>
  <c r="AX16" i="4"/>
  <c r="BG16" i="4" s="1"/>
  <c r="AZ16" i="4"/>
  <c r="BB16" i="4"/>
  <c r="BD16" i="4"/>
  <c r="BF16" i="4"/>
  <c r="BJ16" i="4"/>
  <c r="BL16" i="4"/>
  <c r="BN16" i="4"/>
  <c r="BP16" i="4"/>
  <c r="BR16" i="4"/>
  <c r="BT16" i="4"/>
  <c r="BV16" i="4"/>
  <c r="BW16" i="4"/>
  <c r="BZ16" i="4"/>
  <c r="CB16" i="4"/>
  <c r="CD16" i="4"/>
  <c r="CF16" i="4"/>
  <c r="CH16" i="4"/>
  <c r="CJ16" i="4"/>
  <c r="CN16" i="4"/>
  <c r="CP16" i="4"/>
  <c r="CR16" i="4"/>
  <c r="CS16" i="4"/>
  <c r="CV16" i="4"/>
  <c r="CX16" i="4"/>
  <c r="CZ16" i="4"/>
  <c r="DB16" i="4"/>
  <c r="DD16" i="4"/>
  <c r="DF16" i="4"/>
  <c r="DH16" i="4"/>
  <c r="DL16" i="4"/>
  <c r="DN16" i="4"/>
  <c r="DP16" i="4"/>
  <c r="DR16" i="4"/>
  <c r="DT16" i="4"/>
  <c r="EC16" i="4" s="1"/>
  <c r="DV16" i="4"/>
  <c r="DX16" i="4"/>
  <c r="DZ16" i="4"/>
  <c r="EB16" i="4"/>
  <c r="F17" i="4"/>
  <c r="H17" i="4"/>
  <c r="J17" i="4"/>
  <c r="M17" i="4" s="1"/>
  <c r="L17" i="4"/>
  <c r="P17" i="4"/>
  <c r="Y17" i="4" s="1"/>
  <c r="R17" i="4"/>
  <c r="T17" i="4"/>
  <c r="V17" i="4"/>
  <c r="X17" i="4"/>
  <c r="AB17" i="4"/>
  <c r="AU17" i="4" s="1"/>
  <c r="AD17" i="4"/>
  <c r="AF17" i="4"/>
  <c r="AH17" i="4"/>
  <c r="AJ17" i="4"/>
  <c r="AL17" i="4"/>
  <c r="AN17" i="4"/>
  <c r="AP17" i="4"/>
  <c r="AR17" i="4"/>
  <c r="AT17" i="4"/>
  <c r="AX17" i="4"/>
  <c r="BG17" i="4" s="1"/>
  <c r="AZ17" i="4"/>
  <c r="BB17" i="4"/>
  <c r="BD17" i="4"/>
  <c r="BF17" i="4"/>
  <c r="BJ17" i="4"/>
  <c r="BL17" i="4"/>
  <c r="BN17" i="4"/>
  <c r="BW17" i="4" s="1"/>
  <c r="BP17" i="4"/>
  <c r="BR17" i="4"/>
  <c r="BT17" i="4"/>
  <c r="BV17" i="4"/>
  <c r="BZ17" i="4"/>
  <c r="CB17" i="4"/>
  <c r="CD17" i="4"/>
  <c r="CF17" i="4"/>
  <c r="CH17" i="4"/>
  <c r="CJ17" i="4"/>
  <c r="CN17" i="4"/>
  <c r="CP17" i="4"/>
  <c r="CR17" i="4"/>
  <c r="CS17" i="4"/>
  <c r="CV17" i="4"/>
  <c r="CX17" i="4"/>
  <c r="CZ17" i="4"/>
  <c r="DB17" i="4"/>
  <c r="DD17" i="4"/>
  <c r="DF17" i="4"/>
  <c r="DH17" i="4"/>
  <c r="DL17" i="4"/>
  <c r="DN17" i="4"/>
  <c r="DP17" i="4"/>
  <c r="DR17" i="4"/>
  <c r="DT17" i="4"/>
  <c r="EC17" i="4" s="1"/>
  <c r="DV17" i="4"/>
  <c r="DX17" i="4"/>
  <c r="DZ17" i="4"/>
  <c r="EB17" i="4"/>
  <c r="F18" i="4"/>
  <c r="H18" i="4"/>
  <c r="J18" i="4"/>
  <c r="L18" i="4"/>
  <c r="M18" i="4"/>
  <c r="P18" i="4"/>
  <c r="Y18" i="4" s="1"/>
  <c r="R18" i="4"/>
  <c r="T18" i="4"/>
  <c r="V18" i="4"/>
  <c r="X18" i="4"/>
  <c r="AB18" i="4"/>
  <c r="AD18" i="4"/>
  <c r="AF18" i="4"/>
  <c r="AH18" i="4"/>
  <c r="AJ18" i="4"/>
  <c r="AL18" i="4"/>
  <c r="AN18" i="4"/>
  <c r="AP18" i="4"/>
  <c r="AR18" i="4"/>
  <c r="AT18" i="4"/>
  <c r="AX18" i="4"/>
  <c r="BG18" i="4" s="1"/>
  <c r="AZ18" i="4"/>
  <c r="BB18" i="4"/>
  <c r="BD18" i="4"/>
  <c r="BF18" i="4"/>
  <c r="BJ18" i="4"/>
  <c r="BL18" i="4"/>
  <c r="BN18" i="4"/>
  <c r="BP18" i="4"/>
  <c r="BR18" i="4"/>
  <c r="BT18" i="4"/>
  <c r="BV18" i="4"/>
  <c r="BW18" i="4"/>
  <c r="BZ18" i="4"/>
  <c r="CB18" i="4"/>
  <c r="CD18" i="4"/>
  <c r="CF18" i="4"/>
  <c r="CH18" i="4"/>
  <c r="CJ18" i="4"/>
  <c r="CN18" i="4"/>
  <c r="CP18" i="4"/>
  <c r="CR18" i="4"/>
  <c r="CS18" i="4"/>
  <c r="CV18" i="4"/>
  <c r="CX18" i="4"/>
  <c r="CZ18" i="4"/>
  <c r="DB18" i="4"/>
  <c r="DD18" i="4"/>
  <c r="DF18" i="4"/>
  <c r="DH18" i="4"/>
  <c r="DL18" i="4"/>
  <c r="DN18" i="4"/>
  <c r="DP18" i="4"/>
  <c r="DR18" i="4"/>
  <c r="DT18" i="4"/>
  <c r="EC18" i="4" s="1"/>
  <c r="DV18" i="4"/>
  <c r="DX18" i="4"/>
  <c r="DZ18" i="4"/>
  <c r="EB18" i="4"/>
  <c r="F19" i="4"/>
  <c r="H19" i="4"/>
  <c r="J19" i="4"/>
  <c r="L19" i="4"/>
  <c r="M19" i="4"/>
  <c r="P19" i="4"/>
  <c r="Y19" i="4" s="1"/>
  <c r="R19" i="4"/>
  <c r="T19" i="4"/>
  <c r="V19" i="4"/>
  <c r="X19" i="4"/>
  <c r="AB19" i="4"/>
  <c r="AU19" i="4" s="1"/>
  <c r="AD19" i="4"/>
  <c r="AF19" i="4"/>
  <c r="AH19" i="4"/>
  <c r="AJ19" i="4"/>
  <c r="AL19" i="4"/>
  <c r="AN19" i="4"/>
  <c r="AP19" i="4"/>
  <c r="AR19" i="4"/>
  <c r="AT19" i="4"/>
  <c r="AX19" i="4"/>
  <c r="AZ19" i="4"/>
  <c r="BB19" i="4"/>
  <c r="BD19" i="4"/>
  <c r="BF19" i="4"/>
  <c r="BJ19" i="4"/>
  <c r="BL19" i="4"/>
  <c r="BN19" i="4"/>
  <c r="BP19" i="4"/>
  <c r="BR19" i="4"/>
  <c r="BT19" i="4"/>
  <c r="BV19" i="4"/>
  <c r="BW19" i="4"/>
  <c r="BZ19" i="4"/>
  <c r="CB19" i="4"/>
  <c r="CD19" i="4"/>
  <c r="CF19" i="4"/>
  <c r="CH19" i="4"/>
  <c r="CJ19" i="4"/>
  <c r="CN19" i="4"/>
  <c r="CP19" i="4"/>
  <c r="CR19" i="4"/>
  <c r="CS19" i="4"/>
  <c r="CV19" i="4"/>
  <c r="CX19" i="4"/>
  <c r="CZ19" i="4"/>
  <c r="DB19" i="4"/>
  <c r="DD19" i="4"/>
  <c r="DF19" i="4"/>
  <c r="DH19" i="4"/>
  <c r="DL19" i="4"/>
  <c r="DN19" i="4"/>
  <c r="DP19" i="4"/>
  <c r="DR19" i="4"/>
  <c r="DT19" i="4"/>
  <c r="EC19" i="4" s="1"/>
  <c r="DV19" i="4"/>
  <c r="DX19" i="4"/>
  <c r="DZ19" i="4"/>
  <c r="EB19" i="4"/>
  <c r="F20" i="4"/>
  <c r="H20" i="4"/>
  <c r="J20" i="4"/>
  <c r="M20" i="4" s="1"/>
  <c r="L20" i="4"/>
  <c r="P20" i="4"/>
  <c r="Y20" i="4" s="1"/>
  <c r="R20" i="4"/>
  <c r="T20" i="4"/>
  <c r="V20" i="4"/>
  <c r="X20" i="4"/>
  <c r="AB20" i="4"/>
  <c r="AD20" i="4"/>
  <c r="AF20" i="4"/>
  <c r="AH20" i="4"/>
  <c r="AJ20" i="4"/>
  <c r="AL20" i="4"/>
  <c r="AN20" i="4"/>
  <c r="AP20" i="4"/>
  <c r="AR20" i="4"/>
  <c r="AT20" i="4"/>
  <c r="AX20" i="4"/>
  <c r="BG20" i="4" s="1"/>
  <c r="AZ20" i="4"/>
  <c r="BB20" i="4"/>
  <c r="BD20" i="4"/>
  <c r="BF20" i="4"/>
  <c r="BJ20" i="4"/>
  <c r="BL20" i="4"/>
  <c r="BW20" i="4" s="1"/>
  <c r="BN20" i="4"/>
  <c r="BP20" i="4"/>
  <c r="BR20" i="4"/>
  <c r="BT20" i="4"/>
  <c r="BV20" i="4"/>
  <c r="BZ20" i="4"/>
  <c r="CB20" i="4"/>
  <c r="CD20" i="4"/>
  <c r="CF20" i="4"/>
  <c r="CH20" i="4"/>
  <c r="CJ20" i="4"/>
  <c r="CN20" i="4"/>
  <c r="CP20" i="4"/>
  <c r="CR20" i="4"/>
  <c r="CS20" i="4"/>
  <c r="CV20" i="4"/>
  <c r="CX20" i="4"/>
  <c r="CZ20" i="4"/>
  <c r="DB20" i="4"/>
  <c r="DD20" i="4"/>
  <c r="DF20" i="4"/>
  <c r="DH20" i="4"/>
  <c r="DL20" i="4"/>
  <c r="DN20" i="4"/>
  <c r="DP20" i="4"/>
  <c r="DR20" i="4"/>
  <c r="DT20" i="4"/>
  <c r="DV20" i="4"/>
  <c r="DX20" i="4"/>
  <c r="DZ20" i="4"/>
  <c r="EB20" i="4"/>
  <c r="F21" i="4"/>
  <c r="H21" i="4"/>
  <c r="J21" i="4"/>
  <c r="L21" i="4"/>
  <c r="M21" i="4" s="1"/>
  <c r="P21" i="4"/>
  <c r="R21" i="4"/>
  <c r="T21" i="4"/>
  <c r="V21" i="4"/>
  <c r="X21" i="4"/>
  <c r="AB21" i="4"/>
  <c r="AD21" i="4"/>
  <c r="AF21" i="4"/>
  <c r="AH21" i="4"/>
  <c r="AJ21" i="4"/>
  <c r="AL21" i="4"/>
  <c r="AN21" i="4"/>
  <c r="AP21" i="4"/>
  <c r="AR21" i="4"/>
  <c r="AT21" i="4"/>
  <c r="AX21" i="4"/>
  <c r="BG21" i="4" s="1"/>
  <c r="AZ21" i="4"/>
  <c r="BB21" i="4"/>
  <c r="BD21" i="4"/>
  <c r="BF21" i="4"/>
  <c r="BJ21" i="4"/>
  <c r="BL21" i="4"/>
  <c r="BN21" i="4"/>
  <c r="BP21" i="4"/>
  <c r="BR21" i="4"/>
  <c r="BW21" i="4" s="1"/>
  <c r="BT21" i="4"/>
  <c r="BV21" i="4"/>
  <c r="BZ21" i="4"/>
  <c r="CB21" i="4"/>
  <c r="CD21" i="4"/>
  <c r="CF21" i="4"/>
  <c r="CH21" i="4"/>
  <c r="CJ21" i="4"/>
  <c r="CN21" i="4"/>
  <c r="CP21" i="4"/>
  <c r="CR21" i="4"/>
  <c r="CS21" i="4"/>
  <c r="CV21" i="4"/>
  <c r="CX21" i="4"/>
  <c r="CZ21" i="4"/>
  <c r="DB21" i="4"/>
  <c r="DD21" i="4"/>
  <c r="DF21" i="4"/>
  <c r="DH21" i="4"/>
  <c r="DL21" i="4"/>
  <c r="DN21" i="4"/>
  <c r="DP21" i="4"/>
  <c r="DR21" i="4"/>
  <c r="DT21" i="4"/>
  <c r="EC21" i="4" s="1"/>
  <c r="DV21" i="4"/>
  <c r="DX21" i="4"/>
  <c r="DZ21" i="4"/>
  <c r="EB21" i="4"/>
  <c r="F22" i="4"/>
  <c r="H22" i="4"/>
  <c r="J22" i="4"/>
  <c r="L22" i="4"/>
  <c r="P22" i="4"/>
  <c r="Y22" i="4" s="1"/>
  <c r="R22" i="4"/>
  <c r="T22" i="4"/>
  <c r="V22" i="4"/>
  <c r="X22" i="4"/>
  <c r="AB22" i="4"/>
  <c r="AU22" i="4" s="1"/>
  <c r="AD22" i="4"/>
  <c r="AF22" i="4"/>
  <c r="AH22" i="4"/>
  <c r="AJ22" i="4"/>
  <c r="AL22" i="4"/>
  <c r="AN22" i="4"/>
  <c r="AP22" i="4"/>
  <c r="AR22" i="4"/>
  <c r="AT22" i="4"/>
  <c r="AX22" i="4"/>
  <c r="BG22" i="4" s="1"/>
  <c r="AZ22" i="4"/>
  <c r="BB22" i="4"/>
  <c r="BD22" i="4"/>
  <c r="BF22" i="4"/>
  <c r="BJ22" i="4"/>
  <c r="BL22" i="4"/>
  <c r="BN22" i="4"/>
  <c r="BP22" i="4"/>
  <c r="BR22" i="4"/>
  <c r="BT22" i="4"/>
  <c r="BV22" i="4"/>
  <c r="BZ22" i="4"/>
  <c r="CB22" i="4"/>
  <c r="CD22" i="4"/>
  <c r="CF22" i="4"/>
  <c r="CH22" i="4"/>
  <c r="CJ22" i="4"/>
  <c r="CN22" i="4"/>
  <c r="CP22" i="4"/>
  <c r="CR22" i="4"/>
  <c r="CS22" i="4"/>
  <c r="CV22" i="4"/>
  <c r="CX22" i="4"/>
  <c r="CZ22" i="4"/>
  <c r="DB22" i="4"/>
  <c r="DD22" i="4"/>
  <c r="DF22" i="4"/>
  <c r="DH22" i="4"/>
  <c r="DL22" i="4"/>
  <c r="DN22" i="4"/>
  <c r="DP22" i="4"/>
  <c r="DR22" i="4"/>
  <c r="DT22" i="4"/>
  <c r="EC22" i="4" s="1"/>
  <c r="DV22" i="4"/>
  <c r="DX22" i="4"/>
  <c r="DZ22" i="4"/>
  <c r="EB22" i="4"/>
  <c r="F23" i="4"/>
  <c r="H23" i="4"/>
  <c r="J23" i="4"/>
  <c r="L23" i="4"/>
  <c r="M23" i="4"/>
  <c r="P23" i="4"/>
  <c r="Y23" i="4" s="1"/>
  <c r="R23" i="4"/>
  <c r="T23" i="4"/>
  <c r="V23" i="4"/>
  <c r="X23" i="4"/>
  <c r="AB23" i="4"/>
  <c r="AD23" i="4"/>
  <c r="AF23" i="4"/>
  <c r="AH23" i="4"/>
  <c r="AJ23" i="4"/>
  <c r="AL23" i="4"/>
  <c r="AN23" i="4"/>
  <c r="AP23" i="4"/>
  <c r="AR23" i="4"/>
  <c r="AT23" i="4"/>
  <c r="AX23" i="4"/>
  <c r="BG23" i="4" s="1"/>
  <c r="AZ23" i="4"/>
  <c r="BB23" i="4"/>
  <c r="BD23" i="4"/>
  <c r="BF23" i="4"/>
  <c r="BJ23" i="4"/>
  <c r="BL23" i="4"/>
  <c r="BN23" i="4"/>
  <c r="BP23" i="4"/>
  <c r="BR23" i="4"/>
  <c r="BT23" i="4"/>
  <c r="BV23" i="4"/>
  <c r="BW23" i="4"/>
  <c r="BZ23" i="4"/>
  <c r="CB23" i="4"/>
  <c r="CD23" i="4"/>
  <c r="CF23" i="4"/>
  <c r="CH23" i="4"/>
  <c r="CJ23" i="4"/>
  <c r="CN23" i="4"/>
  <c r="CP23" i="4"/>
  <c r="CR23" i="4"/>
  <c r="CS23" i="4"/>
  <c r="CV23" i="4"/>
  <c r="CX23" i="4"/>
  <c r="CZ23" i="4"/>
  <c r="DB23" i="4"/>
  <c r="DD23" i="4"/>
  <c r="DF23" i="4"/>
  <c r="DH23" i="4"/>
  <c r="DL23" i="4"/>
  <c r="DN23" i="4"/>
  <c r="DP23" i="4"/>
  <c r="DR23" i="4"/>
  <c r="DT23" i="4"/>
  <c r="EC23" i="4" s="1"/>
  <c r="DV23" i="4"/>
  <c r="DX23" i="4"/>
  <c r="DZ23" i="4"/>
  <c r="EB23" i="4"/>
  <c r="F24" i="4"/>
  <c r="H24" i="4"/>
  <c r="J24" i="4"/>
  <c r="L24" i="4"/>
  <c r="M24" i="4"/>
  <c r="P24" i="4"/>
  <c r="Y24" i="4" s="1"/>
  <c r="R24" i="4"/>
  <c r="T24" i="4"/>
  <c r="V24" i="4"/>
  <c r="X24" i="4"/>
  <c r="AB24" i="4"/>
  <c r="AD24" i="4"/>
  <c r="AF24" i="4"/>
  <c r="AH24" i="4"/>
  <c r="AJ24" i="4"/>
  <c r="AL24" i="4"/>
  <c r="AN24" i="4"/>
  <c r="AP24" i="4"/>
  <c r="AR24" i="4"/>
  <c r="AT24" i="4"/>
  <c r="AX24" i="4"/>
  <c r="BG24" i="4" s="1"/>
  <c r="AZ24" i="4"/>
  <c r="BB24" i="4"/>
  <c r="BD24" i="4"/>
  <c r="BF24" i="4"/>
  <c r="BJ24" i="4"/>
  <c r="BL24" i="4"/>
  <c r="BN24" i="4"/>
  <c r="BP24" i="4"/>
  <c r="BR24" i="4"/>
  <c r="BT24" i="4"/>
  <c r="BV24" i="4"/>
  <c r="BW24" i="4"/>
  <c r="BZ24" i="4"/>
  <c r="CB24" i="4"/>
  <c r="CD24" i="4"/>
  <c r="CF24" i="4"/>
  <c r="CH24" i="4"/>
  <c r="CJ24" i="4"/>
  <c r="CN24" i="4"/>
  <c r="CP24" i="4"/>
  <c r="CR24" i="4"/>
  <c r="CS24" i="4"/>
  <c r="CV24" i="4"/>
  <c r="DI24" i="4" s="1"/>
  <c r="CX24" i="4"/>
  <c r="CZ24" i="4"/>
  <c r="DB24" i="4"/>
  <c r="DD24" i="4"/>
  <c r="DF24" i="4"/>
  <c r="DH24" i="4"/>
  <c r="DL24" i="4"/>
  <c r="DN24" i="4"/>
  <c r="DP24" i="4"/>
  <c r="DR24" i="4"/>
  <c r="DT24" i="4"/>
  <c r="EC24" i="4" s="1"/>
  <c r="DV24" i="4"/>
  <c r="DX24" i="4"/>
  <c r="DZ24" i="4"/>
  <c r="EB24" i="4"/>
  <c r="F25" i="4"/>
  <c r="H25" i="4"/>
  <c r="J25" i="4"/>
  <c r="L25" i="4"/>
  <c r="M25" i="4"/>
  <c r="P25" i="4"/>
  <c r="R25" i="4"/>
  <c r="T25" i="4"/>
  <c r="V25" i="4"/>
  <c r="X25" i="4"/>
  <c r="AB25" i="4"/>
  <c r="AU25" i="4" s="1"/>
  <c r="AD25" i="4"/>
  <c r="AF25" i="4"/>
  <c r="AH25" i="4"/>
  <c r="AJ25" i="4"/>
  <c r="AL25" i="4"/>
  <c r="AN25" i="4"/>
  <c r="AP25" i="4"/>
  <c r="AR25" i="4"/>
  <c r="AT25" i="4"/>
  <c r="AX25" i="4"/>
  <c r="BG25" i="4" s="1"/>
  <c r="AZ25" i="4"/>
  <c r="BB25" i="4"/>
  <c r="BD25" i="4"/>
  <c r="BF25" i="4"/>
  <c r="BJ25" i="4"/>
  <c r="BL25" i="4"/>
  <c r="BN25" i="4"/>
  <c r="BP25" i="4"/>
  <c r="BR25" i="4"/>
  <c r="BT25" i="4"/>
  <c r="BV25" i="4"/>
  <c r="BW25" i="4"/>
  <c r="BZ25" i="4"/>
  <c r="CB25" i="4"/>
  <c r="CD25" i="4"/>
  <c r="CF25" i="4"/>
  <c r="CH25" i="4"/>
  <c r="CJ25" i="4"/>
  <c r="CN25" i="4"/>
  <c r="CP25" i="4"/>
  <c r="CR25" i="4"/>
  <c r="CS25" i="4"/>
  <c r="CV25" i="4"/>
  <c r="CX25" i="4"/>
  <c r="CZ25" i="4"/>
  <c r="DB25" i="4"/>
  <c r="DD25" i="4"/>
  <c r="DF25" i="4"/>
  <c r="DH25" i="4"/>
  <c r="DL25" i="4"/>
  <c r="DN25" i="4"/>
  <c r="DP25" i="4"/>
  <c r="DR25" i="4"/>
  <c r="DT25" i="4"/>
  <c r="EC25" i="4" s="1"/>
  <c r="DV25" i="4"/>
  <c r="DX25" i="4"/>
  <c r="DZ25" i="4"/>
  <c r="EB25" i="4"/>
  <c r="F26" i="4"/>
  <c r="H26" i="4"/>
  <c r="J26" i="4"/>
  <c r="L26" i="4"/>
  <c r="M26" i="4"/>
  <c r="P26" i="4"/>
  <c r="Y26" i="4" s="1"/>
  <c r="R26" i="4"/>
  <c r="T26" i="4"/>
  <c r="V26" i="4"/>
  <c r="X26" i="4"/>
  <c r="AB26" i="4"/>
  <c r="AD26" i="4"/>
  <c r="AF26" i="4"/>
  <c r="AH26" i="4"/>
  <c r="AJ26" i="4"/>
  <c r="AL26" i="4"/>
  <c r="AN26" i="4"/>
  <c r="AP26" i="4"/>
  <c r="AR26" i="4"/>
  <c r="AT26" i="4"/>
  <c r="AX26" i="4"/>
  <c r="AZ26" i="4"/>
  <c r="BB26" i="4"/>
  <c r="BD26" i="4"/>
  <c r="BF26" i="4"/>
  <c r="BJ26" i="4"/>
  <c r="BL26" i="4"/>
  <c r="BN26" i="4"/>
  <c r="BP26" i="4"/>
  <c r="BR26" i="4"/>
  <c r="BT26" i="4"/>
  <c r="BV26" i="4"/>
  <c r="BW26" i="4"/>
  <c r="BZ26" i="4"/>
  <c r="CB26" i="4"/>
  <c r="CD26" i="4"/>
  <c r="CF26" i="4"/>
  <c r="CH26" i="4"/>
  <c r="CJ26" i="4"/>
  <c r="CN26" i="4"/>
  <c r="CP26" i="4"/>
  <c r="CR26" i="4"/>
  <c r="CS26" i="4"/>
  <c r="CV26" i="4"/>
  <c r="CX26" i="4"/>
  <c r="CZ26" i="4"/>
  <c r="DB26" i="4"/>
  <c r="DD26" i="4"/>
  <c r="DF26" i="4"/>
  <c r="DH26" i="4"/>
  <c r="DL26" i="4"/>
  <c r="DN26" i="4"/>
  <c r="DP26" i="4"/>
  <c r="DR26" i="4"/>
  <c r="DT26" i="4"/>
  <c r="EC26" i="4" s="1"/>
  <c r="DV26" i="4"/>
  <c r="DX26" i="4"/>
  <c r="DZ26" i="4"/>
  <c r="EB26" i="4"/>
  <c r="F27" i="4"/>
  <c r="H27" i="4"/>
  <c r="J27" i="4"/>
  <c r="M27" i="4" s="1"/>
  <c r="L27" i="4"/>
  <c r="P27" i="4"/>
  <c r="Y27" i="4" s="1"/>
  <c r="R27" i="4"/>
  <c r="T27" i="4"/>
  <c r="V27" i="4"/>
  <c r="X27" i="4"/>
  <c r="AB27" i="4"/>
  <c r="AU27" i="4" s="1"/>
  <c r="AD27" i="4"/>
  <c r="AF27" i="4"/>
  <c r="AH27" i="4"/>
  <c r="AJ27" i="4"/>
  <c r="AL27" i="4"/>
  <c r="AN27" i="4"/>
  <c r="AP27" i="4"/>
  <c r="AR27" i="4"/>
  <c r="AT27" i="4"/>
  <c r="AX27" i="4"/>
  <c r="AZ27" i="4"/>
  <c r="BB27" i="4"/>
  <c r="BD27" i="4"/>
  <c r="BF27" i="4"/>
  <c r="BJ27" i="4"/>
  <c r="BL27" i="4"/>
  <c r="BN27" i="4"/>
  <c r="BP27" i="4"/>
  <c r="BW27" i="4" s="1"/>
  <c r="BR27" i="4"/>
  <c r="BT27" i="4"/>
  <c r="BV27" i="4"/>
  <c r="BZ27" i="4"/>
  <c r="CB27" i="4"/>
  <c r="CD27" i="4"/>
  <c r="CF27" i="4"/>
  <c r="CH27" i="4"/>
  <c r="CJ27" i="4"/>
  <c r="CN27" i="4"/>
  <c r="CP27" i="4"/>
  <c r="CR27" i="4"/>
  <c r="CS27" i="4"/>
  <c r="CV27" i="4"/>
  <c r="CX27" i="4"/>
  <c r="CZ27" i="4"/>
  <c r="DB27" i="4"/>
  <c r="DD27" i="4"/>
  <c r="DF27" i="4"/>
  <c r="DH27" i="4"/>
  <c r="DL27" i="4"/>
  <c r="DN27" i="4"/>
  <c r="DP27" i="4"/>
  <c r="DR27" i="4"/>
  <c r="DT27" i="4"/>
  <c r="EC27" i="4" s="1"/>
  <c r="DV27" i="4"/>
  <c r="DX27" i="4"/>
  <c r="DZ27" i="4"/>
  <c r="EB27" i="4"/>
  <c r="F28" i="4"/>
  <c r="H28" i="4"/>
  <c r="J28" i="4"/>
  <c r="L28" i="4"/>
  <c r="M28" i="4"/>
  <c r="P28" i="4"/>
  <c r="Y28" i="4" s="1"/>
  <c r="R28" i="4"/>
  <c r="T28" i="4"/>
  <c r="V28" i="4"/>
  <c r="X28" i="4"/>
  <c r="AB28" i="4"/>
  <c r="AD28" i="4"/>
  <c r="AF28" i="4"/>
  <c r="AH28" i="4"/>
  <c r="AJ28" i="4"/>
  <c r="AL28" i="4"/>
  <c r="AN28" i="4"/>
  <c r="AP28" i="4"/>
  <c r="AR28" i="4"/>
  <c r="AT28" i="4"/>
  <c r="AX28" i="4"/>
  <c r="AZ28" i="4"/>
  <c r="BB28" i="4"/>
  <c r="BD28" i="4"/>
  <c r="BF28" i="4"/>
  <c r="BJ28" i="4"/>
  <c r="BL28" i="4"/>
  <c r="BN28" i="4"/>
  <c r="BP28" i="4"/>
  <c r="BR28" i="4"/>
  <c r="BT28" i="4"/>
  <c r="BV28" i="4"/>
  <c r="BW28" i="4"/>
  <c r="BZ28" i="4"/>
  <c r="CB28" i="4"/>
  <c r="CD28" i="4"/>
  <c r="CF28" i="4"/>
  <c r="CH28" i="4"/>
  <c r="CJ28" i="4"/>
  <c r="CN28" i="4"/>
  <c r="CP28" i="4"/>
  <c r="CR28" i="4"/>
  <c r="CS28" i="4"/>
  <c r="CV28" i="4"/>
  <c r="CX28" i="4"/>
  <c r="CZ28" i="4"/>
  <c r="DB28" i="4"/>
  <c r="DD28" i="4"/>
  <c r="DF28" i="4"/>
  <c r="DH28" i="4"/>
  <c r="DL28" i="4"/>
  <c r="DN28" i="4"/>
  <c r="DP28" i="4"/>
  <c r="DR28" i="4"/>
  <c r="DT28" i="4"/>
  <c r="EC28" i="4" s="1"/>
  <c r="DV28" i="4"/>
  <c r="DX28" i="4"/>
  <c r="DZ28" i="4"/>
  <c r="EB28" i="4"/>
  <c r="F29" i="4"/>
  <c r="H29" i="4"/>
  <c r="J29" i="4"/>
  <c r="L29" i="4"/>
  <c r="M29" i="4"/>
  <c r="P29" i="4"/>
  <c r="Y29" i="4" s="1"/>
  <c r="R29" i="4"/>
  <c r="T29" i="4"/>
  <c r="V29" i="4"/>
  <c r="X29" i="4"/>
  <c r="AB29" i="4"/>
  <c r="AU29" i="4" s="1"/>
  <c r="AD29" i="4"/>
  <c r="AF29" i="4"/>
  <c r="AH29" i="4"/>
  <c r="AJ29" i="4"/>
  <c r="AL29" i="4"/>
  <c r="AN29" i="4"/>
  <c r="AP29" i="4"/>
  <c r="AR29" i="4"/>
  <c r="AT29" i="4"/>
  <c r="AX29" i="4"/>
  <c r="AZ29" i="4"/>
  <c r="BB29" i="4"/>
  <c r="BD29" i="4"/>
  <c r="BF29" i="4"/>
  <c r="BJ29" i="4"/>
  <c r="BL29" i="4"/>
  <c r="BN29" i="4"/>
  <c r="BP29" i="4"/>
  <c r="BW29" i="4" s="1"/>
  <c r="BR29" i="4"/>
  <c r="BT29" i="4"/>
  <c r="BV29" i="4"/>
  <c r="BZ29" i="4"/>
  <c r="CB29" i="4"/>
  <c r="CD29" i="4"/>
  <c r="CF29" i="4"/>
  <c r="CH29" i="4"/>
  <c r="CJ29" i="4"/>
  <c r="CN29" i="4"/>
  <c r="CP29" i="4"/>
  <c r="CR29" i="4"/>
  <c r="CS29" i="4"/>
  <c r="CV29" i="4"/>
  <c r="DI29" i="4" s="1"/>
  <c r="CX29" i="4"/>
  <c r="CZ29" i="4"/>
  <c r="DB29" i="4"/>
  <c r="DD29" i="4"/>
  <c r="DF29" i="4"/>
  <c r="DH29" i="4"/>
  <c r="DL29" i="4"/>
  <c r="DN29" i="4"/>
  <c r="DP29" i="4"/>
  <c r="DR29" i="4"/>
  <c r="DT29" i="4"/>
  <c r="EC29" i="4" s="1"/>
  <c r="DV29" i="4"/>
  <c r="DX29" i="4"/>
  <c r="DZ29" i="4"/>
  <c r="EB29" i="4"/>
  <c r="F30" i="4"/>
  <c r="H30" i="4"/>
  <c r="J30" i="4"/>
  <c r="M30" i="4" s="1"/>
  <c r="L30" i="4"/>
  <c r="P30" i="4"/>
  <c r="Y30" i="4" s="1"/>
  <c r="R30" i="4"/>
  <c r="T30" i="4"/>
  <c r="V30" i="4"/>
  <c r="X30" i="4"/>
  <c r="AB30" i="4"/>
  <c r="AD30" i="4"/>
  <c r="AF30" i="4"/>
  <c r="AH30" i="4"/>
  <c r="AJ30" i="4"/>
  <c r="AL30" i="4"/>
  <c r="AN30" i="4"/>
  <c r="AP30" i="4"/>
  <c r="AR30" i="4"/>
  <c r="AT30" i="4"/>
  <c r="AX30" i="4"/>
  <c r="AZ30" i="4"/>
  <c r="BB30" i="4"/>
  <c r="BD30" i="4"/>
  <c r="BF30" i="4"/>
  <c r="BJ30" i="4"/>
  <c r="BL30" i="4"/>
  <c r="BN30" i="4"/>
  <c r="BP30" i="4"/>
  <c r="BR30" i="4"/>
  <c r="BT30" i="4"/>
  <c r="BV30" i="4"/>
  <c r="BZ30" i="4"/>
  <c r="CB30" i="4"/>
  <c r="CD30" i="4"/>
  <c r="CF30" i="4"/>
  <c r="CH30" i="4"/>
  <c r="CJ30" i="4"/>
  <c r="CN30" i="4"/>
  <c r="CP30" i="4"/>
  <c r="CR30" i="4"/>
  <c r="CS30" i="4"/>
  <c r="CV30" i="4"/>
  <c r="CX30" i="4"/>
  <c r="CZ30" i="4"/>
  <c r="DB30" i="4"/>
  <c r="DD30" i="4"/>
  <c r="DF30" i="4"/>
  <c r="DH30" i="4"/>
  <c r="DL30" i="4"/>
  <c r="DN30" i="4"/>
  <c r="DP30" i="4"/>
  <c r="DR30" i="4"/>
  <c r="DT30" i="4"/>
  <c r="EC30" i="4" s="1"/>
  <c r="DV30" i="4"/>
  <c r="DX30" i="4"/>
  <c r="DZ30" i="4"/>
  <c r="EB30" i="4"/>
  <c r="F31" i="4"/>
  <c r="H31" i="4"/>
  <c r="J31" i="4"/>
  <c r="L31" i="4"/>
  <c r="M31" i="4" s="1"/>
  <c r="P31" i="4"/>
  <c r="Y31" i="4" s="1"/>
  <c r="R31" i="4"/>
  <c r="T31" i="4"/>
  <c r="V31" i="4"/>
  <c r="X31" i="4"/>
  <c r="AB31" i="4"/>
  <c r="AD31" i="4"/>
  <c r="AF31" i="4"/>
  <c r="AH31" i="4"/>
  <c r="AJ31" i="4"/>
  <c r="AL31" i="4"/>
  <c r="AN31" i="4"/>
  <c r="AP31" i="4"/>
  <c r="AR31" i="4"/>
  <c r="AT31" i="4"/>
  <c r="AX31" i="4"/>
  <c r="BG31" i="4" s="1"/>
  <c r="AZ31" i="4"/>
  <c r="BB31" i="4"/>
  <c r="BD31" i="4"/>
  <c r="BF31" i="4"/>
  <c r="BJ31" i="4"/>
  <c r="BL31" i="4"/>
  <c r="BN31" i="4"/>
  <c r="BP31" i="4"/>
  <c r="BR31" i="4"/>
  <c r="BT31" i="4"/>
  <c r="BV31" i="4"/>
  <c r="BW31" i="4"/>
  <c r="BZ31" i="4"/>
  <c r="CB31" i="4"/>
  <c r="CD31" i="4"/>
  <c r="CF31" i="4"/>
  <c r="CH31" i="4"/>
  <c r="CJ31" i="4"/>
  <c r="CN31" i="4"/>
  <c r="CP31" i="4"/>
  <c r="CR31" i="4"/>
  <c r="CS31" i="4"/>
  <c r="CV31" i="4"/>
  <c r="CX31" i="4"/>
  <c r="CZ31" i="4"/>
  <c r="DB31" i="4"/>
  <c r="DD31" i="4"/>
  <c r="DF31" i="4"/>
  <c r="DH31" i="4"/>
  <c r="DL31" i="4"/>
  <c r="DN31" i="4"/>
  <c r="DP31" i="4"/>
  <c r="DR31" i="4"/>
  <c r="DT31" i="4"/>
  <c r="EC31" i="4" s="1"/>
  <c r="DV31" i="4"/>
  <c r="DX31" i="4"/>
  <c r="DZ31" i="4"/>
  <c r="EB31" i="4"/>
  <c r="F32" i="4"/>
  <c r="H32" i="4"/>
  <c r="J32" i="4"/>
  <c r="L32" i="4"/>
  <c r="M32" i="4"/>
  <c r="P32" i="4"/>
  <c r="Y32" i="4" s="1"/>
  <c r="R32" i="4"/>
  <c r="T32" i="4"/>
  <c r="V32" i="4"/>
  <c r="X32" i="4"/>
  <c r="AB32" i="4"/>
  <c r="AU32" i="4" s="1"/>
  <c r="AD32" i="4"/>
  <c r="AF32" i="4"/>
  <c r="AH32" i="4"/>
  <c r="AJ32" i="4"/>
  <c r="AL32" i="4"/>
  <c r="AN32" i="4"/>
  <c r="AP32" i="4"/>
  <c r="AR32" i="4"/>
  <c r="AT32" i="4"/>
  <c r="AX32" i="4"/>
  <c r="BG32" i="4" s="1"/>
  <c r="AZ32" i="4"/>
  <c r="BB32" i="4"/>
  <c r="BD32" i="4"/>
  <c r="BF32" i="4"/>
  <c r="BJ32" i="4"/>
  <c r="BL32" i="4"/>
  <c r="BN32" i="4"/>
  <c r="BP32" i="4"/>
  <c r="BR32" i="4"/>
  <c r="BT32" i="4"/>
  <c r="BV32" i="4"/>
  <c r="BW32" i="4"/>
  <c r="BZ32" i="4"/>
  <c r="CB32" i="4"/>
  <c r="CD32" i="4"/>
  <c r="CF32" i="4"/>
  <c r="CH32" i="4"/>
  <c r="CJ32" i="4"/>
  <c r="CN32" i="4"/>
  <c r="CP32" i="4"/>
  <c r="CR32" i="4"/>
  <c r="CS32" i="4"/>
  <c r="CV32" i="4"/>
  <c r="CX32" i="4"/>
  <c r="CZ32" i="4"/>
  <c r="DB32" i="4"/>
  <c r="DD32" i="4"/>
  <c r="DF32" i="4"/>
  <c r="DH32" i="4"/>
  <c r="DL32" i="4"/>
  <c r="DN32" i="4"/>
  <c r="DP32" i="4"/>
  <c r="DR32" i="4"/>
  <c r="DT32" i="4"/>
  <c r="EC32" i="4" s="1"/>
  <c r="DV32" i="4"/>
  <c r="DX32" i="4"/>
  <c r="DZ32" i="4"/>
  <c r="EB32" i="4"/>
  <c r="F33" i="4"/>
  <c r="H33" i="4"/>
  <c r="J33" i="4"/>
  <c r="M33" i="4" s="1"/>
  <c r="L33" i="4"/>
  <c r="P33" i="4"/>
  <c r="Y33" i="4" s="1"/>
  <c r="R33" i="4"/>
  <c r="T33" i="4"/>
  <c r="V33" i="4"/>
  <c r="X33" i="4"/>
  <c r="AB33" i="4"/>
  <c r="AD33" i="4"/>
  <c r="AF33" i="4"/>
  <c r="AH33" i="4"/>
  <c r="AJ33" i="4"/>
  <c r="AL33" i="4"/>
  <c r="AN33" i="4"/>
  <c r="AP33" i="4"/>
  <c r="AR33" i="4"/>
  <c r="AT33" i="4"/>
  <c r="AX33" i="4"/>
  <c r="BG33" i="4" s="1"/>
  <c r="AZ33" i="4"/>
  <c r="BB33" i="4"/>
  <c r="BD33" i="4"/>
  <c r="BF33" i="4"/>
  <c r="BJ33" i="4"/>
  <c r="BL33" i="4"/>
  <c r="BN33" i="4"/>
  <c r="BP33" i="4"/>
  <c r="BW33" i="4" s="1"/>
  <c r="BR33" i="4"/>
  <c r="BT33" i="4"/>
  <c r="BV33" i="4"/>
  <c r="BZ33" i="4"/>
  <c r="CB33" i="4"/>
  <c r="CD33" i="4"/>
  <c r="CF33" i="4"/>
  <c r="CH33" i="4"/>
  <c r="CJ33" i="4"/>
  <c r="CN33" i="4"/>
  <c r="CP33" i="4"/>
  <c r="CR33" i="4"/>
  <c r="CS33" i="4"/>
  <c r="CV33" i="4"/>
  <c r="CX33" i="4"/>
  <c r="CZ33" i="4"/>
  <c r="DB33" i="4"/>
  <c r="DD33" i="4"/>
  <c r="DF33" i="4"/>
  <c r="DH33" i="4"/>
  <c r="DL33" i="4"/>
  <c r="DN33" i="4"/>
  <c r="DP33" i="4"/>
  <c r="DR33" i="4"/>
  <c r="DT33" i="4"/>
  <c r="EC33" i="4" s="1"/>
  <c r="DV33" i="4"/>
  <c r="DX33" i="4"/>
  <c r="DZ33" i="4"/>
  <c r="EB33" i="4"/>
  <c r="F34" i="4"/>
  <c r="H34" i="4"/>
  <c r="J34" i="4"/>
  <c r="L34" i="4"/>
  <c r="M34" i="4"/>
  <c r="P34" i="4"/>
  <c r="Y34" i="4" s="1"/>
  <c r="R34" i="4"/>
  <c r="T34" i="4"/>
  <c r="V34" i="4"/>
  <c r="X34" i="4"/>
  <c r="AB34" i="4"/>
  <c r="AD34" i="4"/>
  <c r="AF34" i="4"/>
  <c r="AH34" i="4"/>
  <c r="AJ34" i="4"/>
  <c r="AL34" i="4"/>
  <c r="AN34" i="4"/>
  <c r="AP34" i="4"/>
  <c r="AR34" i="4"/>
  <c r="AT34" i="4"/>
  <c r="AX34" i="4"/>
  <c r="BG34" i="4" s="1"/>
  <c r="AZ34" i="4"/>
  <c r="BB34" i="4"/>
  <c r="BD34" i="4"/>
  <c r="BF34" i="4"/>
  <c r="BJ34" i="4"/>
  <c r="BL34" i="4"/>
  <c r="BN34" i="4"/>
  <c r="BP34" i="4"/>
  <c r="BR34" i="4"/>
  <c r="BT34" i="4"/>
  <c r="BV34" i="4"/>
  <c r="BW34" i="4"/>
  <c r="BZ34" i="4"/>
  <c r="CB34" i="4"/>
  <c r="CD34" i="4"/>
  <c r="CF34" i="4"/>
  <c r="CH34" i="4"/>
  <c r="CJ34" i="4"/>
  <c r="CN34" i="4"/>
  <c r="CP34" i="4"/>
  <c r="CR34" i="4"/>
  <c r="CS34" i="4"/>
  <c r="CV34" i="4"/>
  <c r="CX34" i="4"/>
  <c r="CZ34" i="4"/>
  <c r="DB34" i="4"/>
  <c r="DD34" i="4"/>
  <c r="DF34" i="4"/>
  <c r="DH34" i="4"/>
  <c r="DL34" i="4"/>
  <c r="DN34" i="4"/>
  <c r="DP34" i="4"/>
  <c r="DR34" i="4"/>
  <c r="DT34" i="4"/>
  <c r="EC34" i="4" s="1"/>
  <c r="DV34" i="4"/>
  <c r="DX34" i="4"/>
  <c r="DZ34" i="4"/>
  <c r="EB34" i="4"/>
  <c r="F35" i="4"/>
  <c r="H35" i="4"/>
  <c r="J35" i="4"/>
  <c r="L35" i="4"/>
  <c r="M35" i="4"/>
  <c r="P35" i="4"/>
  <c r="Y35" i="4" s="1"/>
  <c r="R35" i="4"/>
  <c r="T35" i="4"/>
  <c r="V35" i="4"/>
  <c r="X35" i="4"/>
  <c r="AB35" i="4"/>
  <c r="AD35" i="4"/>
  <c r="AF35" i="4"/>
  <c r="AH35" i="4"/>
  <c r="AJ35" i="4"/>
  <c r="AL35" i="4"/>
  <c r="AN35" i="4"/>
  <c r="AP35" i="4"/>
  <c r="AR35" i="4"/>
  <c r="AT35" i="4"/>
  <c r="AX35" i="4"/>
  <c r="AZ35" i="4"/>
  <c r="BB35" i="4"/>
  <c r="BD35" i="4"/>
  <c r="BF35" i="4"/>
  <c r="BJ35" i="4"/>
  <c r="BL35" i="4"/>
  <c r="BN35" i="4"/>
  <c r="BP35" i="4"/>
  <c r="BR35" i="4"/>
  <c r="BT35" i="4"/>
  <c r="BV35" i="4"/>
  <c r="BW35" i="4"/>
  <c r="BZ35" i="4"/>
  <c r="CB35" i="4"/>
  <c r="CD35" i="4"/>
  <c r="CF35" i="4"/>
  <c r="CH35" i="4"/>
  <c r="CJ35" i="4"/>
  <c r="CN35" i="4"/>
  <c r="CP35" i="4"/>
  <c r="CR35" i="4"/>
  <c r="CS35" i="4"/>
  <c r="CV35" i="4"/>
  <c r="CX35" i="4"/>
  <c r="CZ35" i="4"/>
  <c r="DB35" i="4"/>
  <c r="DD35" i="4"/>
  <c r="DF35" i="4"/>
  <c r="DH35" i="4"/>
  <c r="DL35" i="4"/>
  <c r="DN35" i="4"/>
  <c r="DP35" i="4"/>
  <c r="DR35" i="4"/>
  <c r="DT35" i="4"/>
  <c r="EC35" i="4" s="1"/>
  <c r="DV35" i="4"/>
  <c r="DX35" i="4"/>
  <c r="DZ35" i="4"/>
  <c r="EB35" i="4"/>
  <c r="F36" i="4"/>
  <c r="H36" i="4"/>
  <c r="J36" i="4"/>
  <c r="L36" i="4"/>
  <c r="M36" i="4"/>
  <c r="P36" i="4"/>
  <c r="Y36" i="4" s="1"/>
  <c r="R36" i="4"/>
  <c r="T36" i="4"/>
  <c r="V36" i="4"/>
  <c r="X36" i="4"/>
  <c r="AB36" i="4"/>
  <c r="AU36" i="4" s="1"/>
  <c r="AD36" i="4"/>
  <c r="AF36" i="4"/>
  <c r="AH36" i="4"/>
  <c r="AJ36" i="4"/>
  <c r="AL36" i="4"/>
  <c r="AN36" i="4"/>
  <c r="AP36" i="4"/>
  <c r="AR36" i="4"/>
  <c r="AT36" i="4"/>
  <c r="AX36" i="4"/>
  <c r="BG36" i="4" s="1"/>
  <c r="AZ36" i="4"/>
  <c r="BB36" i="4"/>
  <c r="BD36" i="4"/>
  <c r="BF36" i="4"/>
  <c r="BJ36" i="4"/>
  <c r="BL36" i="4"/>
  <c r="BN36" i="4"/>
  <c r="BP36" i="4"/>
  <c r="BR36" i="4"/>
  <c r="BT36" i="4"/>
  <c r="BV36" i="4"/>
  <c r="BZ36" i="4"/>
  <c r="CB36" i="4"/>
  <c r="CD36" i="4"/>
  <c r="CF36" i="4"/>
  <c r="CH36" i="4"/>
  <c r="CJ36" i="4"/>
  <c r="CN36" i="4"/>
  <c r="CP36" i="4"/>
  <c r="CR36" i="4"/>
  <c r="CS36" i="4"/>
  <c r="CV36" i="4"/>
  <c r="CX36" i="4"/>
  <c r="CZ36" i="4"/>
  <c r="DB36" i="4"/>
  <c r="DD36" i="4"/>
  <c r="DF36" i="4"/>
  <c r="DH36" i="4"/>
  <c r="DL36" i="4"/>
  <c r="DN36" i="4"/>
  <c r="DP36" i="4"/>
  <c r="DR36" i="4"/>
  <c r="DT36" i="4"/>
  <c r="EC36" i="4" s="1"/>
  <c r="DV36" i="4"/>
  <c r="DX36" i="4"/>
  <c r="DZ36" i="4"/>
  <c r="EB36" i="4"/>
  <c r="F37" i="4"/>
  <c r="H37" i="4"/>
  <c r="J37" i="4"/>
  <c r="L37" i="4"/>
  <c r="M37" i="4" s="1"/>
  <c r="P37" i="4"/>
  <c r="Y37" i="4" s="1"/>
  <c r="R37" i="4"/>
  <c r="T37" i="4"/>
  <c r="V37" i="4"/>
  <c r="X37" i="4"/>
  <c r="AB37" i="4"/>
  <c r="AD37" i="4"/>
  <c r="AF37" i="4"/>
  <c r="AH37" i="4"/>
  <c r="AJ37" i="4"/>
  <c r="AL37" i="4"/>
  <c r="AN37" i="4"/>
  <c r="AP37" i="4"/>
  <c r="AR37" i="4"/>
  <c r="AT37" i="4"/>
  <c r="AX37" i="4"/>
  <c r="BG37" i="4" s="1"/>
  <c r="AZ37" i="4"/>
  <c r="BB37" i="4"/>
  <c r="BD37" i="4"/>
  <c r="BF37" i="4"/>
  <c r="BJ37" i="4"/>
  <c r="BL37" i="4"/>
  <c r="BN37" i="4"/>
  <c r="BP37" i="4"/>
  <c r="BR37" i="4"/>
  <c r="BT37" i="4"/>
  <c r="BV37" i="4"/>
  <c r="BZ37" i="4"/>
  <c r="CB37" i="4"/>
  <c r="CD37" i="4"/>
  <c r="CF37" i="4"/>
  <c r="CH37" i="4"/>
  <c r="CJ37" i="4"/>
  <c r="CN37" i="4"/>
  <c r="CP37" i="4"/>
  <c r="CR37" i="4"/>
  <c r="CS37" i="4"/>
  <c r="CV37" i="4"/>
  <c r="CX37" i="4"/>
  <c r="CZ37" i="4"/>
  <c r="DB37" i="4"/>
  <c r="DD37" i="4"/>
  <c r="DF37" i="4"/>
  <c r="DH37" i="4"/>
  <c r="DL37" i="4"/>
  <c r="DN37" i="4"/>
  <c r="DP37" i="4"/>
  <c r="DR37" i="4"/>
  <c r="DT37" i="4"/>
  <c r="DV37" i="4"/>
  <c r="DX37" i="4"/>
  <c r="DZ37" i="4"/>
  <c r="EB37" i="4"/>
  <c r="EC37" i="4"/>
  <c r="F38" i="4"/>
  <c r="H38" i="4"/>
  <c r="J38" i="4"/>
  <c r="L38" i="4"/>
  <c r="P38" i="4"/>
  <c r="R38" i="4"/>
  <c r="T38" i="4"/>
  <c r="V38" i="4"/>
  <c r="X38" i="4"/>
  <c r="Y38" i="4"/>
  <c r="AB38" i="4"/>
  <c r="AD38" i="4"/>
  <c r="AF38" i="4"/>
  <c r="AH38" i="4"/>
  <c r="AJ38" i="4"/>
  <c r="AL38" i="4"/>
  <c r="AN38" i="4"/>
  <c r="AP38" i="4"/>
  <c r="AR38" i="4"/>
  <c r="AT38" i="4"/>
  <c r="AX38" i="4"/>
  <c r="AZ38" i="4"/>
  <c r="BB38" i="4"/>
  <c r="BD38" i="4"/>
  <c r="BF38" i="4"/>
  <c r="BJ38" i="4"/>
  <c r="BL38" i="4"/>
  <c r="BN38" i="4"/>
  <c r="EG38" i="4" s="1"/>
  <c r="BP38" i="4"/>
  <c r="BR38" i="4"/>
  <c r="BT38" i="4"/>
  <c r="BV38" i="4"/>
  <c r="BW38" i="4"/>
  <c r="BZ38" i="4"/>
  <c r="CB38" i="4"/>
  <c r="CD38" i="4"/>
  <c r="CF38" i="4"/>
  <c r="CH38" i="4"/>
  <c r="CJ38" i="4"/>
  <c r="CN38" i="4"/>
  <c r="CP38" i="4"/>
  <c r="CR38" i="4"/>
  <c r="CS38" i="4"/>
  <c r="CV38" i="4"/>
  <c r="CX38" i="4"/>
  <c r="CZ38" i="4"/>
  <c r="DB38" i="4"/>
  <c r="DD38" i="4"/>
  <c r="DF38" i="4"/>
  <c r="DH38" i="4"/>
  <c r="DL38" i="4"/>
  <c r="DN38" i="4"/>
  <c r="DP38" i="4"/>
  <c r="DR38" i="4"/>
  <c r="DT38" i="4"/>
  <c r="EC38" i="4" s="1"/>
  <c r="DV38" i="4"/>
  <c r="DX38" i="4"/>
  <c r="DZ38" i="4"/>
  <c r="EB38" i="4"/>
  <c r="F39" i="4"/>
  <c r="H39" i="4"/>
  <c r="J39" i="4"/>
  <c r="L39" i="4"/>
  <c r="M39" i="4"/>
  <c r="P39" i="4"/>
  <c r="Y39" i="4" s="1"/>
  <c r="R39" i="4"/>
  <c r="T39" i="4"/>
  <c r="V39" i="4"/>
  <c r="X39" i="4"/>
  <c r="AB39" i="4"/>
  <c r="AU39" i="4" s="1"/>
  <c r="AD39" i="4"/>
  <c r="AF39" i="4"/>
  <c r="AH39" i="4"/>
  <c r="AJ39" i="4"/>
  <c r="AL39" i="4"/>
  <c r="AN39" i="4"/>
  <c r="AP39" i="4"/>
  <c r="AR39" i="4"/>
  <c r="AT39" i="4"/>
  <c r="AX39" i="4"/>
  <c r="BG39" i="4" s="1"/>
  <c r="AZ39" i="4"/>
  <c r="BB39" i="4"/>
  <c r="BD39" i="4"/>
  <c r="BF39" i="4"/>
  <c r="BJ39" i="4"/>
  <c r="BW39" i="4" s="1"/>
  <c r="BL39" i="4"/>
  <c r="BN39" i="4"/>
  <c r="BP39" i="4"/>
  <c r="BR39" i="4"/>
  <c r="BT39" i="4"/>
  <c r="BV39" i="4"/>
  <c r="BZ39" i="4"/>
  <c r="CB39" i="4"/>
  <c r="CD39" i="4"/>
  <c r="CF39" i="4"/>
  <c r="CH39" i="4"/>
  <c r="CJ39" i="4"/>
  <c r="CN39" i="4"/>
  <c r="CP39" i="4"/>
  <c r="CR39" i="4"/>
  <c r="CS39" i="4"/>
  <c r="CV39" i="4"/>
  <c r="CX39" i="4"/>
  <c r="CZ39" i="4"/>
  <c r="DB39" i="4"/>
  <c r="DD39" i="4"/>
  <c r="DF39" i="4"/>
  <c r="DH39" i="4"/>
  <c r="DL39" i="4"/>
  <c r="DN39" i="4"/>
  <c r="DP39" i="4"/>
  <c r="DR39" i="4"/>
  <c r="DT39" i="4"/>
  <c r="EC39" i="4" s="1"/>
  <c r="DV39" i="4"/>
  <c r="DX39" i="4"/>
  <c r="DZ39" i="4"/>
  <c r="EB39" i="4"/>
  <c r="F40" i="4"/>
  <c r="H40" i="4"/>
  <c r="J40" i="4"/>
  <c r="L40" i="4"/>
  <c r="M40" i="4"/>
  <c r="P40" i="4"/>
  <c r="Y40" i="4" s="1"/>
  <c r="R40" i="4"/>
  <c r="T40" i="4"/>
  <c r="V40" i="4"/>
  <c r="X40" i="4"/>
  <c r="AB40" i="4"/>
  <c r="AD40" i="4"/>
  <c r="AF40" i="4"/>
  <c r="AH40" i="4"/>
  <c r="AJ40" i="4"/>
  <c r="AL40" i="4"/>
  <c r="AN40" i="4"/>
  <c r="AP40" i="4"/>
  <c r="AR40" i="4"/>
  <c r="AT40" i="4"/>
  <c r="AX40" i="4"/>
  <c r="BG40" i="4" s="1"/>
  <c r="AZ40" i="4"/>
  <c r="BB40" i="4"/>
  <c r="BD40" i="4"/>
  <c r="BF40" i="4"/>
  <c r="BJ40" i="4"/>
  <c r="BL40" i="4"/>
  <c r="BN40" i="4"/>
  <c r="BP40" i="4"/>
  <c r="BR40" i="4"/>
  <c r="BT40" i="4"/>
  <c r="BV40" i="4"/>
  <c r="BW40" i="4"/>
  <c r="BZ40" i="4"/>
  <c r="CB40" i="4"/>
  <c r="CD40" i="4"/>
  <c r="CF40" i="4"/>
  <c r="CK40" i="4" s="1"/>
  <c r="CH40" i="4"/>
  <c r="CJ40" i="4"/>
  <c r="CN40" i="4"/>
  <c r="CP40" i="4"/>
  <c r="CR40" i="4"/>
  <c r="CS40" i="4"/>
  <c r="CV40" i="4"/>
  <c r="CX40" i="4"/>
  <c r="CZ40" i="4"/>
  <c r="DB40" i="4"/>
  <c r="DD40" i="4"/>
  <c r="DF40" i="4"/>
  <c r="DH40" i="4"/>
  <c r="DL40" i="4"/>
  <c r="DN40" i="4"/>
  <c r="DP40" i="4"/>
  <c r="DR40" i="4"/>
  <c r="DT40" i="4"/>
  <c r="DV40" i="4"/>
  <c r="DX40" i="4"/>
  <c r="DZ40" i="4"/>
  <c r="EB40" i="4"/>
  <c r="EC40" i="4"/>
  <c r="F41" i="4"/>
  <c r="H41" i="4"/>
  <c r="J41" i="4"/>
  <c r="L41" i="4"/>
  <c r="M41" i="4"/>
  <c r="P41" i="4"/>
  <c r="R41" i="4"/>
  <c r="T41" i="4"/>
  <c r="V41" i="4"/>
  <c r="X41" i="4"/>
  <c r="Y41" i="4"/>
  <c r="AB41" i="4"/>
  <c r="AD41" i="4"/>
  <c r="AF41" i="4"/>
  <c r="AH41" i="4"/>
  <c r="AJ41" i="4"/>
  <c r="AL41" i="4"/>
  <c r="AN41" i="4"/>
  <c r="AP41" i="4"/>
  <c r="AR41" i="4"/>
  <c r="AT41" i="4"/>
  <c r="AX41" i="4"/>
  <c r="AZ41" i="4"/>
  <c r="BB41" i="4"/>
  <c r="BD41" i="4"/>
  <c r="BF41" i="4"/>
  <c r="BJ41" i="4"/>
  <c r="BL41" i="4"/>
  <c r="BN41" i="4"/>
  <c r="BP41" i="4"/>
  <c r="BR41" i="4"/>
  <c r="BT41" i="4"/>
  <c r="BV41" i="4"/>
  <c r="BW41" i="4"/>
  <c r="BZ41" i="4"/>
  <c r="CB41" i="4"/>
  <c r="CD41" i="4"/>
  <c r="CF41" i="4"/>
  <c r="CK41" i="4" s="1"/>
  <c r="CH41" i="4"/>
  <c r="CJ41" i="4"/>
  <c r="CN41" i="4"/>
  <c r="CP41" i="4"/>
  <c r="CR41" i="4"/>
  <c r="CS41" i="4"/>
  <c r="CV41" i="4"/>
  <c r="CX41" i="4"/>
  <c r="CZ41" i="4"/>
  <c r="DB41" i="4"/>
  <c r="DD41" i="4"/>
  <c r="DF41" i="4"/>
  <c r="DH41" i="4"/>
  <c r="DL41" i="4"/>
  <c r="DN41" i="4"/>
  <c r="DP41" i="4"/>
  <c r="DR41" i="4"/>
  <c r="DT41" i="4"/>
  <c r="EC41" i="4" s="1"/>
  <c r="DV41" i="4"/>
  <c r="DX41" i="4"/>
  <c r="DZ41" i="4"/>
  <c r="EB41" i="4"/>
  <c r="F42" i="4"/>
  <c r="H42" i="4"/>
  <c r="J42" i="4"/>
  <c r="L42" i="4"/>
  <c r="M42" i="4"/>
  <c r="P42" i="4"/>
  <c r="Y42" i="4" s="1"/>
  <c r="R42" i="4"/>
  <c r="T42" i="4"/>
  <c r="V42" i="4"/>
  <c r="X42" i="4"/>
  <c r="AB42" i="4"/>
  <c r="AU42" i="4" s="1"/>
  <c r="AD42" i="4"/>
  <c r="AF42" i="4"/>
  <c r="AH42" i="4"/>
  <c r="AJ42" i="4"/>
  <c r="AL42" i="4"/>
  <c r="AN42" i="4"/>
  <c r="AP42" i="4"/>
  <c r="AR42" i="4"/>
  <c r="AT42" i="4"/>
  <c r="AX42" i="4"/>
  <c r="BG42" i="4" s="1"/>
  <c r="AZ42" i="4"/>
  <c r="BB42" i="4"/>
  <c r="BD42" i="4"/>
  <c r="BF42" i="4"/>
  <c r="BJ42" i="4"/>
  <c r="BW42" i="4" s="1"/>
  <c r="BL42" i="4"/>
  <c r="BN42" i="4"/>
  <c r="BP42" i="4"/>
  <c r="BR42" i="4"/>
  <c r="BT42" i="4"/>
  <c r="BV42" i="4"/>
  <c r="BZ42" i="4"/>
  <c r="CB42" i="4"/>
  <c r="CD42" i="4"/>
  <c r="CF42" i="4"/>
  <c r="CH42" i="4"/>
  <c r="CJ42" i="4"/>
  <c r="CN42" i="4"/>
  <c r="CP42" i="4"/>
  <c r="CR42" i="4"/>
  <c r="CS42" i="4"/>
  <c r="CV42" i="4"/>
  <c r="DI42" i="4" s="1"/>
  <c r="CX42" i="4"/>
  <c r="CZ42" i="4"/>
  <c r="EI42" i="4" s="1"/>
  <c r="EK42" i="4" s="1"/>
  <c r="DB42" i="4"/>
  <c r="DD42" i="4"/>
  <c r="DF42" i="4"/>
  <c r="DH42" i="4"/>
  <c r="DL42" i="4"/>
  <c r="DN42" i="4"/>
  <c r="DP42" i="4"/>
  <c r="DR42" i="4"/>
  <c r="DT42" i="4"/>
  <c r="EC42" i="4" s="1"/>
  <c r="DV42" i="4"/>
  <c r="DX42" i="4"/>
  <c r="DZ42" i="4"/>
  <c r="EB42" i="4"/>
  <c r="F43" i="4"/>
  <c r="H43" i="4"/>
  <c r="J43" i="4"/>
  <c r="L43" i="4"/>
  <c r="P43" i="4"/>
  <c r="Y43" i="4" s="1"/>
  <c r="R43" i="4"/>
  <c r="T43" i="4"/>
  <c r="V43" i="4"/>
  <c r="X43" i="4"/>
  <c r="AB43" i="4"/>
  <c r="AU43" i="4" s="1"/>
  <c r="AD43" i="4"/>
  <c r="AF43" i="4"/>
  <c r="AH43" i="4"/>
  <c r="AJ43" i="4"/>
  <c r="AL43" i="4"/>
  <c r="AN43" i="4"/>
  <c r="AP43" i="4"/>
  <c r="AR43" i="4"/>
  <c r="AT43" i="4"/>
  <c r="AX43" i="4"/>
  <c r="BG43" i="4" s="1"/>
  <c r="AZ43" i="4"/>
  <c r="BB43" i="4"/>
  <c r="BD43" i="4"/>
  <c r="BF43" i="4"/>
  <c r="BJ43" i="4"/>
  <c r="BL43" i="4"/>
  <c r="BN43" i="4"/>
  <c r="EG43" i="4" s="1"/>
  <c r="BP43" i="4"/>
  <c r="BR43" i="4"/>
  <c r="BT43" i="4"/>
  <c r="BV43" i="4"/>
  <c r="BW43" i="4"/>
  <c r="BZ43" i="4"/>
  <c r="CB43" i="4"/>
  <c r="CD43" i="4"/>
  <c r="CF43" i="4"/>
  <c r="CH43" i="4"/>
  <c r="CJ43" i="4"/>
  <c r="CN43" i="4"/>
  <c r="CP43" i="4"/>
  <c r="CR43" i="4"/>
  <c r="CS43" i="4"/>
  <c r="CV43" i="4"/>
  <c r="CX43" i="4"/>
  <c r="CZ43" i="4"/>
  <c r="DB43" i="4"/>
  <c r="DD43" i="4"/>
  <c r="DF43" i="4"/>
  <c r="DH43" i="4"/>
  <c r="DL43" i="4"/>
  <c r="DN43" i="4"/>
  <c r="DP43" i="4"/>
  <c r="DR43" i="4"/>
  <c r="DT43" i="4"/>
  <c r="DV43" i="4"/>
  <c r="DX43" i="4"/>
  <c r="DZ43" i="4"/>
  <c r="EB43" i="4"/>
  <c r="EC43" i="4"/>
  <c r="F44" i="4"/>
  <c r="H44" i="4"/>
  <c r="J44" i="4"/>
  <c r="L44" i="4"/>
  <c r="M44" i="4"/>
  <c r="P44" i="4"/>
  <c r="R44" i="4"/>
  <c r="T44" i="4"/>
  <c r="V44" i="4"/>
  <c r="X44" i="4"/>
  <c r="Y44" i="4"/>
  <c r="AB44" i="4"/>
  <c r="AD44" i="4"/>
  <c r="AF44" i="4"/>
  <c r="AH44" i="4"/>
  <c r="AJ44" i="4"/>
  <c r="AL44" i="4"/>
  <c r="AN44" i="4"/>
  <c r="AP44" i="4"/>
  <c r="AR44" i="4"/>
  <c r="AT44" i="4"/>
  <c r="AX44" i="4"/>
  <c r="AZ44" i="4"/>
  <c r="BB44" i="4"/>
  <c r="BD44" i="4"/>
  <c r="BF44" i="4"/>
  <c r="BJ44" i="4"/>
  <c r="BL44" i="4"/>
  <c r="BN44" i="4"/>
  <c r="BP44" i="4"/>
  <c r="BR44" i="4"/>
  <c r="BT44" i="4"/>
  <c r="BV44" i="4"/>
  <c r="BZ44" i="4"/>
  <c r="CB44" i="4"/>
  <c r="CD44" i="4"/>
  <c r="CF44" i="4"/>
  <c r="CK44" i="4" s="1"/>
  <c r="CH44" i="4"/>
  <c r="CJ44" i="4"/>
  <c r="CN44" i="4"/>
  <c r="CP44" i="4"/>
  <c r="CR44" i="4"/>
  <c r="CS44" i="4"/>
  <c r="CV44" i="4"/>
  <c r="CX44" i="4"/>
  <c r="EI44" i="4" s="1"/>
  <c r="CZ44" i="4"/>
  <c r="DB44" i="4"/>
  <c r="DD44" i="4"/>
  <c r="DF44" i="4"/>
  <c r="DH44" i="4"/>
  <c r="DL44" i="4"/>
  <c r="DN44" i="4"/>
  <c r="DP44" i="4"/>
  <c r="EC44" i="4" s="1"/>
  <c r="DR44" i="4"/>
  <c r="DT44" i="4"/>
  <c r="DV44" i="4"/>
  <c r="DX44" i="4"/>
  <c r="DZ44" i="4"/>
  <c r="EB44" i="4"/>
  <c r="EG44" i="4" l="1"/>
  <c r="EK44" i="4" s="1"/>
  <c r="BW44" i="4"/>
  <c r="EI43" i="4"/>
  <c r="CK43" i="4"/>
  <c r="M43" i="4"/>
  <c r="EI40" i="4"/>
  <c r="EK40" i="4" s="1"/>
  <c r="CK38" i="4"/>
  <c r="EI38" i="4"/>
  <c r="M38" i="4"/>
  <c r="EK38" i="4" s="1"/>
  <c r="EI37" i="4"/>
  <c r="EG37" i="4"/>
  <c r="BW37" i="4"/>
  <c r="CK37" i="4"/>
  <c r="EI36" i="4"/>
  <c r="DI36" i="4"/>
  <c r="D36" i="4" s="1"/>
  <c r="EG36" i="4"/>
  <c r="BW36" i="4"/>
  <c r="BG35" i="4"/>
  <c r="DI31" i="4"/>
  <c r="DI30" i="4"/>
  <c r="BW30" i="4"/>
  <c r="BG30" i="4"/>
  <c r="BG29" i="4"/>
  <c r="BG28" i="4"/>
  <c r="BG27" i="4"/>
  <c r="BG26" i="4"/>
  <c r="DI26" i="4"/>
  <c r="Y25" i="4"/>
  <c r="DI22" i="4"/>
  <c r="BW22" i="4"/>
  <c r="D22" i="4" s="1"/>
  <c r="Q22" i="3" s="1"/>
  <c r="M22" i="4"/>
  <c r="Y21" i="4"/>
  <c r="DI20" i="4"/>
  <c r="EC20" i="4"/>
  <c r="BG19" i="4"/>
  <c r="DI18" i="4"/>
  <c r="DI15" i="4"/>
  <c r="EC14" i="4"/>
  <c r="BW14" i="4"/>
  <c r="BG14" i="4"/>
  <c r="BW9" i="4"/>
  <c r="EC6" i="4"/>
  <c r="DI5" i="4"/>
  <c r="Y5" i="4"/>
  <c r="DI3" i="4"/>
  <c r="D23" i="4"/>
  <c r="D25" i="4"/>
  <c r="Q25" i="3" s="1"/>
  <c r="DI34" i="4"/>
  <c r="DI32" i="4"/>
  <c r="AU28" i="4"/>
  <c r="D28" i="4" s="1"/>
  <c r="Q28" i="3" s="1"/>
  <c r="AU24" i="4"/>
  <c r="D24" i="4" s="1"/>
  <c r="AU23" i="4"/>
  <c r="AU21" i="4"/>
  <c r="D21" i="4" s="1"/>
  <c r="Q21" i="3" s="1"/>
  <c r="AU20" i="4"/>
  <c r="AU16" i="4"/>
  <c r="AU15" i="4"/>
  <c r="AU14" i="4"/>
  <c r="AU13" i="4"/>
  <c r="D13" i="4" s="1"/>
  <c r="AU12" i="4"/>
  <c r="AU11" i="4"/>
  <c r="D11" i="4" s="1"/>
  <c r="AU10" i="4"/>
  <c r="AU9" i="4"/>
  <c r="AU8" i="4"/>
  <c r="AU7" i="4"/>
  <c r="AU6" i="4"/>
  <c r="AU5" i="4"/>
  <c r="D5" i="4" s="1"/>
  <c r="Q5" i="3" s="1"/>
  <c r="AU4" i="4"/>
  <c r="AU3" i="4"/>
  <c r="DI39" i="4"/>
  <c r="DI35" i="4"/>
  <c r="AU35" i="4"/>
  <c r="AU34" i="4"/>
  <c r="D34" i="4" s="1"/>
  <c r="AU33" i="4"/>
  <c r="AU31" i="4"/>
  <c r="AU30" i="4"/>
  <c r="AU26" i="4"/>
  <c r="AU18" i="4"/>
  <c r="D18" i="4" s="1"/>
  <c r="Q18" i="3" s="1"/>
  <c r="DI43" i="4"/>
  <c r="DI40" i="4"/>
  <c r="DI37" i="4"/>
  <c r="AU44" i="4"/>
  <c r="AU41" i="4"/>
  <c r="AU38" i="4"/>
  <c r="BG12" i="4"/>
  <c r="BG11" i="4"/>
  <c r="BG10" i="4"/>
  <c r="BG9" i="4"/>
  <c r="BG8" i="4"/>
  <c r="BG7" i="4"/>
  <c r="D7" i="4" s="1"/>
  <c r="BG6" i="4"/>
  <c r="BG5" i="4"/>
  <c r="BG4" i="4"/>
  <c r="BG3" i="4"/>
  <c r="DI28" i="4"/>
  <c r="DI27" i="4"/>
  <c r="DI23" i="4"/>
  <c r="DI21" i="4"/>
  <c r="DI19" i="4"/>
  <c r="DI12" i="4"/>
  <c r="DI10" i="4"/>
  <c r="DI6" i="4"/>
  <c r="DI4" i="4"/>
  <c r="BG44" i="4"/>
  <c r="CK42" i="4"/>
  <c r="D42" i="4" s="1"/>
  <c r="BG41" i="4"/>
  <c r="D41" i="4" s="1"/>
  <c r="AU40" i="4"/>
  <c r="CK39" i="4"/>
  <c r="D39" i="4" s="1"/>
  <c r="BG38" i="4"/>
  <c r="AU37" i="4"/>
  <c r="CK36" i="4"/>
  <c r="CK35" i="4"/>
  <c r="CK34" i="4"/>
  <c r="CK33" i="4"/>
  <c r="D33" i="4" s="1"/>
  <c r="Q33" i="3" s="1"/>
  <c r="CK32" i="4"/>
  <c r="CK31" i="4"/>
  <c r="CK30" i="4"/>
  <c r="CK29" i="4"/>
  <c r="CK28" i="4"/>
  <c r="CK27" i="4"/>
  <c r="CK26" i="4"/>
  <c r="CK25" i="4"/>
  <c r="CK24" i="4"/>
  <c r="CK23" i="4"/>
  <c r="CK22" i="4"/>
  <c r="CK21" i="4"/>
  <c r="CK20" i="4"/>
  <c r="CK19" i="4"/>
  <c r="CK18" i="4"/>
  <c r="CK17" i="4"/>
  <c r="CK16" i="4"/>
  <c r="CK15" i="4"/>
  <c r="D15" i="4" s="1"/>
  <c r="Q15" i="3" s="1"/>
  <c r="CK14" i="4"/>
  <c r="CK13" i="4"/>
  <c r="CK12" i="4"/>
  <c r="CK11" i="4"/>
  <c r="CK10" i="4"/>
  <c r="CK9" i="4"/>
  <c r="CK8" i="4"/>
  <c r="CK7" i="4"/>
  <c r="CK6" i="4"/>
  <c r="CK5" i="4"/>
  <c r="CK4" i="4"/>
  <c r="CK3" i="4"/>
  <c r="DI33" i="4"/>
  <c r="DI25" i="4"/>
  <c r="DI17" i="4"/>
  <c r="DI16" i="4"/>
  <c r="D16" i="4" s="1"/>
  <c r="Q16" i="3" s="1"/>
  <c r="DI14" i="4"/>
  <c r="DI8" i="4"/>
  <c r="DI44" i="4"/>
  <c r="DI41" i="4"/>
  <c r="DI38" i="4"/>
  <c r="EC44" i="5"/>
  <c r="EA44" i="5"/>
  <c r="DY44" i="5"/>
  <c r="DW44" i="5"/>
  <c r="DU44" i="5"/>
  <c r="DS44" i="5"/>
  <c r="DQ44" i="5"/>
  <c r="DO44" i="5"/>
  <c r="DM44" i="5"/>
  <c r="ED44" i="5" s="1"/>
  <c r="DI44" i="5"/>
  <c r="DG44" i="5"/>
  <c r="DE44" i="5"/>
  <c r="DC44" i="5"/>
  <c r="DA44" i="5"/>
  <c r="CY44" i="5"/>
  <c r="CW44" i="5"/>
  <c r="DJ44" i="5" s="1"/>
  <c r="CS44" i="5"/>
  <c r="CT44" i="5" s="1"/>
  <c r="CQ44" i="5"/>
  <c r="CO44" i="5"/>
  <c r="CK44" i="5"/>
  <c r="CI44" i="5"/>
  <c r="CG44" i="5"/>
  <c r="CE44" i="5"/>
  <c r="CC44" i="5"/>
  <c r="CA44" i="5"/>
  <c r="CL44" i="5" s="1"/>
  <c r="BW44" i="5"/>
  <c r="BU44" i="5"/>
  <c r="BS44" i="5"/>
  <c r="BQ44" i="5"/>
  <c r="BO44" i="5"/>
  <c r="BM44" i="5"/>
  <c r="BX44" i="5" s="1"/>
  <c r="BK44" i="5"/>
  <c r="BG44" i="5"/>
  <c r="BE44" i="5"/>
  <c r="BC44" i="5"/>
  <c r="BA44" i="5"/>
  <c r="BH44" i="5" s="1"/>
  <c r="AY44" i="5"/>
  <c r="AU44" i="5"/>
  <c r="AS44" i="5"/>
  <c r="AQ44" i="5"/>
  <c r="AO44" i="5"/>
  <c r="AM44" i="5"/>
  <c r="AK44" i="5"/>
  <c r="AI44" i="5"/>
  <c r="AG44" i="5"/>
  <c r="AE44" i="5"/>
  <c r="AC44" i="5"/>
  <c r="AV44" i="5" s="1"/>
  <c r="Y44" i="5"/>
  <c r="W44" i="5"/>
  <c r="U44" i="5"/>
  <c r="S44" i="5"/>
  <c r="Q44" i="5"/>
  <c r="Z44" i="5" s="1"/>
  <c r="M44" i="5"/>
  <c r="K44" i="5"/>
  <c r="I44" i="5"/>
  <c r="G44" i="5"/>
  <c r="N44" i="5" s="1"/>
  <c r="EC43" i="5"/>
  <c r="EA43" i="5"/>
  <c r="DY43" i="5"/>
  <c r="DW43" i="5"/>
  <c r="DU43" i="5"/>
  <c r="DS43" i="5"/>
  <c r="DQ43" i="5"/>
  <c r="DO43" i="5"/>
  <c r="DM43" i="5"/>
  <c r="ED43" i="5" s="1"/>
  <c r="DI43" i="5"/>
  <c r="DG43" i="5"/>
  <c r="DE43" i="5"/>
  <c r="DC43" i="5"/>
  <c r="DA43" i="5"/>
  <c r="CY43" i="5"/>
  <c r="CW43" i="5"/>
  <c r="DJ43" i="5" s="1"/>
  <c r="CS43" i="5"/>
  <c r="CQ43" i="5"/>
  <c r="CO43" i="5"/>
  <c r="CT43" i="5" s="1"/>
  <c r="CK43" i="5"/>
  <c r="CI43" i="5"/>
  <c r="CG43" i="5"/>
  <c r="CE43" i="5"/>
  <c r="CC43" i="5"/>
  <c r="CA43" i="5"/>
  <c r="CL43" i="5" s="1"/>
  <c r="BX43" i="5"/>
  <c r="BW43" i="5"/>
  <c r="BU43" i="5"/>
  <c r="BS43" i="5"/>
  <c r="BQ43" i="5"/>
  <c r="BO43" i="5"/>
  <c r="BM43" i="5"/>
  <c r="BK43" i="5"/>
  <c r="BG43" i="5"/>
  <c r="BE43" i="5"/>
  <c r="BC43" i="5"/>
  <c r="BA43" i="5"/>
  <c r="BH43" i="5" s="1"/>
  <c r="AY43" i="5"/>
  <c r="AU43" i="5"/>
  <c r="AS43" i="5"/>
  <c r="AQ43" i="5"/>
  <c r="AO43" i="5"/>
  <c r="AM43" i="5"/>
  <c r="AK43" i="5"/>
  <c r="AI43" i="5"/>
  <c r="AG43" i="5"/>
  <c r="AE43" i="5"/>
  <c r="AC43" i="5"/>
  <c r="AV43" i="5" s="1"/>
  <c r="Y43" i="5"/>
  <c r="W43" i="5"/>
  <c r="U43" i="5"/>
  <c r="S43" i="5"/>
  <c r="Q43" i="5"/>
  <c r="Z43" i="5" s="1"/>
  <c r="M43" i="5"/>
  <c r="K43" i="5"/>
  <c r="I43" i="5"/>
  <c r="N43" i="5" s="1"/>
  <c r="G43" i="5"/>
  <c r="EC42" i="5"/>
  <c r="EA42" i="5"/>
  <c r="DY42" i="5"/>
  <c r="DW42" i="5"/>
  <c r="DU42" i="5"/>
  <c r="DS42" i="5"/>
  <c r="DQ42" i="5"/>
  <c r="DO42" i="5"/>
  <c r="DM42" i="5"/>
  <c r="ED42" i="5" s="1"/>
  <c r="DI42" i="5"/>
  <c r="DG42" i="5"/>
  <c r="DE42" i="5"/>
  <c r="DC42" i="5"/>
  <c r="DA42" i="5"/>
  <c r="CY42" i="5"/>
  <c r="CW42" i="5"/>
  <c r="DJ42" i="5" s="1"/>
  <c r="CS42" i="5"/>
  <c r="CQ42" i="5"/>
  <c r="CO42" i="5"/>
  <c r="CT42" i="5" s="1"/>
  <c r="CK42" i="5"/>
  <c r="CI42" i="5"/>
  <c r="CG42" i="5"/>
  <c r="CE42" i="5"/>
  <c r="CC42" i="5"/>
  <c r="CA42" i="5"/>
  <c r="CL42" i="5" s="1"/>
  <c r="BX42" i="5"/>
  <c r="BW42" i="5"/>
  <c r="BU42" i="5"/>
  <c r="BS42" i="5"/>
  <c r="BQ42" i="5"/>
  <c r="BO42" i="5"/>
  <c r="BM42" i="5"/>
  <c r="BK42" i="5"/>
  <c r="BG42" i="5"/>
  <c r="BE42" i="5"/>
  <c r="BC42" i="5"/>
  <c r="BA42" i="5"/>
  <c r="AY42" i="5"/>
  <c r="BH42" i="5" s="1"/>
  <c r="AU42" i="5"/>
  <c r="AS42" i="5"/>
  <c r="AQ42" i="5"/>
  <c r="AO42" i="5"/>
  <c r="AM42" i="5"/>
  <c r="AK42" i="5"/>
  <c r="AI42" i="5"/>
  <c r="AG42" i="5"/>
  <c r="AE42" i="5"/>
  <c r="AC42" i="5"/>
  <c r="AV42" i="5" s="1"/>
  <c r="Y42" i="5"/>
  <c r="W42" i="5"/>
  <c r="U42" i="5"/>
  <c r="S42" i="5"/>
  <c r="Q42" i="5"/>
  <c r="Z42" i="5" s="1"/>
  <c r="M42" i="5"/>
  <c r="K42" i="5"/>
  <c r="I42" i="5"/>
  <c r="G42" i="5"/>
  <c r="N42" i="5" s="1"/>
  <c r="E42" i="5" s="1"/>
  <c r="EC41" i="5"/>
  <c r="EA41" i="5"/>
  <c r="DY41" i="5"/>
  <c r="DW41" i="5"/>
  <c r="DU41" i="5"/>
  <c r="DS41" i="5"/>
  <c r="ED41" i="5" s="1"/>
  <c r="DQ41" i="5"/>
  <c r="DO41" i="5"/>
  <c r="DM41" i="5"/>
  <c r="DI41" i="5"/>
  <c r="DG41" i="5"/>
  <c r="DE41" i="5"/>
  <c r="DC41" i="5"/>
  <c r="DA41" i="5"/>
  <c r="CY41" i="5"/>
  <c r="CW41" i="5"/>
  <c r="DJ41" i="5" s="1"/>
  <c r="CT41" i="5"/>
  <c r="CS41" i="5"/>
  <c r="CQ41" i="5"/>
  <c r="CO41" i="5"/>
  <c r="CK41" i="5"/>
  <c r="CI41" i="5"/>
  <c r="CG41" i="5"/>
  <c r="CE41" i="5"/>
  <c r="CC41" i="5"/>
  <c r="CA41" i="5"/>
  <c r="CL41" i="5" s="1"/>
  <c r="BW41" i="5"/>
  <c r="BU41" i="5"/>
  <c r="BS41" i="5"/>
  <c r="BQ41" i="5"/>
  <c r="BO41" i="5"/>
  <c r="BM41" i="5"/>
  <c r="BX41" i="5" s="1"/>
  <c r="BK41" i="5"/>
  <c r="BG41" i="5"/>
  <c r="BE41" i="5"/>
  <c r="BC41" i="5"/>
  <c r="BA41" i="5"/>
  <c r="AY41" i="5"/>
  <c r="BH41" i="5" s="1"/>
  <c r="AU41" i="5"/>
  <c r="AS41" i="5"/>
  <c r="AQ41" i="5"/>
  <c r="AO41" i="5"/>
  <c r="AM41" i="5"/>
  <c r="AK41" i="5"/>
  <c r="AI41" i="5"/>
  <c r="AG41" i="5"/>
  <c r="AE41" i="5"/>
  <c r="AC41" i="5"/>
  <c r="AV41" i="5" s="1"/>
  <c r="Y41" i="5"/>
  <c r="W41" i="5"/>
  <c r="U41" i="5"/>
  <c r="S41" i="5"/>
  <c r="Q41" i="5"/>
  <c r="Z41" i="5" s="1"/>
  <c r="N41" i="5"/>
  <c r="M41" i="5"/>
  <c r="K41" i="5"/>
  <c r="I41" i="5"/>
  <c r="G41" i="5"/>
  <c r="EC40" i="5"/>
  <c r="EA40" i="5"/>
  <c r="DY40" i="5"/>
  <c r="DW40" i="5"/>
  <c r="DU40" i="5"/>
  <c r="DS40" i="5"/>
  <c r="DQ40" i="5"/>
  <c r="DO40" i="5"/>
  <c r="DM40" i="5"/>
  <c r="ED40" i="5" s="1"/>
  <c r="DI40" i="5"/>
  <c r="DG40" i="5"/>
  <c r="DE40" i="5"/>
  <c r="DC40" i="5"/>
  <c r="DA40" i="5"/>
  <c r="CY40" i="5"/>
  <c r="CW40" i="5"/>
  <c r="DJ40" i="5" s="1"/>
  <c r="CT40" i="5"/>
  <c r="CS40" i="5"/>
  <c r="CQ40" i="5"/>
  <c r="CO40" i="5"/>
  <c r="CK40" i="5"/>
  <c r="CI40" i="5"/>
  <c r="CG40" i="5"/>
  <c r="CE40" i="5"/>
  <c r="CC40" i="5"/>
  <c r="CA40" i="5"/>
  <c r="CL40" i="5" s="1"/>
  <c r="BX40" i="5"/>
  <c r="BW40" i="5"/>
  <c r="BU40" i="5"/>
  <c r="BS40" i="5"/>
  <c r="BQ40" i="5"/>
  <c r="BO40" i="5"/>
  <c r="BM40" i="5"/>
  <c r="BK40" i="5"/>
  <c r="BG40" i="5"/>
  <c r="BE40" i="5"/>
  <c r="BC40" i="5"/>
  <c r="BA40" i="5"/>
  <c r="AY40" i="5"/>
  <c r="BH40" i="5" s="1"/>
  <c r="AU40" i="5"/>
  <c r="AS40" i="5"/>
  <c r="AQ40" i="5"/>
  <c r="AO40" i="5"/>
  <c r="AM40" i="5"/>
  <c r="AK40" i="5"/>
  <c r="AI40" i="5"/>
  <c r="AG40" i="5"/>
  <c r="AE40" i="5"/>
  <c r="AC40" i="5"/>
  <c r="AV40" i="5" s="1"/>
  <c r="Y40" i="5"/>
  <c r="W40" i="5"/>
  <c r="U40" i="5"/>
  <c r="S40" i="5"/>
  <c r="Q40" i="5"/>
  <c r="Z40" i="5" s="1"/>
  <c r="M40" i="5"/>
  <c r="N40" i="5" s="1"/>
  <c r="K40" i="5"/>
  <c r="I40" i="5"/>
  <c r="G40" i="5"/>
  <c r="EC39" i="5"/>
  <c r="EA39" i="5"/>
  <c r="DY39" i="5"/>
  <c r="DW39" i="5"/>
  <c r="DU39" i="5"/>
  <c r="DS39" i="5"/>
  <c r="DQ39" i="5"/>
  <c r="ED39" i="5" s="1"/>
  <c r="DO39" i="5"/>
  <c r="DM39" i="5"/>
  <c r="DI39" i="5"/>
  <c r="DG39" i="5"/>
  <c r="DE39" i="5"/>
  <c r="DC39" i="5"/>
  <c r="DA39" i="5"/>
  <c r="CY39" i="5"/>
  <c r="CW39" i="5"/>
  <c r="DJ39" i="5" s="1"/>
  <c r="CT39" i="5"/>
  <c r="CS39" i="5"/>
  <c r="CQ39" i="5"/>
  <c r="CO39" i="5"/>
  <c r="CK39" i="5"/>
  <c r="CI39" i="5"/>
  <c r="CG39" i="5"/>
  <c r="CE39" i="5"/>
  <c r="CC39" i="5"/>
  <c r="CA39" i="5"/>
  <c r="CL39" i="5" s="1"/>
  <c r="BW39" i="5"/>
  <c r="BU39" i="5"/>
  <c r="BS39" i="5"/>
  <c r="BQ39" i="5"/>
  <c r="BO39" i="5"/>
  <c r="BM39" i="5"/>
  <c r="BX39" i="5" s="1"/>
  <c r="BK39" i="5"/>
  <c r="BG39" i="5"/>
  <c r="BE39" i="5"/>
  <c r="BC39" i="5"/>
  <c r="BA39" i="5"/>
  <c r="AY39" i="5"/>
  <c r="BH39" i="5" s="1"/>
  <c r="AU39" i="5"/>
  <c r="AS39" i="5"/>
  <c r="AQ39" i="5"/>
  <c r="AO39" i="5"/>
  <c r="AM39" i="5"/>
  <c r="AK39" i="5"/>
  <c r="AI39" i="5"/>
  <c r="AG39" i="5"/>
  <c r="AE39" i="5"/>
  <c r="AC39" i="5"/>
  <c r="AV39" i="5" s="1"/>
  <c r="Y39" i="5"/>
  <c r="W39" i="5"/>
  <c r="U39" i="5"/>
  <c r="S39" i="5"/>
  <c r="Q39" i="5"/>
  <c r="Z39" i="5" s="1"/>
  <c r="N39" i="5"/>
  <c r="M39" i="5"/>
  <c r="K39" i="5"/>
  <c r="I39" i="5"/>
  <c r="G39" i="5"/>
  <c r="EC38" i="5"/>
  <c r="EA38" i="5"/>
  <c r="DY38" i="5"/>
  <c r="DW38" i="5"/>
  <c r="DU38" i="5"/>
  <c r="DS38" i="5"/>
  <c r="DQ38" i="5"/>
  <c r="DO38" i="5"/>
  <c r="DM38" i="5"/>
  <c r="ED38" i="5" s="1"/>
  <c r="DI38" i="5"/>
  <c r="DG38" i="5"/>
  <c r="DE38" i="5"/>
  <c r="DC38" i="5"/>
  <c r="DA38" i="5"/>
  <c r="CY38" i="5"/>
  <c r="CW38" i="5"/>
  <c r="DJ38" i="5" s="1"/>
  <c r="CS38" i="5"/>
  <c r="CQ38" i="5"/>
  <c r="CO38" i="5"/>
  <c r="CT38" i="5" s="1"/>
  <c r="CK38" i="5"/>
  <c r="CI38" i="5"/>
  <c r="CG38" i="5"/>
  <c r="CE38" i="5"/>
  <c r="CC38" i="5"/>
  <c r="CA38" i="5"/>
  <c r="CL38" i="5" s="1"/>
  <c r="BW38" i="5"/>
  <c r="BU38" i="5"/>
  <c r="BS38" i="5"/>
  <c r="BQ38" i="5"/>
  <c r="BO38" i="5"/>
  <c r="BM38" i="5"/>
  <c r="BX38" i="5" s="1"/>
  <c r="BK38" i="5"/>
  <c r="BG38" i="5"/>
  <c r="BE38" i="5"/>
  <c r="BC38" i="5"/>
  <c r="BA38" i="5"/>
  <c r="BH38" i="5" s="1"/>
  <c r="AY38" i="5"/>
  <c r="AU38" i="5"/>
  <c r="AS38" i="5"/>
  <c r="AQ38" i="5"/>
  <c r="AO38" i="5"/>
  <c r="AM38" i="5"/>
  <c r="AK38" i="5"/>
  <c r="AI38" i="5"/>
  <c r="AG38" i="5"/>
  <c r="AE38" i="5"/>
  <c r="AC38" i="5"/>
  <c r="AV38" i="5" s="1"/>
  <c r="Y38" i="5"/>
  <c r="W38" i="5"/>
  <c r="U38" i="5"/>
  <c r="S38" i="5"/>
  <c r="Q38" i="5"/>
  <c r="Z38" i="5" s="1"/>
  <c r="M38" i="5"/>
  <c r="K38" i="5"/>
  <c r="I38" i="5"/>
  <c r="N38" i="5" s="1"/>
  <c r="G38" i="5"/>
  <c r="EC37" i="5"/>
  <c r="EA37" i="5"/>
  <c r="DY37" i="5"/>
  <c r="DW37" i="5"/>
  <c r="DU37" i="5"/>
  <c r="DS37" i="5"/>
  <c r="DQ37" i="5"/>
  <c r="DO37" i="5"/>
  <c r="DM37" i="5"/>
  <c r="ED37" i="5" s="1"/>
  <c r="DI37" i="5"/>
  <c r="DG37" i="5"/>
  <c r="DE37" i="5"/>
  <c r="DC37" i="5"/>
  <c r="DA37" i="5"/>
  <c r="CY37" i="5"/>
  <c r="CW37" i="5"/>
  <c r="DJ37" i="5" s="1"/>
  <c r="CT37" i="5"/>
  <c r="CS37" i="5"/>
  <c r="CQ37" i="5"/>
  <c r="CO37" i="5"/>
  <c r="CK37" i="5"/>
  <c r="CI37" i="5"/>
  <c r="CG37" i="5"/>
  <c r="CE37" i="5"/>
  <c r="CC37" i="5"/>
  <c r="CA37" i="5"/>
  <c r="CL37" i="5" s="1"/>
  <c r="BW37" i="5"/>
  <c r="BU37" i="5"/>
  <c r="BS37" i="5"/>
  <c r="BQ37" i="5"/>
  <c r="BO37" i="5"/>
  <c r="BM37" i="5"/>
  <c r="BX37" i="5" s="1"/>
  <c r="BK37" i="5"/>
  <c r="BG37" i="5"/>
  <c r="BE37" i="5"/>
  <c r="BC37" i="5"/>
  <c r="BA37" i="5"/>
  <c r="AY37" i="5"/>
  <c r="BH37" i="5" s="1"/>
  <c r="AU37" i="5"/>
  <c r="AS37" i="5"/>
  <c r="AQ37" i="5"/>
  <c r="AO37" i="5"/>
  <c r="AM37" i="5"/>
  <c r="AK37" i="5"/>
  <c r="AI37" i="5"/>
  <c r="AG37" i="5"/>
  <c r="AE37" i="5"/>
  <c r="AC37" i="5"/>
  <c r="AV37" i="5" s="1"/>
  <c r="Y37" i="5"/>
  <c r="W37" i="5"/>
  <c r="U37" i="5"/>
  <c r="S37" i="5"/>
  <c r="Q37" i="5"/>
  <c r="Z37" i="5" s="1"/>
  <c r="N37" i="5"/>
  <c r="M37" i="5"/>
  <c r="K37" i="5"/>
  <c r="I37" i="5"/>
  <c r="G37" i="5"/>
  <c r="EC36" i="5"/>
  <c r="EA36" i="5"/>
  <c r="DY36" i="5"/>
  <c r="DW36" i="5"/>
  <c r="DU36" i="5"/>
  <c r="DS36" i="5"/>
  <c r="DQ36" i="5"/>
  <c r="DO36" i="5"/>
  <c r="DM36" i="5"/>
  <c r="ED36" i="5" s="1"/>
  <c r="DI36" i="5"/>
  <c r="DG36" i="5"/>
  <c r="DE36" i="5"/>
  <c r="DC36" i="5"/>
  <c r="DA36" i="5"/>
  <c r="CY36" i="5"/>
  <c r="CW36" i="5"/>
  <c r="DJ36" i="5" s="1"/>
  <c r="CS36" i="5"/>
  <c r="CQ36" i="5"/>
  <c r="CO36" i="5"/>
  <c r="CT36" i="5" s="1"/>
  <c r="CK36" i="5"/>
  <c r="CI36" i="5"/>
  <c r="CG36" i="5"/>
  <c r="CE36" i="5"/>
  <c r="CC36" i="5"/>
  <c r="CA36" i="5"/>
  <c r="CL36" i="5" s="1"/>
  <c r="BW36" i="5"/>
  <c r="BU36" i="5"/>
  <c r="BS36" i="5"/>
  <c r="BQ36" i="5"/>
  <c r="BO36" i="5"/>
  <c r="BM36" i="5"/>
  <c r="BX36" i="5" s="1"/>
  <c r="BK36" i="5"/>
  <c r="BG36" i="5"/>
  <c r="BE36" i="5"/>
  <c r="BC36" i="5"/>
  <c r="BA36" i="5"/>
  <c r="BH36" i="5" s="1"/>
  <c r="AY36" i="5"/>
  <c r="AU36" i="5"/>
  <c r="AS36" i="5"/>
  <c r="AQ36" i="5"/>
  <c r="AO36" i="5"/>
  <c r="AM36" i="5"/>
  <c r="AK36" i="5"/>
  <c r="AI36" i="5"/>
  <c r="AG36" i="5"/>
  <c r="AE36" i="5"/>
  <c r="AC36" i="5"/>
  <c r="AV36" i="5" s="1"/>
  <c r="Y36" i="5"/>
  <c r="W36" i="5"/>
  <c r="U36" i="5"/>
  <c r="S36" i="5"/>
  <c r="Q36" i="5"/>
  <c r="Z36" i="5" s="1"/>
  <c r="M36" i="5"/>
  <c r="K36" i="5"/>
  <c r="I36" i="5"/>
  <c r="N36" i="5" s="1"/>
  <c r="G36" i="5"/>
  <c r="EC35" i="5"/>
  <c r="EA35" i="5"/>
  <c r="DY35" i="5"/>
  <c r="DW35" i="5"/>
  <c r="DU35" i="5"/>
  <c r="DS35" i="5"/>
  <c r="DQ35" i="5"/>
  <c r="DO35" i="5"/>
  <c r="ED35" i="5" s="1"/>
  <c r="DM35" i="5"/>
  <c r="DI35" i="5"/>
  <c r="DG35" i="5"/>
  <c r="DE35" i="5"/>
  <c r="DC35" i="5"/>
  <c r="DA35" i="5"/>
  <c r="CY35" i="5"/>
  <c r="CW35" i="5"/>
  <c r="DJ35" i="5" s="1"/>
  <c r="CT35" i="5"/>
  <c r="CS35" i="5"/>
  <c r="CQ35" i="5"/>
  <c r="CO35" i="5"/>
  <c r="CK35" i="5"/>
  <c r="CI35" i="5"/>
  <c r="CG35" i="5"/>
  <c r="CE35" i="5"/>
  <c r="CC35" i="5"/>
  <c r="CA35" i="5"/>
  <c r="CL35" i="5" s="1"/>
  <c r="BW35" i="5"/>
  <c r="BU35" i="5"/>
  <c r="BS35" i="5"/>
  <c r="BQ35" i="5"/>
  <c r="BO35" i="5"/>
  <c r="BM35" i="5"/>
  <c r="BX35" i="5" s="1"/>
  <c r="BK35" i="5"/>
  <c r="BG35" i="5"/>
  <c r="BE35" i="5"/>
  <c r="BC35" i="5"/>
  <c r="BA35" i="5"/>
  <c r="AY35" i="5"/>
  <c r="BH35" i="5" s="1"/>
  <c r="AU35" i="5"/>
  <c r="AS35" i="5"/>
  <c r="AQ35" i="5"/>
  <c r="AO35" i="5"/>
  <c r="AM35" i="5"/>
  <c r="AK35" i="5"/>
  <c r="AI35" i="5"/>
  <c r="AG35" i="5"/>
  <c r="AE35" i="5"/>
  <c r="AC35" i="5"/>
  <c r="AV35" i="5" s="1"/>
  <c r="Y35" i="5"/>
  <c r="W35" i="5"/>
  <c r="U35" i="5"/>
  <c r="S35" i="5"/>
  <c r="Q35" i="5"/>
  <c r="Z35" i="5" s="1"/>
  <c r="N35" i="5"/>
  <c r="M35" i="5"/>
  <c r="K35" i="5"/>
  <c r="I35" i="5"/>
  <c r="G35" i="5"/>
  <c r="EC34" i="5"/>
  <c r="EA34" i="5"/>
  <c r="DY34" i="5"/>
  <c r="DW34" i="5"/>
  <c r="DU34" i="5"/>
  <c r="DS34" i="5"/>
  <c r="DQ34" i="5"/>
  <c r="DO34" i="5"/>
  <c r="DM34" i="5"/>
  <c r="ED34" i="5" s="1"/>
  <c r="DI34" i="5"/>
  <c r="DG34" i="5"/>
  <c r="DE34" i="5"/>
  <c r="DC34" i="5"/>
  <c r="DA34" i="5"/>
  <c r="CY34" i="5"/>
  <c r="CW34" i="5"/>
  <c r="DJ34" i="5" s="1"/>
  <c r="CS34" i="5"/>
  <c r="CQ34" i="5"/>
  <c r="CO34" i="5"/>
  <c r="CT34" i="5" s="1"/>
  <c r="CK34" i="5"/>
  <c r="CI34" i="5"/>
  <c r="CG34" i="5"/>
  <c r="CE34" i="5"/>
  <c r="CC34" i="5"/>
  <c r="CA34" i="5"/>
  <c r="CL34" i="5" s="1"/>
  <c r="BX34" i="5"/>
  <c r="BW34" i="5"/>
  <c r="BU34" i="5"/>
  <c r="BS34" i="5"/>
  <c r="BQ34" i="5"/>
  <c r="BO34" i="5"/>
  <c r="BM34" i="5"/>
  <c r="BK34" i="5"/>
  <c r="BG34" i="5"/>
  <c r="BE34" i="5"/>
  <c r="BC34" i="5"/>
  <c r="BA34" i="5"/>
  <c r="BH34" i="5" s="1"/>
  <c r="AY34" i="5"/>
  <c r="AU34" i="5"/>
  <c r="AS34" i="5"/>
  <c r="AQ34" i="5"/>
  <c r="AO34" i="5"/>
  <c r="AM34" i="5"/>
  <c r="AK34" i="5"/>
  <c r="AI34" i="5"/>
  <c r="AG34" i="5"/>
  <c r="AE34" i="5"/>
  <c r="AC34" i="5"/>
  <c r="AV34" i="5" s="1"/>
  <c r="Y34" i="5"/>
  <c r="W34" i="5"/>
  <c r="U34" i="5"/>
  <c r="S34" i="5"/>
  <c r="Q34" i="5"/>
  <c r="Z34" i="5" s="1"/>
  <c r="M34" i="5"/>
  <c r="K34" i="5"/>
  <c r="I34" i="5"/>
  <c r="G34" i="5"/>
  <c r="N34" i="5" s="1"/>
  <c r="EC33" i="5"/>
  <c r="EA33" i="5"/>
  <c r="DY33" i="5"/>
  <c r="DW33" i="5"/>
  <c r="DU33" i="5"/>
  <c r="DS33" i="5"/>
  <c r="DQ33" i="5"/>
  <c r="DO33" i="5"/>
  <c r="DM33" i="5"/>
  <c r="ED33" i="5" s="1"/>
  <c r="DI33" i="5"/>
  <c r="DG33" i="5"/>
  <c r="DE33" i="5"/>
  <c r="DC33" i="5"/>
  <c r="DA33" i="5"/>
  <c r="CY33" i="5"/>
  <c r="CW33" i="5"/>
  <c r="DJ33" i="5" s="1"/>
  <c r="CS33" i="5"/>
  <c r="CQ33" i="5"/>
  <c r="CO33" i="5"/>
  <c r="CT33" i="5" s="1"/>
  <c r="CK33" i="5"/>
  <c r="CI33" i="5"/>
  <c r="CG33" i="5"/>
  <c r="CE33" i="5"/>
  <c r="CC33" i="5"/>
  <c r="CA33" i="5"/>
  <c r="CL33" i="5" s="1"/>
  <c r="BW33" i="5"/>
  <c r="BU33" i="5"/>
  <c r="BS33" i="5"/>
  <c r="BQ33" i="5"/>
  <c r="BO33" i="5"/>
  <c r="BM33" i="5"/>
  <c r="BX33" i="5" s="1"/>
  <c r="BK33" i="5"/>
  <c r="BG33" i="5"/>
  <c r="BE33" i="5"/>
  <c r="BC33" i="5"/>
  <c r="BA33" i="5"/>
  <c r="AY33" i="5"/>
  <c r="BH33" i="5" s="1"/>
  <c r="AU33" i="5"/>
  <c r="AS33" i="5"/>
  <c r="AQ33" i="5"/>
  <c r="AO33" i="5"/>
  <c r="AM33" i="5"/>
  <c r="AK33" i="5"/>
  <c r="AI33" i="5"/>
  <c r="AG33" i="5"/>
  <c r="AE33" i="5"/>
  <c r="AC33" i="5"/>
  <c r="AV33" i="5" s="1"/>
  <c r="Y33" i="5"/>
  <c r="W33" i="5"/>
  <c r="U33" i="5"/>
  <c r="S33" i="5"/>
  <c r="Q33" i="5"/>
  <c r="Z33" i="5" s="1"/>
  <c r="M33" i="5"/>
  <c r="K33" i="5"/>
  <c r="I33" i="5"/>
  <c r="N33" i="5" s="1"/>
  <c r="G33" i="5"/>
  <c r="EC32" i="5"/>
  <c r="EA32" i="5"/>
  <c r="DY32" i="5"/>
  <c r="DW32" i="5"/>
  <c r="DU32" i="5"/>
  <c r="DS32" i="5"/>
  <c r="DQ32" i="5"/>
  <c r="DO32" i="5"/>
  <c r="ED32" i="5" s="1"/>
  <c r="DM32" i="5"/>
  <c r="DI32" i="5"/>
  <c r="DG32" i="5"/>
  <c r="DE32" i="5"/>
  <c r="DC32" i="5"/>
  <c r="DA32" i="5"/>
  <c r="CY32" i="5"/>
  <c r="CW32" i="5"/>
  <c r="DJ32" i="5" s="1"/>
  <c r="CS32" i="5"/>
  <c r="CQ32" i="5"/>
  <c r="CT32" i="5" s="1"/>
  <c r="CO32" i="5"/>
  <c r="CK32" i="5"/>
  <c r="CI32" i="5"/>
  <c r="CG32" i="5"/>
  <c r="CE32" i="5"/>
  <c r="CC32" i="5"/>
  <c r="CA32" i="5"/>
  <c r="CL32" i="5" s="1"/>
  <c r="BW32" i="5"/>
  <c r="BU32" i="5"/>
  <c r="BS32" i="5"/>
  <c r="BQ32" i="5"/>
  <c r="BO32" i="5"/>
  <c r="BM32" i="5"/>
  <c r="BX32" i="5" s="1"/>
  <c r="BK32" i="5"/>
  <c r="BG32" i="5"/>
  <c r="BE32" i="5"/>
  <c r="BC32" i="5"/>
  <c r="BA32" i="5"/>
  <c r="BH32" i="5" s="1"/>
  <c r="AY32" i="5"/>
  <c r="AU32" i="5"/>
  <c r="AS32" i="5"/>
  <c r="AQ32" i="5"/>
  <c r="AO32" i="5"/>
  <c r="AM32" i="5"/>
  <c r="AK32" i="5"/>
  <c r="AI32" i="5"/>
  <c r="AG32" i="5"/>
  <c r="AE32" i="5"/>
  <c r="AC32" i="5"/>
  <c r="AV32" i="5" s="1"/>
  <c r="Y32" i="5"/>
  <c r="W32" i="5"/>
  <c r="U32" i="5"/>
  <c r="S32" i="5"/>
  <c r="Q32" i="5"/>
  <c r="Z32" i="5" s="1"/>
  <c r="M32" i="5"/>
  <c r="K32" i="5"/>
  <c r="I32" i="5"/>
  <c r="G32" i="5"/>
  <c r="N32" i="5" s="1"/>
  <c r="E32" i="5" s="1"/>
  <c r="EC31" i="5"/>
  <c r="EA31" i="5"/>
  <c r="DY31" i="5"/>
  <c r="DW31" i="5"/>
  <c r="DU31" i="5"/>
  <c r="DS31" i="5"/>
  <c r="DQ31" i="5"/>
  <c r="DO31" i="5"/>
  <c r="DM31" i="5"/>
  <c r="ED31" i="5" s="1"/>
  <c r="DI31" i="5"/>
  <c r="DG31" i="5"/>
  <c r="DE31" i="5"/>
  <c r="DC31" i="5"/>
  <c r="DA31" i="5"/>
  <c r="CY31" i="5"/>
  <c r="CW31" i="5"/>
  <c r="DJ31" i="5" s="1"/>
  <c r="CT31" i="5"/>
  <c r="CS31" i="5"/>
  <c r="CQ31" i="5"/>
  <c r="CO31" i="5"/>
  <c r="CK31" i="5"/>
  <c r="CI31" i="5"/>
  <c r="CG31" i="5"/>
  <c r="CE31" i="5"/>
  <c r="CC31" i="5"/>
  <c r="CA31" i="5"/>
  <c r="CL31" i="5" s="1"/>
  <c r="BW31" i="5"/>
  <c r="BU31" i="5"/>
  <c r="BS31" i="5"/>
  <c r="BQ31" i="5"/>
  <c r="BO31" i="5"/>
  <c r="BM31" i="5"/>
  <c r="BX31" i="5" s="1"/>
  <c r="BK31" i="5"/>
  <c r="BG31" i="5"/>
  <c r="BE31" i="5"/>
  <c r="BC31" i="5"/>
  <c r="BA31" i="5"/>
  <c r="AY31" i="5"/>
  <c r="BH31" i="5" s="1"/>
  <c r="AU31" i="5"/>
  <c r="AS31" i="5"/>
  <c r="AQ31" i="5"/>
  <c r="AO31" i="5"/>
  <c r="AM31" i="5"/>
  <c r="AK31" i="5"/>
  <c r="AI31" i="5"/>
  <c r="AG31" i="5"/>
  <c r="AE31" i="5"/>
  <c r="AC31" i="5"/>
  <c r="AV31" i="5" s="1"/>
  <c r="Y31" i="5"/>
  <c r="W31" i="5"/>
  <c r="U31" i="5"/>
  <c r="S31" i="5"/>
  <c r="Q31" i="5"/>
  <c r="Z31" i="5" s="1"/>
  <c r="N31" i="5"/>
  <c r="M31" i="5"/>
  <c r="K31" i="5"/>
  <c r="I31" i="5"/>
  <c r="G31" i="5"/>
  <c r="EC30" i="5"/>
  <c r="EA30" i="5"/>
  <c r="DY30" i="5"/>
  <c r="DW30" i="5"/>
  <c r="DU30" i="5"/>
  <c r="DS30" i="5"/>
  <c r="DQ30" i="5"/>
  <c r="DO30" i="5"/>
  <c r="DM30" i="5"/>
  <c r="ED30" i="5" s="1"/>
  <c r="DI30" i="5"/>
  <c r="DG30" i="5"/>
  <c r="DE30" i="5"/>
  <c r="DC30" i="5"/>
  <c r="DA30" i="5"/>
  <c r="CY30" i="5"/>
  <c r="CW30" i="5"/>
  <c r="DJ30" i="5" s="1"/>
  <c r="CS30" i="5"/>
  <c r="CQ30" i="5"/>
  <c r="CO30" i="5"/>
  <c r="CT30" i="5" s="1"/>
  <c r="CK30" i="5"/>
  <c r="CI30" i="5"/>
  <c r="CG30" i="5"/>
  <c r="CE30" i="5"/>
  <c r="CC30" i="5"/>
  <c r="CA30" i="5"/>
  <c r="CL30" i="5" s="1"/>
  <c r="BW30" i="5"/>
  <c r="BU30" i="5"/>
  <c r="BS30" i="5"/>
  <c r="BQ30" i="5"/>
  <c r="BO30" i="5"/>
  <c r="BM30" i="5"/>
  <c r="BX30" i="5" s="1"/>
  <c r="BK30" i="5"/>
  <c r="BG30" i="5"/>
  <c r="BE30" i="5"/>
  <c r="BC30" i="5"/>
  <c r="BA30" i="5"/>
  <c r="BH30" i="5" s="1"/>
  <c r="AY30" i="5"/>
  <c r="AU30" i="5"/>
  <c r="AS30" i="5"/>
  <c r="AQ30" i="5"/>
  <c r="AO30" i="5"/>
  <c r="AM30" i="5"/>
  <c r="AK30" i="5"/>
  <c r="AI30" i="5"/>
  <c r="AG30" i="5"/>
  <c r="AE30" i="5"/>
  <c r="AC30" i="5"/>
  <c r="AV30" i="5" s="1"/>
  <c r="Y30" i="5"/>
  <c r="W30" i="5"/>
  <c r="U30" i="5"/>
  <c r="S30" i="5"/>
  <c r="Q30" i="5"/>
  <c r="Z30" i="5" s="1"/>
  <c r="M30" i="5"/>
  <c r="K30" i="5"/>
  <c r="I30" i="5"/>
  <c r="N30" i="5" s="1"/>
  <c r="G30" i="5"/>
  <c r="EC29" i="5"/>
  <c r="EA29" i="5"/>
  <c r="DY29" i="5"/>
  <c r="DW29" i="5"/>
  <c r="DU29" i="5"/>
  <c r="DS29" i="5"/>
  <c r="DQ29" i="5"/>
  <c r="DO29" i="5"/>
  <c r="DM29" i="5"/>
  <c r="ED29" i="5" s="1"/>
  <c r="DI29" i="5"/>
  <c r="DG29" i="5"/>
  <c r="DE29" i="5"/>
  <c r="DC29" i="5"/>
  <c r="DA29" i="5"/>
  <c r="CY29" i="5"/>
  <c r="CW29" i="5"/>
  <c r="DJ29" i="5" s="1"/>
  <c r="CT29" i="5"/>
  <c r="CS29" i="5"/>
  <c r="CQ29" i="5"/>
  <c r="CO29" i="5"/>
  <c r="CK29" i="5"/>
  <c r="CI29" i="5"/>
  <c r="CG29" i="5"/>
  <c r="CE29" i="5"/>
  <c r="CC29" i="5"/>
  <c r="CA29" i="5"/>
  <c r="CL29" i="5" s="1"/>
  <c r="BW29" i="5"/>
  <c r="BU29" i="5"/>
  <c r="BS29" i="5"/>
  <c r="BQ29" i="5"/>
  <c r="BO29" i="5"/>
  <c r="BM29" i="5"/>
  <c r="BX29" i="5" s="1"/>
  <c r="BK29" i="5"/>
  <c r="BG29" i="5"/>
  <c r="BE29" i="5"/>
  <c r="BC29" i="5"/>
  <c r="BA29" i="5"/>
  <c r="AY29" i="5"/>
  <c r="BH29" i="5" s="1"/>
  <c r="AU29" i="5"/>
  <c r="AS29" i="5"/>
  <c r="AQ29" i="5"/>
  <c r="AO29" i="5"/>
  <c r="AM29" i="5"/>
  <c r="AK29" i="5"/>
  <c r="AI29" i="5"/>
  <c r="AG29" i="5"/>
  <c r="AE29" i="5"/>
  <c r="AC29" i="5"/>
  <c r="AV29" i="5" s="1"/>
  <c r="Y29" i="5"/>
  <c r="W29" i="5"/>
  <c r="U29" i="5"/>
  <c r="S29" i="5"/>
  <c r="Q29" i="5"/>
  <c r="Z29" i="5" s="1"/>
  <c r="M29" i="5"/>
  <c r="N29" i="5" s="1"/>
  <c r="K29" i="5"/>
  <c r="I29" i="5"/>
  <c r="G29" i="5"/>
  <c r="EC28" i="5"/>
  <c r="EA28" i="5"/>
  <c r="DY28" i="5"/>
  <c r="DW28" i="5"/>
  <c r="DU28" i="5"/>
  <c r="DS28" i="5"/>
  <c r="DQ28" i="5"/>
  <c r="DO28" i="5"/>
  <c r="DM28" i="5"/>
  <c r="ED28" i="5" s="1"/>
  <c r="DI28" i="5"/>
  <c r="DG28" i="5"/>
  <c r="DE28" i="5"/>
  <c r="DC28" i="5"/>
  <c r="DA28" i="5"/>
  <c r="CY28" i="5"/>
  <c r="CW28" i="5"/>
  <c r="DJ28" i="5" s="1"/>
  <c r="CS28" i="5"/>
  <c r="CQ28" i="5"/>
  <c r="CO28" i="5"/>
  <c r="CT28" i="5" s="1"/>
  <c r="CK28" i="5"/>
  <c r="CI28" i="5"/>
  <c r="CG28" i="5"/>
  <c r="CE28" i="5"/>
  <c r="CC28" i="5"/>
  <c r="CA28" i="5"/>
  <c r="CL28" i="5" s="1"/>
  <c r="BW28" i="5"/>
  <c r="BU28" i="5"/>
  <c r="BS28" i="5"/>
  <c r="BQ28" i="5"/>
  <c r="BO28" i="5"/>
  <c r="BM28" i="5"/>
  <c r="BX28" i="5" s="1"/>
  <c r="BK28" i="5"/>
  <c r="BG28" i="5"/>
  <c r="BE28" i="5"/>
  <c r="BC28" i="5"/>
  <c r="BA28" i="5"/>
  <c r="BH28" i="5" s="1"/>
  <c r="AY28" i="5"/>
  <c r="AU28" i="5"/>
  <c r="AS28" i="5"/>
  <c r="AQ28" i="5"/>
  <c r="AO28" i="5"/>
  <c r="AM28" i="5"/>
  <c r="AK28" i="5"/>
  <c r="AI28" i="5"/>
  <c r="AG28" i="5"/>
  <c r="AE28" i="5"/>
  <c r="AC28" i="5"/>
  <c r="AV28" i="5" s="1"/>
  <c r="Y28" i="5"/>
  <c r="W28" i="5"/>
  <c r="U28" i="5"/>
  <c r="S28" i="5"/>
  <c r="Q28" i="5"/>
  <c r="Z28" i="5" s="1"/>
  <c r="M28" i="5"/>
  <c r="K28" i="5"/>
  <c r="I28" i="5"/>
  <c r="N28" i="5" s="1"/>
  <c r="E28" i="5" s="1"/>
  <c r="G28" i="5"/>
  <c r="EC27" i="5"/>
  <c r="EA27" i="5"/>
  <c r="DY27" i="5"/>
  <c r="DW27" i="5"/>
  <c r="DU27" i="5"/>
  <c r="DS27" i="5"/>
  <c r="ED27" i="5" s="1"/>
  <c r="DQ27" i="5"/>
  <c r="DO27" i="5"/>
  <c r="DM27" i="5"/>
  <c r="DI27" i="5"/>
  <c r="DG27" i="5"/>
  <c r="DE27" i="5"/>
  <c r="DC27" i="5"/>
  <c r="DA27" i="5"/>
  <c r="CY27" i="5"/>
  <c r="CW27" i="5"/>
  <c r="DJ27" i="5" s="1"/>
  <c r="CT27" i="5"/>
  <c r="CS27" i="5"/>
  <c r="CQ27" i="5"/>
  <c r="CO27" i="5"/>
  <c r="CK27" i="5"/>
  <c r="CI27" i="5"/>
  <c r="CG27" i="5"/>
  <c r="CE27" i="5"/>
  <c r="CC27" i="5"/>
  <c r="CA27" i="5"/>
  <c r="CL27" i="5" s="1"/>
  <c r="BX27" i="5"/>
  <c r="BW27" i="5"/>
  <c r="BU27" i="5"/>
  <c r="BS27" i="5"/>
  <c r="BQ27" i="5"/>
  <c r="BO27" i="5"/>
  <c r="BM27" i="5"/>
  <c r="BK27" i="5"/>
  <c r="BG27" i="5"/>
  <c r="BE27" i="5"/>
  <c r="BC27" i="5"/>
  <c r="BA27" i="5"/>
  <c r="AY27" i="5"/>
  <c r="BH27" i="5" s="1"/>
  <c r="AU27" i="5"/>
  <c r="AS27" i="5"/>
  <c r="AQ27" i="5"/>
  <c r="AO27" i="5"/>
  <c r="AM27" i="5"/>
  <c r="AK27" i="5"/>
  <c r="AI27" i="5"/>
  <c r="AG27" i="5"/>
  <c r="AE27" i="5"/>
  <c r="AC27" i="5"/>
  <c r="AV27" i="5" s="1"/>
  <c r="Y27" i="5"/>
  <c r="W27" i="5"/>
  <c r="U27" i="5"/>
  <c r="S27" i="5"/>
  <c r="Q27" i="5"/>
  <c r="Z27" i="5" s="1"/>
  <c r="M27" i="5"/>
  <c r="K27" i="5"/>
  <c r="I27" i="5"/>
  <c r="G27" i="5"/>
  <c r="N27" i="5" s="1"/>
  <c r="E27" i="5" s="1"/>
  <c r="EC26" i="5"/>
  <c r="EA26" i="5"/>
  <c r="DY26" i="5"/>
  <c r="DW26" i="5"/>
  <c r="DU26" i="5"/>
  <c r="DS26" i="5"/>
  <c r="DQ26" i="5"/>
  <c r="DO26" i="5"/>
  <c r="DM26" i="5"/>
  <c r="ED26" i="5" s="1"/>
  <c r="DI26" i="5"/>
  <c r="DG26" i="5"/>
  <c r="DE26" i="5"/>
  <c r="DC26" i="5"/>
  <c r="DA26" i="5"/>
  <c r="CY26" i="5"/>
  <c r="CW26" i="5"/>
  <c r="DJ26" i="5" s="1"/>
  <c r="CS26" i="5"/>
  <c r="CQ26" i="5"/>
  <c r="CO26" i="5"/>
  <c r="CT26" i="5" s="1"/>
  <c r="CK26" i="5"/>
  <c r="CI26" i="5"/>
  <c r="CG26" i="5"/>
  <c r="CE26" i="5"/>
  <c r="CC26" i="5"/>
  <c r="CA26" i="5"/>
  <c r="CL26" i="5" s="1"/>
  <c r="BX26" i="5"/>
  <c r="BW26" i="5"/>
  <c r="BU26" i="5"/>
  <c r="BS26" i="5"/>
  <c r="BQ26" i="5"/>
  <c r="BO26" i="5"/>
  <c r="BM26" i="5"/>
  <c r="BK26" i="5"/>
  <c r="BG26" i="5"/>
  <c r="BE26" i="5"/>
  <c r="BC26" i="5"/>
  <c r="BA26" i="5"/>
  <c r="AY26" i="5"/>
  <c r="BH26" i="5" s="1"/>
  <c r="AU26" i="5"/>
  <c r="AS26" i="5"/>
  <c r="AQ26" i="5"/>
  <c r="AO26" i="5"/>
  <c r="AM26" i="5"/>
  <c r="AK26" i="5"/>
  <c r="AI26" i="5"/>
  <c r="AG26" i="5"/>
  <c r="AE26" i="5"/>
  <c r="AC26" i="5"/>
  <c r="AV26" i="5" s="1"/>
  <c r="Y26" i="5"/>
  <c r="W26" i="5"/>
  <c r="U26" i="5"/>
  <c r="S26" i="5"/>
  <c r="Q26" i="5"/>
  <c r="Z26" i="5" s="1"/>
  <c r="M26" i="5"/>
  <c r="K26" i="5"/>
  <c r="I26" i="5"/>
  <c r="N26" i="5" s="1"/>
  <c r="E26" i="5" s="1"/>
  <c r="G26" i="5"/>
  <c r="EC24" i="5"/>
  <c r="EA24" i="5"/>
  <c r="DY24" i="5"/>
  <c r="DW24" i="5"/>
  <c r="DU24" i="5"/>
  <c r="DS24" i="5"/>
  <c r="DQ24" i="5"/>
  <c r="DO24" i="5"/>
  <c r="DM24" i="5"/>
  <c r="ED24" i="5" s="1"/>
  <c r="DI24" i="5"/>
  <c r="DG24" i="5"/>
  <c r="DE24" i="5"/>
  <c r="DC24" i="5"/>
  <c r="DA24" i="5"/>
  <c r="CY24" i="5"/>
  <c r="CW24" i="5"/>
  <c r="DJ24" i="5" s="1"/>
  <c r="CS24" i="5"/>
  <c r="CQ24" i="5"/>
  <c r="CO24" i="5"/>
  <c r="CT24" i="5" s="1"/>
  <c r="CK24" i="5"/>
  <c r="CI24" i="5"/>
  <c r="CG24" i="5"/>
  <c r="CE24" i="5"/>
  <c r="CC24" i="5"/>
  <c r="CA24" i="5"/>
  <c r="CL24" i="5" s="1"/>
  <c r="BW24" i="5"/>
  <c r="BU24" i="5"/>
  <c r="BS24" i="5"/>
  <c r="BQ24" i="5"/>
  <c r="BO24" i="5"/>
  <c r="BM24" i="5"/>
  <c r="BX24" i="5" s="1"/>
  <c r="BK24" i="5"/>
  <c r="BG24" i="5"/>
  <c r="BE24" i="5"/>
  <c r="BC24" i="5"/>
  <c r="BA24" i="5"/>
  <c r="AY24" i="5"/>
  <c r="BH24" i="5" s="1"/>
  <c r="AU24" i="5"/>
  <c r="AS24" i="5"/>
  <c r="AQ24" i="5"/>
  <c r="AO24" i="5"/>
  <c r="AM24" i="5"/>
  <c r="AK24" i="5"/>
  <c r="AI24" i="5"/>
  <c r="AG24" i="5"/>
  <c r="AE24" i="5"/>
  <c r="AC24" i="5"/>
  <c r="AV24" i="5" s="1"/>
  <c r="Y24" i="5"/>
  <c r="W24" i="5"/>
  <c r="U24" i="5"/>
  <c r="S24" i="5"/>
  <c r="Q24" i="5"/>
  <c r="Z24" i="5" s="1"/>
  <c r="M24" i="5"/>
  <c r="K24" i="5"/>
  <c r="I24" i="5"/>
  <c r="N24" i="5" s="1"/>
  <c r="G24" i="5"/>
  <c r="EC25" i="5"/>
  <c r="EA25" i="5"/>
  <c r="DY25" i="5"/>
  <c r="DW25" i="5"/>
  <c r="DU25" i="5"/>
  <c r="DS25" i="5"/>
  <c r="ED25" i="5" s="1"/>
  <c r="DQ25" i="5"/>
  <c r="DO25" i="5"/>
  <c r="DM25" i="5"/>
  <c r="DI25" i="5"/>
  <c r="DG25" i="5"/>
  <c r="DE25" i="5"/>
  <c r="DC25" i="5"/>
  <c r="DA25" i="5"/>
  <c r="CY25" i="5"/>
  <c r="CW25" i="5"/>
  <c r="DJ25" i="5" s="1"/>
  <c r="CT25" i="5"/>
  <c r="CS25" i="5"/>
  <c r="CQ25" i="5"/>
  <c r="CO25" i="5"/>
  <c r="CK25" i="5"/>
  <c r="CL25" i="5" s="1"/>
  <c r="CI25" i="5"/>
  <c r="CG25" i="5"/>
  <c r="CE25" i="5"/>
  <c r="CC25" i="5"/>
  <c r="CA25" i="5"/>
  <c r="BW25" i="5"/>
  <c r="BU25" i="5"/>
  <c r="BS25" i="5"/>
  <c r="BQ25" i="5"/>
  <c r="BO25" i="5"/>
  <c r="BM25" i="5"/>
  <c r="BX25" i="5" s="1"/>
  <c r="BK25" i="5"/>
  <c r="BG25" i="5"/>
  <c r="BE25" i="5"/>
  <c r="BC25" i="5"/>
  <c r="BA25" i="5"/>
  <c r="AY25" i="5"/>
  <c r="BH25" i="5" s="1"/>
  <c r="AU25" i="5"/>
  <c r="AS25" i="5"/>
  <c r="AQ25" i="5"/>
  <c r="AO25" i="5"/>
  <c r="AM25" i="5"/>
  <c r="AK25" i="5"/>
  <c r="AI25" i="5"/>
  <c r="AG25" i="5"/>
  <c r="AE25" i="5"/>
  <c r="AC25" i="5"/>
  <c r="AV25" i="5" s="1"/>
  <c r="Y25" i="5"/>
  <c r="W25" i="5"/>
  <c r="U25" i="5"/>
  <c r="S25" i="5"/>
  <c r="Q25" i="5"/>
  <c r="Z25" i="5" s="1"/>
  <c r="M25" i="5"/>
  <c r="K25" i="5"/>
  <c r="I25" i="5"/>
  <c r="G25" i="5"/>
  <c r="N25" i="5" s="1"/>
  <c r="EC23" i="5"/>
  <c r="EA23" i="5"/>
  <c r="DY23" i="5"/>
  <c r="DW23" i="5"/>
  <c r="DU23" i="5"/>
  <c r="DS23" i="5"/>
  <c r="DQ23" i="5"/>
  <c r="DO23" i="5"/>
  <c r="DM23" i="5"/>
  <c r="ED23" i="5" s="1"/>
  <c r="DI23" i="5"/>
  <c r="DG23" i="5"/>
  <c r="DE23" i="5"/>
  <c r="DC23" i="5"/>
  <c r="DA23" i="5"/>
  <c r="CY23" i="5"/>
  <c r="CW23" i="5"/>
  <c r="DJ23" i="5" s="1"/>
  <c r="CS23" i="5"/>
  <c r="CQ23" i="5"/>
  <c r="CO23" i="5"/>
  <c r="CT23" i="5" s="1"/>
  <c r="CK23" i="5"/>
  <c r="CI23" i="5"/>
  <c r="CG23" i="5"/>
  <c r="CE23" i="5"/>
  <c r="CC23" i="5"/>
  <c r="CA23" i="5"/>
  <c r="CL23" i="5" s="1"/>
  <c r="BW23" i="5"/>
  <c r="BU23" i="5"/>
  <c r="BS23" i="5"/>
  <c r="BQ23" i="5"/>
  <c r="BO23" i="5"/>
  <c r="BM23" i="5"/>
  <c r="BX23" i="5" s="1"/>
  <c r="BK23" i="5"/>
  <c r="BG23" i="5"/>
  <c r="BE23" i="5"/>
  <c r="BC23" i="5"/>
  <c r="BA23" i="5"/>
  <c r="BH23" i="5" s="1"/>
  <c r="AY23" i="5"/>
  <c r="AU23" i="5"/>
  <c r="AS23" i="5"/>
  <c r="AQ23" i="5"/>
  <c r="AO23" i="5"/>
  <c r="AM23" i="5"/>
  <c r="AK23" i="5"/>
  <c r="AI23" i="5"/>
  <c r="AG23" i="5"/>
  <c r="AE23" i="5"/>
  <c r="AC23" i="5"/>
  <c r="AV23" i="5" s="1"/>
  <c r="Y23" i="5"/>
  <c r="W23" i="5"/>
  <c r="U23" i="5"/>
  <c r="S23" i="5"/>
  <c r="Q23" i="5"/>
  <c r="Z23" i="5" s="1"/>
  <c r="M23" i="5"/>
  <c r="K23" i="5"/>
  <c r="I23" i="5"/>
  <c r="N23" i="5" s="1"/>
  <c r="G23" i="5"/>
  <c r="EC22" i="5"/>
  <c r="EA22" i="5"/>
  <c r="DY22" i="5"/>
  <c r="DW22" i="5"/>
  <c r="DU22" i="5"/>
  <c r="DS22" i="5"/>
  <c r="DQ22" i="5"/>
  <c r="DO22" i="5"/>
  <c r="DM22" i="5"/>
  <c r="ED22" i="5" s="1"/>
  <c r="DI22" i="5"/>
  <c r="DG22" i="5"/>
  <c r="DE22" i="5"/>
  <c r="DC22" i="5"/>
  <c r="DA22" i="5"/>
  <c r="CY22" i="5"/>
  <c r="CW22" i="5"/>
  <c r="DJ22" i="5" s="1"/>
  <c r="CS22" i="5"/>
  <c r="CQ22" i="5"/>
  <c r="CO22" i="5"/>
  <c r="CT22" i="5" s="1"/>
  <c r="CK22" i="5"/>
  <c r="CI22" i="5"/>
  <c r="CG22" i="5"/>
  <c r="CE22" i="5"/>
  <c r="CC22" i="5"/>
  <c r="CA22" i="5"/>
  <c r="CL22" i="5" s="1"/>
  <c r="BW22" i="5"/>
  <c r="BU22" i="5"/>
  <c r="BS22" i="5"/>
  <c r="BQ22" i="5"/>
  <c r="BO22" i="5"/>
  <c r="BM22" i="5"/>
  <c r="BK22" i="5"/>
  <c r="BX22" i="5" s="1"/>
  <c r="BG22" i="5"/>
  <c r="BE22" i="5"/>
  <c r="BH22" i="5" s="1"/>
  <c r="BC22" i="5"/>
  <c r="BA22" i="5"/>
  <c r="AY22" i="5"/>
  <c r="AU22" i="5"/>
  <c r="AS22" i="5"/>
  <c r="AQ22" i="5"/>
  <c r="AO22" i="5"/>
  <c r="AM22" i="5"/>
  <c r="AK22" i="5"/>
  <c r="AV22" i="5" s="1"/>
  <c r="AI22" i="5"/>
  <c r="AG22" i="5"/>
  <c r="AE22" i="5"/>
  <c r="AC22" i="5"/>
  <c r="Y22" i="5"/>
  <c r="W22" i="5"/>
  <c r="U22" i="5"/>
  <c r="S22" i="5"/>
  <c r="Q22" i="5"/>
  <c r="Z22" i="5" s="1"/>
  <c r="M22" i="5"/>
  <c r="K22" i="5"/>
  <c r="I22" i="5"/>
  <c r="N22" i="5" s="1"/>
  <c r="G22" i="5"/>
  <c r="EC21" i="5"/>
  <c r="EA21" i="5"/>
  <c r="DY21" i="5"/>
  <c r="DW21" i="5"/>
  <c r="DU21" i="5"/>
  <c r="DS21" i="5"/>
  <c r="DQ21" i="5"/>
  <c r="DO21" i="5"/>
  <c r="ED21" i="5" s="1"/>
  <c r="DM21" i="5"/>
  <c r="DI21" i="5"/>
  <c r="DG21" i="5"/>
  <c r="DE21" i="5"/>
  <c r="DC21" i="5"/>
  <c r="DA21" i="5"/>
  <c r="CY21" i="5"/>
  <c r="CW21" i="5"/>
  <c r="DJ21" i="5" s="1"/>
  <c r="CT21" i="5"/>
  <c r="CS21" i="5"/>
  <c r="CQ21" i="5"/>
  <c r="CO21" i="5"/>
  <c r="CK21" i="5"/>
  <c r="CI21" i="5"/>
  <c r="CG21" i="5"/>
  <c r="CE21" i="5"/>
  <c r="CC21" i="5"/>
  <c r="CA21" i="5"/>
  <c r="CL21" i="5" s="1"/>
  <c r="BX21" i="5"/>
  <c r="BW21" i="5"/>
  <c r="BU21" i="5"/>
  <c r="BS21" i="5"/>
  <c r="BQ21" i="5"/>
  <c r="BO21" i="5"/>
  <c r="BM21" i="5"/>
  <c r="BK21" i="5"/>
  <c r="BG21" i="5"/>
  <c r="BE21" i="5"/>
  <c r="BC21" i="5"/>
  <c r="BA21" i="5"/>
  <c r="AY21" i="5"/>
  <c r="BH21" i="5" s="1"/>
  <c r="AU21" i="5"/>
  <c r="AS21" i="5"/>
  <c r="AQ21" i="5"/>
  <c r="AO21" i="5"/>
  <c r="AM21" i="5"/>
  <c r="AK21" i="5"/>
  <c r="AI21" i="5"/>
  <c r="AG21" i="5"/>
  <c r="AE21" i="5"/>
  <c r="AC21" i="5"/>
  <c r="AV21" i="5" s="1"/>
  <c r="Y21" i="5"/>
  <c r="W21" i="5"/>
  <c r="U21" i="5"/>
  <c r="S21" i="5"/>
  <c r="Q21" i="5"/>
  <c r="Z21" i="5" s="1"/>
  <c r="N21" i="5"/>
  <c r="M21" i="5"/>
  <c r="K21" i="5"/>
  <c r="I21" i="5"/>
  <c r="G21" i="5"/>
  <c r="EC20" i="5"/>
  <c r="EA20" i="5"/>
  <c r="DY20" i="5"/>
  <c r="DW20" i="5"/>
  <c r="DU20" i="5"/>
  <c r="DS20" i="5"/>
  <c r="DQ20" i="5"/>
  <c r="DO20" i="5"/>
  <c r="ED20" i="5" s="1"/>
  <c r="DM20" i="5"/>
  <c r="DI20" i="5"/>
  <c r="DG20" i="5"/>
  <c r="DE20" i="5"/>
  <c r="DC20" i="5"/>
  <c r="DA20" i="5"/>
  <c r="CY20" i="5"/>
  <c r="CW20" i="5"/>
  <c r="DJ20" i="5" s="1"/>
  <c r="CS20" i="5"/>
  <c r="CQ20" i="5"/>
  <c r="CT20" i="5" s="1"/>
  <c r="CO20" i="5"/>
  <c r="CK20" i="5"/>
  <c r="CI20" i="5"/>
  <c r="CG20" i="5"/>
  <c r="CE20" i="5"/>
  <c r="CC20" i="5"/>
  <c r="CA20" i="5"/>
  <c r="CL20" i="5" s="1"/>
  <c r="BW20" i="5"/>
  <c r="BU20" i="5"/>
  <c r="BS20" i="5"/>
  <c r="BQ20" i="5"/>
  <c r="BO20" i="5"/>
  <c r="BM20" i="5"/>
  <c r="BX20" i="5" s="1"/>
  <c r="BK20" i="5"/>
  <c r="BG20" i="5"/>
  <c r="BE20" i="5"/>
  <c r="BC20" i="5"/>
  <c r="BA20" i="5"/>
  <c r="BH20" i="5" s="1"/>
  <c r="AY20" i="5"/>
  <c r="AU20" i="5"/>
  <c r="AS20" i="5"/>
  <c r="AQ20" i="5"/>
  <c r="AO20" i="5"/>
  <c r="AM20" i="5"/>
  <c r="AK20" i="5"/>
  <c r="AI20" i="5"/>
  <c r="AG20" i="5"/>
  <c r="AE20" i="5"/>
  <c r="AC20" i="5"/>
  <c r="AV20" i="5" s="1"/>
  <c r="Y20" i="5"/>
  <c r="W20" i="5"/>
  <c r="U20" i="5"/>
  <c r="S20" i="5"/>
  <c r="Q20" i="5"/>
  <c r="Z20" i="5" s="1"/>
  <c r="M20" i="5"/>
  <c r="K20" i="5"/>
  <c r="I20" i="5"/>
  <c r="G20" i="5"/>
  <c r="N20" i="5" s="1"/>
  <c r="EC19" i="5"/>
  <c r="EA19" i="5"/>
  <c r="DY19" i="5"/>
  <c r="DW19" i="5"/>
  <c r="DU19" i="5"/>
  <c r="DS19" i="5"/>
  <c r="DQ19" i="5"/>
  <c r="DO19" i="5"/>
  <c r="DM19" i="5"/>
  <c r="ED19" i="5" s="1"/>
  <c r="DI19" i="5"/>
  <c r="DG19" i="5"/>
  <c r="DE19" i="5"/>
  <c r="DC19" i="5"/>
  <c r="DA19" i="5"/>
  <c r="CY19" i="5"/>
  <c r="CW19" i="5"/>
  <c r="DJ19" i="5" s="1"/>
  <c r="CS19" i="5"/>
  <c r="CQ19" i="5"/>
  <c r="CT19" i="5" s="1"/>
  <c r="CO19" i="5"/>
  <c r="CK19" i="5"/>
  <c r="CI19" i="5"/>
  <c r="CG19" i="5"/>
  <c r="CE19" i="5"/>
  <c r="CC19" i="5"/>
  <c r="CA19" i="5"/>
  <c r="CL19" i="5" s="1"/>
  <c r="BX19" i="5"/>
  <c r="BW19" i="5"/>
  <c r="BU19" i="5"/>
  <c r="BS19" i="5"/>
  <c r="BQ19" i="5"/>
  <c r="BO19" i="5"/>
  <c r="BM19" i="5"/>
  <c r="BK19" i="5"/>
  <c r="BG19" i="5"/>
  <c r="BE19" i="5"/>
  <c r="BC19" i="5"/>
  <c r="BA19" i="5"/>
  <c r="BH19" i="5" s="1"/>
  <c r="AY19" i="5"/>
  <c r="AU19" i="5"/>
  <c r="AS19" i="5"/>
  <c r="AQ19" i="5"/>
  <c r="AO19" i="5"/>
  <c r="AM19" i="5"/>
  <c r="AK19" i="5"/>
  <c r="AI19" i="5"/>
  <c r="AG19" i="5"/>
  <c r="AE19" i="5"/>
  <c r="AC19" i="5"/>
  <c r="AV19" i="5" s="1"/>
  <c r="Y19" i="5"/>
  <c r="W19" i="5"/>
  <c r="U19" i="5"/>
  <c r="S19" i="5"/>
  <c r="Q19" i="5"/>
  <c r="Z19" i="5" s="1"/>
  <c r="M19" i="5"/>
  <c r="K19" i="5"/>
  <c r="I19" i="5"/>
  <c r="G19" i="5"/>
  <c r="N19" i="5" s="1"/>
  <c r="EC18" i="5"/>
  <c r="EA18" i="5"/>
  <c r="DY18" i="5"/>
  <c r="DW18" i="5"/>
  <c r="DU18" i="5"/>
  <c r="DS18" i="5"/>
  <c r="DQ18" i="5"/>
  <c r="DO18" i="5"/>
  <c r="DM18" i="5"/>
  <c r="ED18" i="5" s="1"/>
  <c r="DI18" i="5"/>
  <c r="DG18" i="5"/>
  <c r="DE18" i="5"/>
  <c r="DC18" i="5"/>
  <c r="DA18" i="5"/>
  <c r="CY18" i="5"/>
  <c r="CW18" i="5"/>
  <c r="DJ18" i="5" s="1"/>
  <c r="CS18" i="5"/>
  <c r="CQ18" i="5"/>
  <c r="CO18" i="5"/>
  <c r="CT18" i="5" s="1"/>
  <c r="CK18" i="5"/>
  <c r="CI18" i="5"/>
  <c r="CG18" i="5"/>
  <c r="CE18" i="5"/>
  <c r="CC18" i="5"/>
  <c r="CA18" i="5"/>
  <c r="CL18" i="5" s="1"/>
  <c r="BW18" i="5"/>
  <c r="BU18" i="5"/>
  <c r="BS18" i="5"/>
  <c r="BQ18" i="5"/>
  <c r="BO18" i="5"/>
  <c r="BM18" i="5"/>
  <c r="BX18" i="5" s="1"/>
  <c r="BK18" i="5"/>
  <c r="BG18" i="5"/>
  <c r="BE18" i="5"/>
  <c r="BH18" i="5" s="1"/>
  <c r="BC18" i="5"/>
  <c r="BA18" i="5"/>
  <c r="AY18" i="5"/>
  <c r="AU18" i="5"/>
  <c r="AS18" i="5"/>
  <c r="AQ18" i="5"/>
  <c r="AO18" i="5"/>
  <c r="AM18" i="5"/>
  <c r="AK18" i="5"/>
  <c r="AI18" i="5"/>
  <c r="AG18" i="5"/>
  <c r="AV18" i="5" s="1"/>
  <c r="AE18" i="5"/>
  <c r="AC18" i="5"/>
  <c r="Y18" i="5"/>
  <c r="W18" i="5"/>
  <c r="U18" i="5"/>
  <c r="S18" i="5"/>
  <c r="Q18" i="5"/>
  <c r="Z18" i="5" s="1"/>
  <c r="M18" i="5"/>
  <c r="K18" i="5"/>
  <c r="I18" i="5"/>
  <c r="N18" i="5" s="1"/>
  <c r="G18" i="5"/>
  <c r="EC17" i="5"/>
  <c r="EA17" i="5"/>
  <c r="DY17" i="5"/>
  <c r="DW17" i="5"/>
  <c r="DU17" i="5"/>
  <c r="DS17" i="5"/>
  <c r="DQ17" i="5"/>
  <c r="DO17" i="5"/>
  <c r="DM17" i="5"/>
  <c r="ED17" i="5" s="1"/>
  <c r="DI17" i="5"/>
  <c r="DG17" i="5"/>
  <c r="DE17" i="5"/>
  <c r="DC17" i="5"/>
  <c r="DA17" i="5"/>
  <c r="CY17" i="5"/>
  <c r="CW17" i="5"/>
  <c r="DJ17" i="5" s="1"/>
  <c r="CS17" i="5"/>
  <c r="CQ17" i="5"/>
  <c r="CO17" i="5"/>
  <c r="CT17" i="5" s="1"/>
  <c r="CK17" i="5"/>
  <c r="CI17" i="5"/>
  <c r="CG17" i="5"/>
  <c r="CE17" i="5"/>
  <c r="CC17" i="5"/>
  <c r="CA17" i="5"/>
  <c r="CL17" i="5" s="1"/>
  <c r="BW17" i="5"/>
  <c r="BU17" i="5"/>
  <c r="BS17" i="5"/>
  <c r="BQ17" i="5"/>
  <c r="BO17" i="5"/>
  <c r="BM17" i="5"/>
  <c r="BX17" i="5" s="1"/>
  <c r="BK17" i="5"/>
  <c r="BG17" i="5"/>
  <c r="BE17" i="5"/>
  <c r="BH17" i="5" s="1"/>
  <c r="BC17" i="5"/>
  <c r="BA17" i="5"/>
  <c r="AY17" i="5"/>
  <c r="AU17" i="5"/>
  <c r="AS17" i="5"/>
  <c r="AQ17" i="5"/>
  <c r="AO17" i="5"/>
  <c r="AM17" i="5"/>
  <c r="AK17" i="5"/>
  <c r="AI17" i="5"/>
  <c r="AG17" i="5"/>
  <c r="AV17" i="5" s="1"/>
  <c r="AE17" i="5"/>
  <c r="AC17" i="5"/>
  <c r="Y17" i="5"/>
  <c r="W17" i="5"/>
  <c r="U17" i="5"/>
  <c r="S17" i="5"/>
  <c r="Q17" i="5"/>
  <c r="Z17" i="5" s="1"/>
  <c r="M17" i="5"/>
  <c r="K17" i="5"/>
  <c r="I17" i="5"/>
  <c r="N17" i="5" s="1"/>
  <c r="G17" i="5"/>
  <c r="EC16" i="5"/>
  <c r="EA16" i="5"/>
  <c r="DY16" i="5"/>
  <c r="DW16" i="5"/>
  <c r="DU16" i="5"/>
  <c r="DS16" i="5"/>
  <c r="DQ16" i="5"/>
  <c r="DO16" i="5"/>
  <c r="DM16" i="5"/>
  <c r="ED16" i="5" s="1"/>
  <c r="DI16" i="5"/>
  <c r="DG16" i="5"/>
  <c r="DE16" i="5"/>
  <c r="DC16" i="5"/>
  <c r="DA16" i="5"/>
  <c r="CY16" i="5"/>
  <c r="CW16" i="5"/>
  <c r="DJ16" i="5" s="1"/>
  <c r="CT16" i="5"/>
  <c r="CS16" i="5"/>
  <c r="CQ16" i="5"/>
  <c r="CO16" i="5"/>
  <c r="CK16" i="5"/>
  <c r="CI16" i="5"/>
  <c r="CG16" i="5"/>
  <c r="CE16" i="5"/>
  <c r="CC16" i="5"/>
  <c r="CA16" i="5"/>
  <c r="CL16" i="5" s="1"/>
  <c r="BX16" i="5"/>
  <c r="BW16" i="5"/>
  <c r="BU16" i="5"/>
  <c r="BS16" i="5"/>
  <c r="BQ16" i="5"/>
  <c r="BO16" i="5"/>
  <c r="BM16" i="5"/>
  <c r="BK16" i="5"/>
  <c r="BG16" i="5"/>
  <c r="BE16" i="5"/>
  <c r="BC16" i="5"/>
  <c r="BA16" i="5"/>
  <c r="AY16" i="5"/>
  <c r="BH16" i="5" s="1"/>
  <c r="AU16" i="5"/>
  <c r="AS16" i="5"/>
  <c r="AQ16" i="5"/>
  <c r="AO16" i="5"/>
  <c r="AM16" i="5"/>
  <c r="AK16" i="5"/>
  <c r="AI16" i="5"/>
  <c r="AG16" i="5"/>
  <c r="AE16" i="5"/>
  <c r="AC16" i="5"/>
  <c r="AV16" i="5" s="1"/>
  <c r="Y16" i="5"/>
  <c r="W16" i="5"/>
  <c r="U16" i="5"/>
  <c r="S16" i="5"/>
  <c r="Q16" i="5"/>
  <c r="Z16" i="5" s="1"/>
  <c r="N16" i="5"/>
  <c r="M16" i="5"/>
  <c r="K16" i="5"/>
  <c r="I16" i="5"/>
  <c r="G16" i="5"/>
  <c r="C44" i="5"/>
  <c r="B44" i="5"/>
  <c r="A44" i="5"/>
  <c r="C43" i="5"/>
  <c r="B43" i="5"/>
  <c r="A43" i="5"/>
  <c r="C42" i="5"/>
  <c r="B42" i="5"/>
  <c r="A42" i="5"/>
  <c r="C41" i="5"/>
  <c r="B41" i="5"/>
  <c r="A41" i="5"/>
  <c r="C40" i="5"/>
  <c r="B40" i="5"/>
  <c r="A40" i="5"/>
  <c r="C39" i="5"/>
  <c r="B39" i="5"/>
  <c r="A39" i="5"/>
  <c r="C38" i="5"/>
  <c r="B38" i="5"/>
  <c r="A38" i="5"/>
  <c r="C37" i="5"/>
  <c r="B37" i="5"/>
  <c r="A37" i="5"/>
  <c r="C36" i="5"/>
  <c r="B36" i="5"/>
  <c r="A36" i="5"/>
  <c r="C35" i="5"/>
  <c r="B35" i="5"/>
  <c r="A35" i="5"/>
  <c r="C34" i="5"/>
  <c r="B34" i="5"/>
  <c r="A34" i="5"/>
  <c r="C33" i="5"/>
  <c r="B33" i="5"/>
  <c r="A33" i="5"/>
  <c r="C32" i="5"/>
  <c r="B32" i="5"/>
  <c r="A32" i="5"/>
  <c r="C31" i="5"/>
  <c r="B31" i="5"/>
  <c r="A31" i="5"/>
  <c r="C30" i="5"/>
  <c r="B30" i="5"/>
  <c r="A30" i="5"/>
  <c r="C29" i="5"/>
  <c r="B29" i="5"/>
  <c r="A29" i="5"/>
  <c r="C28" i="5"/>
  <c r="B28" i="5"/>
  <c r="A28" i="5"/>
  <c r="C27" i="5"/>
  <c r="B27" i="5"/>
  <c r="A27" i="5"/>
  <c r="C26" i="5"/>
  <c r="B26" i="5"/>
  <c r="A26" i="5"/>
  <c r="C25" i="5"/>
  <c r="B25" i="5"/>
  <c r="A25" i="5"/>
  <c r="C24" i="5"/>
  <c r="B24" i="5"/>
  <c r="A24" i="5"/>
  <c r="C23" i="5"/>
  <c r="B23" i="5"/>
  <c r="A23" i="5"/>
  <c r="C22" i="5"/>
  <c r="B22" i="5"/>
  <c r="A22" i="5"/>
  <c r="C21" i="5"/>
  <c r="B21" i="5"/>
  <c r="A21" i="5"/>
  <c r="C20" i="5"/>
  <c r="B20" i="5"/>
  <c r="A20" i="5"/>
  <c r="C19" i="5"/>
  <c r="B19" i="5"/>
  <c r="A19" i="5"/>
  <c r="C18" i="5"/>
  <c r="B18" i="5"/>
  <c r="A18" i="5"/>
  <c r="C17" i="5"/>
  <c r="B17" i="5"/>
  <c r="A17" i="5"/>
  <c r="C16" i="5"/>
  <c r="B16" i="5"/>
  <c r="A16" i="5"/>
  <c r="EC15" i="5"/>
  <c r="EA15" i="5"/>
  <c r="DY15" i="5"/>
  <c r="DW15" i="5"/>
  <c r="DU15" i="5"/>
  <c r="DS15" i="5"/>
  <c r="DQ15" i="5"/>
  <c r="DO15" i="5"/>
  <c r="ED15" i="5" s="1"/>
  <c r="DM15" i="5"/>
  <c r="DI15" i="5"/>
  <c r="DG15" i="5"/>
  <c r="DE15" i="5"/>
  <c r="DC15" i="5"/>
  <c r="DA15" i="5"/>
  <c r="CY15" i="5"/>
  <c r="CW15" i="5"/>
  <c r="DJ15" i="5" s="1"/>
  <c r="CS15" i="5"/>
  <c r="CQ15" i="5"/>
  <c r="CT15" i="5" s="1"/>
  <c r="CO15" i="5"/>
  <c r="CK15" i="5"/>
  <c r="CI15" i="5"/>
  <c r="CG15" i="5"/>
  <c r="CE15" i="5"/>
  <c r="CC15" i="5"/>
  <c r="CA15" i="5"/>
  <c r="CL15" i="5" s="1"/>
  <c r="BW15" i="5"/>
  <c r="BU15" i="5"/>
  <c r="BS15" i="5"/>
  <c r="BQ15" i="5"/>
  <c r="BO15" i="5"/>
  <c r="BM15" i="5"/>
  <c r="BX15" i="5" s="1"/>
  <c r="BK15" i="5"/>
  <c r="BG15" i="5"/>
  <c r="BE15" i="5"/>
  <c r="BC15" i="5"/>
  <c r="BA15" i="5"/>
  <c r="AY15" i="5"/>
  <c r="BH15" i="5" s="1"/>
  <c r="AU15" i="5"/>
  <c r="AS15" i="5"/>
  <c r="AQ15" i="5"/>
  <c r="AO15" i="5"/>
  <c r="AM15" i="5"/>
  <c r="AK15" i="5"/>
  <c r="AI15" i="5"/>
  <c r="AG15" i="5"/>
  <c r="AE15" i="5"/>
  <c r="AC15" i="5"/>
  <c r="AV15" i="5" s="1"/>
  <c r="Y15" i="5"/>
  <c r="W15" i="5"/>
  <c r="U15" i="5"/>
  <c r="S15" i="5"/>
  <c r="Q15" i="5"/>
  <c r="Z15" i="5" s="1"/>
  <c r="M15" i="5"/>
  <c r="K15" i="5"/>
  <c r="N15" i="5" s="1"/>
  <c r="I15" i="5"/>
  <c r="G15" i="5"/>
  <c r="C15" i="5"/>
  <c r="B15" i="5"/>
  <c r="A15" i="5"/>
  <c r="EC14" i="5"/>
  <c r="EA14" i="5"/>
  <c r="DY14" i="5"/>
  <c r="DW14" i="5"/>
  <c r="DU14" i="5"/>
  <c r="DS14" i="5"/>
  <c r="DQ14" i="5"/>
  <c r="DO14" i="5"/>
  <c r="DM14" i="5"/>
  <c r="ED14" i="5" s="1"/>
  <c r="DI14" i="5"/>
  <c r="DG14" i="5"/>
  <c r="DE14" i="5"/>
  <c r="DC14" i="5"/>
  <c r="DA14" i="5"/>
  <c r="CY14" i="5"/>
  <c r="CW14" i="5"/>
  <c r="DJ14" i="5" s="1"/>
  <c r="CS14" i="5"/>
  <c r="CQ14" i="5"/>
  <c r="CO14" i="5"/>
  <c r="CT14" i="5" s="1"/>
  <c r="CK14" i="5"/>
  <c r="CI14" i="5"/>
  <c r="CG14" i="5"/>
  <c r="CE14" i="5"/>
  <c r="CC14" i="5"/>
  <c r="CA14" i="5"/>
  <c r="CL14" i="5" s="1"/>
  <c r="BX14" i="5"/>
  <c r="BW14" i="5"/>
  <c r="BU14" i="5"/>
  <c r="BS14" i="5"/>
  <c r="BQ14" i="5"/>
  <c r="BO14" i="5"/>
  <c r="BM14" i="5"/>
  <c r="BK14" i="5"/>
  <c r="BG14" i="5"/>
  <c r="BE14" i="5"/>
  <c r="BC14" i="5"/>
  <c r="BA14" i="5"/>
  <c r="BH14" i="5" s="1"/>
  <c r="AY14" i="5"/>
  <c r="AU14" i="5"/>
  <c r="AS14" i="5"/>
  <c r="AQ14" i="5"/>
  <c r="AO14" i="5"/>
  <c r="AM14" i="5"/>
  <c r="AK14" i="5"/>
  <c r="AI14" i="5"/>
  <c r="AG14" i="5"/>
  <c r="AE14" i="5"/>
  <c r="AC14" i="5"/>
  <c r="AV14" i="5" s="1"/>
  <c r="Y14" i="5"/>
  <c r="W14" i="5"/>
  <c r="U14" i="5"/>
  <c r="S14" i="5"/>
  <c r="Q14" i="5"/>
  <c r="Z14" i="5" s="1"/>
  <c r="M14" i="5"/>
  <c r="K14" i="5"/>
  <c r="I14" i="5"/>
  <c r="G14" i="5"/>
  <c r="N14" i="5" s="1"/>
  <c r="C14" i="5"/>
  <c r="B14" i="5"/>
  <c r="A14" i="5"/>
  <c r="EC13" i="5"/>
  <c r="EA13" i="5"/>
  <c r="DY13" i="5"/>
  <c r="DW13" i="5"/>
  <c r="DU13" i="5"/>
  <c r="DS13" i="5"/>
  <c r="DQ13" i="5"/>
  <c r="DO13" i="5"/>
  <c r="ED13" i="5" s="1"/>
  <c r="DM13" i="5"/>
  <c r="DI13" i="5"/>
  <c r="DG13" i="5"/>
  <c r="DE13" i="5"/>
  <c r="DC13" i="5"/>
  <c r="DA13" i="5"/>
  <c r="CY13" i="5"/>
  <c r="CW13" i="5"/>
  <c r="DJ13" i="5" s="1"/>
  <c r="CS13" i="5"/>
  <c r="CQ13" i="5"/>
  <c r="CT13" i="5" s="1"/>
  <c r="CO13" i="5"/>
  <c r="CK13" i="5"/>
  <c r="CI13" i="5"/>
  <c r="CG13" i="5"/>
  <c r="CE13" i="5"/>
  <c r="CC13" i="5"/>
  <c r="CA13" i="5"/>
  <c r="CL13" i="5" s="1"/>
  <c r="BW13" i="5"/>
  <c r="BU13" i="5"/>
  <c r="BS13" i="5"/>
  <c r="BQ13" i="5"/>
  <c r="BO13" i="5"/>
  <c r="BM13" i="5"/>
  <c r="BX13" i="5" s="1"/>
  <c r="BK13" i="5"/>
  <c r="BG13" i="5"/>
  <c r="BE13" i="5"/>
  <c r="BC13" i="5"/>
  <c r="BA13" i="5"/>
  <c r="AY13" i="5"/>
  <c r="BH13" i="5" s="1"/>
  <c r="AU13" i="5"/>
  <c r="AS13" i="5"/>
  <c r="AQ13" i="5"/>
  <c r="AO13" i="5"/>
  <c r="AM13" i="5"/>
  <c r="AK13" i="5"/>
  <c r="AI13" i="5"/>
  <c r="AG13" i="5"/>
  <c r="AE13" i="5"/>
  <c r="AC13" i="5"/>
  <c r="AV13" i="5" s="1"/>
  <c r="Y13" i="5"/>
  <c r="W13" i="5"/>
  <c r="U13" i="5"/>
  <c r="S13" i="5"/>
  <c r="Q13" i="5"/>
  <c r="Z13" i="5" s="1"/>
  <c r="M13" i="5"/>
  <c r="K13" i="5"/>
  <c r="N13" i="5" s="1"/>
  <c r="E13" i="5" s="1"/>
  <c r="I13" i="5"/>
  <c r="G13" i="5"/>
  <c r="C13" i="5"/>
  <c r="B13" i="5"/>
  <c r="A13" i="5"/>
  <c r="EC12" i="5"/>
  <c r="EA12" i="5"/>
  <c r="DY12" i="5"/>
  <c r="DW12" i="5"/>
  <c r="DU12" i="5"/>
  <c r="DS12" i="5"/>
  <c r="DQ12" i="5"/>
  <c r="DO12" i="5"/>
  <c r="DM12" i="5"/>
  <c r="ED12" i="5" s="1"/>
  <c r="DI12" i="5"/>
  <c r="DG12" i="5"/>
  <c r="DE12" i="5"/>
  <c r="DC12" i="5"/>
  <c r="DA12" i="5"/>
  <c r="CY12" i="5"/>
  <c r="CW12" i="5"/>
  <c r="DJ12" i="5" s="1"/>
  <c r="CS12" i="5"/>
  <c r="CQ12" i="5"/>
  <c r="CO12" i="5"/>
  <c r="CT12" i="5" s="1"/>
  <c r="CK12" i="5"/>
  <c r="CI12" i="5"/>
  <c r="CG12" i="5"/>
  <c r="CE12" i="5"/>
  <c r="CC12" i="5"/>
  <c r="CA12" i="5"/>
  <c r="CL12" i="5" s="1"/>
  <c r="BX12" i="5"/>
  <c r="BW12" i="5"/>
  <c r="BU12" i="5"/>
  <c r="BS12" i="5"/>
  <c r="BQ12" i="5"/>
  <c r="BO12" i="5"/>
  <c r="BM12" i="5"/>
  <c r="BK12" i="5"/>
  <c r="BG12" i="5"/>
  <c r="BE12" i="5"/>
  <c r="BC12" i="5"/>
  <c r="BA12" i="5"/>
  <c r="BH12" i="5" s="1"/>
  <c r="AY12" i="5"/>
  <c r="AU12" i="5"/>
  <c r="AS12" i="5"/>
  <c r="AQ12" i="5"/>
  <c r="AO12" i="5"/>
  <c r="AM12" i="5"/>
  <c r="AK12" i="5"/>
  <c r="AI12" i="5"/>
  <c r="AG12" i="5"/>
  <c r="AE12" i="5"/>
  <c r="AC12" i="5"/>
  <c r="AV12" i="5" s="1"/>
  <c r="Y12" i="5"/>
  <c r="W12" i="5"/>
  <c r="U12" i="5"/>
  <c r="S12" i="5"/>
  <c r="Q12" i="5"/>
  <c r="Z12" i="5" s="1"/>
  <c r="M12" i="5"/>
  <c r="K12" i="5"/>
  <c r="I12" i="5"/>
  <c r="G12" i="5"/>
  <c r="N12" i="5" s="1"/>
  <c r="C12" i="5"/>
  <c r="B12" i="5"/>
  <c r="A12" i="5"/>
  <c r="EC11" i="5"/>
  <c r="EA11" i="5"/>
  <c r="DY11" i="5"/>
  <c r="DW11" i="5"/>
  <c r="DU11" i="5"/>
  <c r="DS11" i="5"/>
  <c r="DQ11" i="5"/>
  <c r="DO11" i="5"/>
  <c r="ED11" i="5" s="1"/>
  <c r="DM11" i="5"/>
  <c r="DI11" i="5"/>
  <c r="DG11" i="5"/>
  <c r="DE11" i="5"/>
  <c r="DC11" i="5"/>
  <c r="DA11" i="5"/>
  <c r="CY11" i="5"/>
  <c r="CW11" i="5"/>
  <c r="DJ11" i="5" s="1"/>
  <c r="CS11" i="5"/>
  <c r="CQ11" i="5"/>
  <c r="CT11" i="5" s="1"/>
  <c r="CO11" i="5"/>
  <c r="CK11" i="5"/>
  <c r="CI11" i="5"/>
  <c r="CG11" i="5"/>
  <c r="CE11" i="5"/>
  <c r="CC11" i="5"/>
  <c r="CA11" i="5"/>
  <c r="CL11" i="5" s="1"/>
  <c r="BW11" i="5"/>
  <c r="BU11" i="5"/>
  <c r="BS11" i="5"/>
  <c r="BQ11" i="5"/>
  <c r="BO11" i="5"/>
  <c r="BM11" i="5"/>
  <c r="BX11" i="5" s="1"/>
  <c r="BK11" i="5"/>
  <c r="BG11" i="5"/>
  <c r="BE11" i="5"/>
  <c r="BC11" i="5"/>
  <c r="BA11" i="5"/>
  <c r="AY11" i="5"/>
  <c r="BH11" i="5" s="1"/>
  <c r="AU11" i="5"/>
  <c r="AS11" i="5"/>
  <c r="AQ11" i="5"/>
  <c r="AO11" i="5"/>
  <c r="AM11" i="5"/>
  <c r="AK11" i="5"/>
  <c r="AI11" i="5"/>
  <c r="AG11" i="5"/>
  <c r="AE11" i="5"/>
  <c r="AC11" i="5"/>
  <c r="AV11" i="5" s="1"/>
  <c r="Y11" i="5"/>
  <c r="W11" i="5"/>
  <c r="U11" i="5"/>
  <c r="S11" i="5"/>
  <c r="Q11" i="5"/>
  <c r="Z11" i="5" s="1"/>
  <c r="M11" i="5"/>
  <c r="K11" i="5"/>
  <c r="N11" i="5" s="1"/>
  <c r="I11" i="5"/>
  <c r="G11" i="5"/>
  <c r="C11" i="5"/>
  <c r="B11" i="5"/>
  <c r="A11" i="5"/>
  <c r="EC10" i="5"/>
  <c r="EA10" i="5"/>
  <c r="DY10" i="5"/>
  <c r="DW10" i="5"/>
  <c r="DU10" i="5"/>
  <c r="DS10" i="5"/>
  <c r="DQ10" i="5"/>
  <c r="DO10" i="5"/>
  <c r="DM10" i="5"/>
  <c r="ED10" i="5" s="1"/>
  <c r="DI10" i="5"/>
  <c r="DG10" i="5"/>
  <c r="DE10" i="5"/>
  <c r="DC10" i="5"/>
  <c r="DA10" i="5"/>
  <c r="CY10" i="5"/>
  <c r="CW10" i="5"/>
  <c r="DJ10" i="5" s="1"/>
  <c r="CS10" i="5"/>
  <c r="CQ10" i="5"/>
  <c r="CO10" i="5"/>
  <c r="CT10" i="5" s="1"/>
  <c r="CK10" i="5"/>
  <c r="CI10" i="5"/>
  <c r="CG10" i="5"/>
  <c r="CE10" i="5"/>
  <c r="CC10" i="5"/>
  <c r="CA10" i="5"/>
  <c r="CL10" i="5" s="1"/>
  <c r="BW10" i="5"/>
  <c r="BU10" i="5"/>
  <c r="BS10" i="5"/>
  <c r="BQ10" i="5"/>
  <c r="BO10" i="5"/>
  <c r="BM10" i="5"/>
  <c r="BX10" i="5" s="1"/>
  <c r="BK10" i="5"/>
  <c r="BG10" i="5"/>
  <c r="BE10" i="5"/>
  <c r="BC10" i="5"/>
  <c r="BA10" i="5"/>
  <c r="BH10" i="5" s="1"/>
  <c r="AY10" i="5"/>
  <c r="AU10" i="5"/>
  <c r="AS10" i="5"/>
  <c r="AQ10" i="5"/>
  <c r="AO10" i="5"/>
  <c r="AM10" i="5"/>
  <c r="AK10" i="5"/>
  <c r="AI10" i="5"/>
  <c r="AG10" i="5"/>
  <c r="AE10" i="5"/>
  <c r="AC10" i="5"/>
  <c r="AV10" i="5" s="1"/>
  <c r="Y10" i="5"/>
  <c r="W10" i="5"/>
  <c r="U10" i="5"/>
  <c r="S10" i="5"/>
  <c r="Q10" i="5"/>
  <c r="Z10" i="5" s="1"/>
  <c r="M10" i="5"/>
  <c r="K10" i="5"/>
  <c r="I10" i="5"/>
  <c r="G10" i="5"/>
  <c r="N10" i="5" s="1"/>
  <c r="E10" i="5" s="1"/>
  <c r="C10" i="5"/>
  <c r="B10" i="5"/>
  <c r="A10" i="5"/>
  <c r="EC9" i="5"/>
  <c r="EA9" i="5"/>
  <c r="DY9" i="5"/>
  <c r="DW9" i="5"/>
  <c r="DU9" i="5"/>
  <c r="DS9" i="5"/>
  <c r="DQ9" i="5"/>
  <c r="DO9" i="5"/>
  <c r="ED9" i="5" s="1"/>
  <c r="DM9" i="5"/>
  <c r="DI9" i="5"/>
  <c r="DG9" i="5"/>
  <c r="DE9" i="5"/>
  <c r="DC9" i="5"/>
  <c r="DA9" i="5"/>
  <c r="CY9" i="5"/>
  <c r="CW9" i="5"/>
  <c r="DJ9" i="5" s="1"/>
  <c r="CS9" i="5"/>
  <c r="CQ9" i="5"/>
  <c r="CT9" i="5" s="1"/>
  <c r="CO9" i="5"/>
  <c r="CK9" i="5"/>
  <c r="CI9" i="5"/>
  <c r="CG9" i="5"/>
  <c r="CE9" i="5"/>
  <c r="CC9" i="5"/>
  <c r="CA9" i="5"/>
  <c r="CL9" i="5" s="1"/>
  <c r="BW9" i="5"/>
  <c r="BU9" i="5"/>
  <c r="BS9" i="5"/>
  <c r="BQ9" i="5"/>
  <c r="BO9" i="5"/>
  <c r="BM9" i="5"/>
  <c r="BX9" i="5" s="1"/>
  <c r="BK9" i="5"/>
  <c r="BG9" i="5"/>
  <c r="BE9" i="5"/>
  <c r="BC9" i="5"/>
  <c r="BA9" i="5"/>
  <c r="AY9" i="5"/>
  <c r="BH9" i="5" s="1"/>
  <c r="AU9" i="5"/>
  <c r="AS9" i="5"/>
  <c r="AQ9" i="5"/>
  <c r="AO9" i="5"/>
  <c r="AM9" i="5"/>
  <c r="AK9" i="5"/>
  <c r="AI9" i="5"/>
  <c r="AG9" i="5"/>
  <c r="AE9" i="5"/>
  <c r="AC9" i="5"/>
  <c r="AV9" i="5" s="1"/>
  <c r="Y9" i="5"/>
  <c r="W9" i="5"/>
  <c r="U9" i="5"/>
  <c r="S9" i="5"/>
  <c r="Q9" i="5"/>
  <c r="Z9" i="5" s="1"/>
  <c r="M9" i="5"/>
  <c r="K9" i="5"/>
  <c r="N9" i="5" s="1"/>
  <c r="I9" i="5"/>
  <c r="G9" i="5"/>
  <c r="C9" i="5"/>
  <c r="B9" i="5"/>
  <c r="A9" i="5"/>
  <c r="EC8" i="5"/>
  <c r="EA8" i="5"/>
  <c r="DY8" i="5"/>
  <c r="DW8" i="5"/>
  <c r="DU8" i="5"/>
  <c r="DS8" i="5"/>
  <c r="DQ8" i="5"/>
  <c r="DO8" i="5"/>
  <c r="DM8" i="5"/>
  <c r="ED8" i="5" s="1"/>
  <c r="DI8" i="5"/>
  <c r="DG8" i="5"/>
  <c r="DE8" i="5"/>
  <c r="DC8" i="5"/>
  <c r="DA8" i="5"/>
  <c r="CY8" i="5"/>
  <c r="CW8" i="5"/>
  <c r="DJ8" i="5" s="1"/>
  <c r="CS8" i="5"/>
  <c r="CQ8" i="5"/>
  <c r="CO8" i="5"/>
  <c r="CT8" i="5" s="1"/>
  <c r="CK8" i="5"/>
  <c r="CI8" i="5"/>
  <c r="CG8" i="5"/>
  <c r="CE8" i="5"/>
  <c r="CC8" i="5"/>
  <c r="CA8" i="5"/>
  <c r="CL8" i="5" s="1"/>
  <c r="BW8" i="5"/>
  <c r="BU8" i="5"/>
  <c r="BS8" i="5"/>
  <c r="BQ8" i="5"/>
  <c r="BO8" i="5"/>
  <c r="BM8" i="5"/>
  <c r="BX8" i="5" s="1"/>
  <c r="BK8" i="5"/>
  <c r="BG8" i="5"/>
  <c r="BE8" i="5"/>
  <c r="BC8" i="5"/>
  <c r="BA8" i="5"/>
  <c r="BH8" i="5" s="1"/>
  <c r="AY8" i="5"/>
  <c r="AU8" i="5"/>
  <c r="AS8" i="5"/>
  <c r="AQ8" i="5"/>
  <c r="AO8" i="5"/>
  <c r="AM8" i="5"/>
  <c r="AK8" i="5"/>
  <c r="AI8" i="5"/>
  <c r="AG8" i="5"/>
  <c r="AE8" i="5"/>
  <c r="AC8" i="5"/>
  <c r="AV8" i="5" s="1"/>
  <c r="Y8" i="5"/>
  <c r="W8" i="5"/>
  <c r="U8" i="5"/>
  <c r="S8" i="5"/>
  <c r="Q8" i="5"/>
  <c r="Z8" i="5" s="1"/>
  <c r="M8" i="5"/>
  <c r="K8" i="5"/>
  <c r="I8" i="5"/>
  <c r="G8" i="5"/>
  <c r="N8" i="5" s="1"/>
  <c r="C8" i="5"/>
  <c r="B8" i="5"/>
  <c r="A8" i="5"/>
  <c r="EC7" i="5"/>
  <c r="EA7" i="5"/>
  <c r="DY7" i="5"/>
  <c r="DW7" i="5"/>
  <c r="DU7" i="5"/>
  <c r="DS7" i="5"/>
  <c r="DQ7" i="5"/>
  <c r="DO7" i="5"/>
  <c r="ED7" i="5" s="1"/>
  <c r="DM7" i="5"/>
  <c r="DI7" i="5"/>
  <c r="DG7" i="5"/>
  <c r="DE7" i="5"/>
  <c r="DC7" i="5"/>
  <c r="DA7" i="5"/>
  <c r="CY7" i="5"/>
  <c r="CW7" i="5"/>
  <c r="DJ7" i="5" s="1"/>
  <c r="CS7" i="5"/>
  <c r="CQ7" i="5"/>
  <c r="CT7" i="5" s="1"/>
  <c r="CO7" i="5"/>
  <c r="CK7" i="5"/>
  <c r="CI7" i="5"/>
  <c r="CG7" i="5"/>
  <c r="CE7" i="5"/>
  <c r="CC7" i="5"/>
  <c r="CA7" i="5"/>
  <c r="CL7" i="5" s="1"/>
  <c r="BW7" i="5"/>
  <c r="BU7" i="5"/>
  <c r="BS7" i="5"/>
  <c r="BQ7" i="5"/>
  <c r="BO7" i="5"/>
  <c r="BM7" i="5"/>
  <c r="BX7" i="5" s="1"/>
  <c r="BK7" i="5"/>
  <c r="BG7" i="5"/>
  <c r="BE7" i="5"/>
  <c r="BC7" i="5"/>
  <c r="BA7" i="5"/>
  <c r="AY7" i="5"/>
  <c r="BH7" i="5" s="1"/>
  <c r="AU7" i="5"/>
  <c r="AS7" i="5"/>
  <c r="AQ7" i="5"/>
  <c r="AO7" i="5"/>
  <c r="AM7" i="5"/>
  <c r="AK7" i="5"/>
  <c r="AI7" i="5"/>
  <c r="AG7" i="5"/>
  <c r="AE7" i="5"/>
  <c r="AC7" i="5"/>
  <c r="AV7" i="5" s="1"/>
  <c r="Y7" i="5"/>
  <c r="W7" i="5"/>
  <c r="U7" i="5"/>
  <c r="S7" i="5"/>
  <c r="Q7" i="5"/>
  <c r="Z7" i="5" s="1"/>
  <c r="M7" i="5"/>
  <c r="K7" i="5"/>
  <c r="N7" i="5" s="1"/>
  <c r="I7" i="5"/>
  <c r="G7" i="5"/>
  <c r="C7" i="5"/>
  <c r="B7" i="5"/>
  <c r="A7" i="5"/>
  <c r="EC6" i="5"/>
  <c r="EA6" i="5"/>
  <c r="DY6" i="5"/>
  <c r="DW6" i="5"/>
  <c r="DU6" i="5"/>
  <c r="DS6" i="5"/>
  <c r="DQ6" i="5"/>
  <c r="DO6" i="5"/>
  <c r="DM6" i="5"/>
  <c r="ED6" i="5" s="1"/>
  <c r="DI6" i="5"/>
  <c r="DG6" i="5"/>
  <c r="DE6" i="5"/>
  <c r="DC6" i="5"/>
  <c r="DA6" i="5"/>
  <c r="CY6" i="5"/>
  <c r="CW6" i="5"/>
  <c r="DJ6" i="5" s="1"/>
  <c r="CS6" i="5"/>
  <c r="CQ6" i="5"/>
  <c r="CO6" i="5"/>
  <c r="CT6" i="5" s="1"/>
  <c r="CK6" i="5"/>
  <c r="CI6" i="5"/>
  <c r="CG6" i="5"/>
  <c r="CE6" i="5"/>
  <c r="CC6" i="5"/>
  <c r="CA6" i="5"/>
  <c r="CL6" i="5" s="1"/>
  <c r="BX6" i="5"/>
  <c r="BW6" i="5"/>
  <c r="BU6" i="5"/>
  <c r="BS6" i="5"/>
  <c r="BQ6" i="5"/>
  <c r="BO6" i="5"/>
  <c r="BM6" i="5"/>
  <c r="BK6" i="5"/>
  <c r="BG6" i="5"/>
  <c r="BE6" i="5"/>
  <c r="BC6" i="5"/>
  <c r="BA6" i="5"/>
  <c r="BH6" i="5" s="1"/>
  <c r="AY6" i="5"/>
  <c r="AU6" i="5"/>
  <c r="AS6" i="5"/>
  <c r="AQ6" i="5"/>
  <c r="AO6" i="5"/>
  <c r="AM6" i="5"/>
  <c r="AK6" i="5"/>
  <c r="AI6" i="5"/>
  <c r="AG6" i="5"/>
  <c r="AE6" i="5"/>
  <c r="AC6" i="5"/>
  <c r="AV6" i="5" s="1"/>
  <c r="Y6" i="5"/>
  <c r="W6" i="5"/>
  <c r="U6" i="5"/>
  <c r="S6" i="5"/>
  <c r="Q6" i="5"/>
  <c r="Z6" i="5" s="1"/>
  <c r="M6" i="5"/>
  <c r="K6" i="5"/>
  <c r="I6" i="5"/>
  <c r="G6" i="5"/>
  <c r="N6" i="5" s="1"/>
  <c r="C6" i="5"/>
  <c r="B6" i="5"/>
  <c r="A6" i="5"/>
  <c r="EC5" i="5"/>
  <c r="EA5" i="5"/>
  <c r="DY5" i="5"/>
  <c r="DW5" i="5"/>
  <c r="DU5" i="5"/>
  <c r="DS5" i="5"/>
  <c r="DQ5" i="5"/>
  <c r="DO5" i="5"/>
  <c r="ED5" i="5" s="1"/>
  <c r="DM5" i="5"/>
  <c r="DI5" i="5"/>
  <c r="DG5" i="5"/>
  <c r="DE5" i="5"/>
  <c r="DC5" i="5"/>
  <c r="DA5" i="5"/>
  <c r="CY5" i="5"/>
  <c r="CW5" i="5"/>
  <c r="DJ5" i="5" s="1"/>
  <c r="CS5" i="5"/>
  <c r="CQ5" i="5"/>
  <c r="CT5" i="5" s="1"/>
  <c r="CO5" i="5"/>
  <c r="CK5" i="5"/>
  <c r="CI5" i="5"/>
  <c r="CG5" i="5"/>
  <c r="CE5" i="5"/>
  <c r="CC5" i="5"/>
  <c r="CA5" i="5"/>
  <c r="CL5" i="5" s="1"/>
  <c r="BW5" i="5"/>
  <c r="BU5" i="5"/>
  <c r="BS5" i="5"/>
  <c r="BQ5" i="5"/>
  <c r="BO5" i="5"/>
  <c r="BM5" i="5"/>
  <c r="BX5" i="5" s="1"/>
  <c r="BK5" i="5"/>
  <c r="BG5" i="5"/>
  <c r="BE5" i="5"/>
  <c r="BC5" i="5"/>
  <c r="BA5" i="5"/>
  <c r="AY5" i="5"/>
  <c r="BH5" i="5" s="1"/>
  <c r="AU5" i="5"/>
  <c r="AS5" i="5"/>
  <c r="AQ5" i="5"/>
  <c r="AO5" i="5"/>
  <c r="AM5" i="5"/>
  <c r="AK5" i="5"/>
  <c r="AI5" i="5"/>
  <c r="AG5" i="5"/>
  <c r="AE5" i="5"/>
  <c r="AC5" i="5"/>
  <c r="AV5" i="5" s="1"/>
  <c r="Y5" i="5"/>
  <c r="W5" i="5"/>
  <c r="U5" i="5"/>
  <c r="S5" i="5"/>
  <c r="Q5" i="5"/>
  <c r="Z5" i="5" s="1"/>
  <c r="M5" i="5"/>
  <c r="K5" i="5"/>
  <c r="N5" i="5" s="1"/>
  <c r="E5" i="5" s="1"/>
  <c r="I5" i="5"/>
  <c r="G5" i="5"/>
  <c r="C5" i="5"/>
  <c r="B5" i="5"/>
  <c r="A5" i="5"/>
  <c r="EC4" i="5"/>
  <c r="EA4" i="5"/>
  <c r="DY4" i="5"/>
  <c r="DW4" i="5"/>
  <c r="DU4" i="5"/>
  <c r="DS4" i="5"/>
  <c r="DQ4" i="5"/>
  <c r="DO4" i="5"/>
  <c r="DM4" i="5"/>
  <c r="ED4" i="5" s="1"/>
  <c r="DI4" i="5"/>
  <c r="DG4" i="5"/>
  <c r="DE4" i="5"/>
  <c r="DC4" i="5"/>
  <c r="DA4" i="5"/>
  <c r="CY4" i="5"/>
  <c r="CW4" i="5"/>
  <c r="DJ4" i="5" s="1"/>
  <c r="CS4" i="5"/>
  <c r="CQ4" i="5"/>
  <c r="CO4" i="5"/>
  <c r="CT4" i="5" s="1"/>
  <c r="CK4" i="5"/>
  <c r="CI4" i="5"/>
  <c r="CG4" i="5"/>
  <c r="CE4" i="5"/>
  <c r="CC4" i="5"/>
  <c r="CA4" i="5"/>
  <c r="CL4" i="5" s="1"/>
  <c r="BX4" i="5"/>
  <c r="BW4" i="5"/>
  <c r="BU4" i="5"/>
  <c r="BS4" i="5"/>
  <c r="BQ4" i="5"/>
  <c r="BO4" i="5"/>
  <c r="BM4" i="5"/>
  <c r="BK4" i="5"/>
  <c r="BG4" i="5"/>
  <c r="BE4" i="5"/>
  <c r="BC4" i="5"/>
  <c r="BA4" i="5"/>
  <c r="BH4" i="5" s="1"/>
  <c r="AY4" i="5"/>
  <c r="AU4" i="5"/>
  <c r="AS4" i="5"/>
  <c r="AQ4" i="5"/>
  <c r="AO4" i="5"/>
  <c r="AM4" i="5"/>
  <c r="AK4" i="5"/>
  <c r="AI4" i="5"/>
  <c r="AG4" i="5"/>
  <c r="AE4" i="5"/>
  <c r="AC4" i="5"/>
  <c r="AV4" i="5" s="1"/>
  <c r="Y4" i="5"/>
  <c r="W4" i="5"/>
  <c r="U4" i="5"/>
  <c r="S4" i="5"/>
  <c r="Q4" i="5"/>
  <c r="Z4" i="5" s="1"/>
  <c r="M4" i="5"/>
  <c r="K4" i="5"/>
  <c r="I4" i="5"/>
  <c r="G4" i="5"/>
  <c r="N4" i="5" s="1"/>
  <c r="C4" i="5"/>
  <c r="B4" i="5"/>
  <c r="A4" i="5"/>
  <c r="EC3" i="5"/>
  <c r="EA3" i="5"/>
  <c r="DY3" i="5"/>
  <c r="DW3" i="5"/>
  <c r="DU3" i="5"/>
  <c r="DS3" i="5"/>
  <c r="DQ3" i="5"/>
  <c r="DO3" i="5"/>
  <c r="ED3" i="5" s="1"/>
  <c r="DM3" i="5"/>
  <c r="DI3" i="5"/>
  <c r="DG3" i="5"/>
  <c r="DE3" i="5"/>
  <c r="DC3" i="5"/>
  <c r="DA3" i="5"/>
  <c r="CY3" i="5"/>
  <c r="CW3" i="5"/>
  <c r="DJ3" i="5" s="1"/>
  <c r="CS3" i="5"/>
  <c r="CQ3" i="5"/>
  <c r="CT3" i="5" s="1"/>
  <c r="CO3" i="5"/>
  <c r="CK3" i="5"/>
  <c r="CI3" i="5"/>
  <c r="CG3" i="5"/>
  <c r="CE3" i="5"/>
  <c r="CC3" i="5"/>
  <c r="CA3" i="5"/>
  <c r="CL3" i="5" s="1"/>
  <c r="BW3" i="5"/>
  <c r="BU3" i="5"/>
  <c r="BS3" i="5"/>
  <c r="BQ3" i="5"/>
  <c r="BO3" i="5"/>
  <c r="BM3" i="5"/>
  <c r="BX3" i="5" s="1"/>
  <c r="BK3" i="5"/>
  <c r="BG3" i="5"/>
  <c r="BE3" i="5"/>
  <c r="BC3" i="5"/>
  <c r="BA3" i="5"/>
  <c r="AY3" i="5"/>
  <c r="BH3" i="5" s="1"/>
  <c r="AU3" i="5"/>
  <c r="AS3" i="5"/>
  <c r="AQ3" i="5"/>
  <c r="AO3" i="5"/>
  <c r="AM3" i="5"/>
  <c r="AK3" i="5"/>
  <c r="AI3" i="5"/>
  <c r="AG3" i="5"/>
  <c r="AE3" i="5"/>
  <c r="AC3" i="5"/>
  <c r="AV3" i="5" s="1"/>
  <c r="Y3" i="5"/>
  <c r="W3" i="5"/>
  <c r="U3" i="5"/>
  <c r="S3" i="5"/>
  <c r="Q3" i="5"/>
  <c r="Z3" i="5" s="1"/>
  <c r="M3" i="5"/>
  <c r="K3" i="5"/>
  <c r="N3" i="5" s="1"/>
  <c r="I3" i="5"/>
  <c r="G3" i="5"/>
  <c r="C3" i="5"/>
  <c r="B3" i="5"/>
  <c r="A3" i="5"/>
  <c r="EC2" i="5"/>
  <c r="EA2" i="5"/>
  <c r="DY2" i="5"/>
  <c r="DW2" i="5"/>
  <c r="DU2" i="5"/>
  <c r="DS2" i="5"/>
  <c r="DQ2" i="5"/>
  <c r="DO2" i="5"/>
  <c r="DM2" i="5"/>
  <c r="ED2" i="5" s="1"/>
  <c r="DI2" i="5"/>
  <c r="DG2" i="5"/>
  <c r="DE2" i="5"/>
  <c r="DC2" i="5"/>
  <c r="DA2" i="5"/>
  <c r="CY2" i="5"/>
  <c r="CW2" i="5"/>
  <c r="DJ2" i="5" s="1"/>
  <c r="CS2" i="5"/>
  <c r="CQ2" i="5"/>
  <c r="CO2" i="5"/>
  <c r="CT2" i="5" s="1"/>
  <c r="CK2" i="5"/>
  <c r="CI2" i="5"/>
  <c r="CG2" i="5"/>
  <c r="CE2" i="5"/>
  <c r="CC2" i="5"/>
  <c r="CA2" i="5"/>
  <c r="CL2" i="5" s="1"/>
  <c r="BW2" i="5"/>
  <c r="BU2" i="5"/>
  <c r="BS2" i="5"/>
  <c r="BQ2" i="5"/>
  <c r="BO2" i="5"/>
  <c r="BM2" i="5"/>
  <c r="BX2" i="5" s="1"/>
  <c r="BK2" i="5"/>
  <c r="BG2" i="5"/>
  <c r="BE2" i="5"/>
  <c r="BC2" i="5"/>
  <c r="BA2" i="5"/>
  <c r="BH2" i="5" s="1"/>
  <c r="AY2" i="5"/>
  <c r="AU2" i="5"/>
  <c r="AS2" i="5"/>
  <c r="AQ2" i="5"/>
  <c r="AO2" i="5"/>
  <c r="AM2" i="5"/>
  <c r="AK2" i="5"/>
  <c r="AI2" i="5"/>
  <c r="AG2" i="5"/>
  <c r="AE2" i="5"/>
  <c r="AC2" i="5"/>
  <c r="AV2" i="5" s="1"/>
  <c r="Y2" i="5"/>
  <c r="W2" i="5"/>
  <c r="U2" i="5"/>
  <c r="S2" i="5"/>
  <c r="Q2" i="5"/>
  <c r="Z2" i="5" s="1"/>
  <c r="M2" i="5"/>
  <c r="K2" i="5"/>
  <c r="I2" i="5"/>
  <c r="G2" i="5"/>
  <c r="N2" i="5" s="1"/>
  <c r="E2" i="5" s="1"/>
  <c r="C2" i="5"/>
  <c r="B2" i="5"/>
  <c r="A2" i="5"/>
  <c r="D44" i="4" l="1"/>
  <c r="EL44" i="4" s="1"/>
  <c r="EK43" i="4"/>
  <c r="D43" i="4"/>
  <c r="EL43" i="4" s="1"/>
  <c r="EL42" i="4"/>
  <c r="Q42" i="3"/>
  <c r="D40" i="4"/>
  <c r="EL40" i="4"/>
  <c r="Q40" i="3"/>
  <c r="D38" i="4"/>
  <c r="EL38" i="4" s="1"/>
  <c r="Q38" i="3"/>
  <c r="EK37" i="4"/>
  <c r="D37" i="4"/>
  <c r="Q37" i="3" s="1"/>
  <c r="EL37" i="4"/>
  <c r="EK36" i="4"/>
  <c r="EL36" i="4"/>
  <c r="Q36" i="3"/>
  <c r="D35" i="4"/>
  <c r="Q35" i="3" s="1"/>
  <c r="D32" i="4"/>
  <c r="Q32" i="3" s="1"/>
  <c r="D31" i="4"/>
  <c r="Q31" i="3" s="1"/>
  <c r="D30" i="4"/>
  <c r="Q30" i="3" s="1"/>
  <c r="D29" i="4"/>
  <c r="Q29" i="3" s="1"/>
  <c r="D27" i="4"/>
  <c r="Q27" i="3" s="1"/>
  <c r="D26" i="4"/>
  <c r="Q26" i="3" s="1"/>
  <c r="D20" i="4"/>
  <c r="Q20" i="3" s="1"/>
  <c r="D19" i="4"/>
  <c r="Q19" i="3" s="1"/>
  <c r="D17" i="4"/>
  <c r="Q17" i="3" s="1"/>
  <c r="D14" i="4"/>
  <c r="Q14" i="3" s="1"/>
  <c r="D12" i="4"/>
  <c r="Q12" i="3" s="1"/>
  <c r="D10" i="4"/>
  <c r="Q10" i="3" s="1"/>
  <c r="D9" i="4"/>
  <c r="Q9" i="3" s="1"/>
  <c r="D8" i="4"/>
  <c r="Q8" i="3" s="1"/>
  <c r="D6" i="4"/>
  <c r="Q6" i="3" s="1"/>
  <c r="D4" i="4"/>
  <c r="Q4" i="3" s="1"/>
  <c r="D3" i="4"/>
  <c r="Q3" i="3" s="1"/>
  <c r="E44" i="5"/>
  <c r="E43" i="5"/>
  <c r="E41" i="5"/>
  <c r="E40" i="5"/>
  <c r="E39" i="5"/>
  <c r="E38" i="5"/>
  <c r="E37" i="5"/>
  <c r="E36" i="5"/>
  <c r="E35" i="5"/>
  <c r="E34" i="5"/>
  <c r="E33" i="5"/>
  <c r="E31" i="5"/>
  <c r="E30" i="5"/>
  <c r="E29" i="5"/>
  <c r="E24" i="5"/>
  <c r="E25" i="5"/>
  <c r="E23" i="5"/>
  <c r="E22" i="5"/>
  <c r="E21" i="5"/>
  <c r="E20" i="5"/>
  <c r="E19" i="5"/>
  <c r="E18" i="5"/>
  <c r="E17" i="5"/>
  <c r="E16" i="5"/>
  <c r="E11" i="5"/>
  <c r="E8" i="5"/>
  <c r="E9" i="5"/>
  <c r="E14" i="5"/>
  <c r="E3" i="5"/>
  <c r="E6" i="5"/>
  <c r="E4" i="5"/>
  <c r="E12" i="5"/>
  <c r="E7" i="5"/>
  <c r="E15" i="5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B2" i="4"/>
  <c r="C2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A35" i="4"/>
  <c r="B35" i="4"/>
  <c r="A36" i="4"/>
  <c r="B36" i="4"/>
  <c r="A37" i="4"/>
  <c r="B37" i="4"/>
  <c r="A38" i="4"/>
  <c r="B38" i="4"/>
  <c r="A39" i="4"/>
  <c r="B39" i="4"/>
  <c r="A40" i="4"/>
  <c r="B40" i="4"/>
  <c r="A41" i="4"/>
  <c r="B41" i="4"/>
  <c r="A42" i="4"/>
  <c r="B42" i="4"/>
  <c r="A43" i="4"/>
  <c r="B43" i="4"/>
  <c r="A44" i="4"/>
  <c r="B44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EB2" i="4"/>
  <c r="DZ2" i="4"/>
  <c r="DX2" i="4"/>
  <c r="DV2" i="4"/>
  <c r="DT2" i="4"/>
  <c r="DR2" i="4"/>
  <c r="DP2" i="4"/>
  <c r="DN2" i="4"/>
  <c r="DL2" i="4"/>
  <c r="DH2" i="4"/>
  <c r="DF2" i="4"/>
  <c r="DD2" i="4"/>
  <c r="DB2" i="4"/>
  <c r="CZ2" i="4"/>
  <c r="CX2" i="4"/>
  <c r="CV2" i="4"/>
  <c r="CR2" i="4"/>
  <c r="CP2" i="4"/>
  <c r="CN2" i="4"/>
  <c r="CJ2" i="4"/>
  <c r="CH2" i="4"/>
  <c r="CF2" i="4"/>
  <c r="CD2" i="4"/>
  <c r="CB2" i="4"/>
  <c r="BZ2" i="4"/>
  <c r="CK2" i="4" s="1"/>
  <c r="BV2" i="4"/>
  <c r="BT2" i="4"/>
  <c r="BR2" i="4"/>
  <c r="BP2" i="4"/>
  <c r="BN2" i="4"/>
  <c r="BL2" i="4"/>
  <c r="BJ2" i="4"/>
  <c r="BF2" i="4"/>
  <c r="BD2" i="4"/>
  <c r="BB2" i="4"/>
  <c r="AZ2" i="4"/>
  <c r="AX2" i="4"/>
  <c r="AT2" i="4"/>
  <c r="AR2" i="4"/>
  <c r="AP2" i="4"/>
  <c r="AN2" i="4"/>
  <c r="AL2" i="4"/>
  <c r="AJ2" i="4"/>
  <c r="AH2" i="4"/>
  <c r="AF2" i="4"/>
  <c r="AD2" i="4"/>
  <c r="AB2" i="4"/>
  <c r="X2" i="4"/>
  <c r="V2" i="4"/>
  <c r="T2" i="4"/>
  <c r="Y2" i="4" s="1"/>
  <c r="P2" i="4"/>
  <c r="L2" i="4"/>
  <c r="J2" i="4"/>
  <c r="H2" i="4"/>
  <c r="F2" i="4"/>
  <c r="Q44" i="3" l="1"/>
  <c r="Q43" i="3"/>
  <c r="EC2" i="4"/>
  <c r="CS2" i="4"/>
  <c r="BW2" i="4"/>
  <c r="BG2" i="4"/>
  <c r="AU2" i="4"/>
  <c r="M2" i="4"/>
  <c r="DI2" i="4"/>
  <c r="D2" i="4" l="1"/>
  <c r="Q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Libigerová Tereza, Mgr.</author>
  </authors>
  <commentList>
    <comment ref="C69" authorId="0" shapeId="0" xr:uid="{73AA3D22-7444-48B0-80CC-4044EE15DC0A}">
      <text>
        <r>
          <rPr>
            <b/>
            <sz val="9"/>
            <color indexed="81"/>
            <rFont val="Tahoma"/>
            <family val="2"/>
            <charset val="238"/>
          </rPr>
          <t>bez žádanky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<sst xmlns="http://schemas.openxmlformats.org/spreadsheetml/2006/main" count="821" uniqueCount="210">
  <si>
    <t>Jméno pacienta</t>
  </si>
  <si>
    <t>SLE</t>
  </si>
  <si>
    <t>Jakubec Jaromír</t>
  </si>
  <si>
    <t>Zavadilová Pavla</t>
  </si>
  <si>
    <t>Pauk Martin</t>
  </si>
  <si>
    <t>Vinklárková Božena</t>
  </si>
  <si>
    <t>Vacula Jiří</t>
  </si>
  <si>
    <t>Peřichová Marie</t>
  </si>
  <si>
    <t>Ondrejková Zdenka</t>
  </si>
  <si>
    <t xml:space="preserve">Prekop Vladimír </t>
  </si>
  <si>
    <t xml:space="preserve">Štěpánek Stanislav </t>
  </si>
  <si>
    <t xml:space="preserve">Kroupa Ludvík </t>
  </si>
  <si>
    <t>Jelínková Lenka</t>
  </si>
  <si>
    <t xml:space="preserve">Šimonovský Zdeněk </t>
  </si>
  <si>
    <t>Paštéková Pavlína</t>
  </si>
  <si>
    <t>Korytar Josef</t>
  </si>
  <si>
    <t xml:space="preserve">Sívek Antonín </t>
  </si>
  <si>
    <t>Hamplová Martina</t>
  </si>
  <si>
    <t>Švarc Radoslav</t>
  </si>
  <si>
    <t>Ošmera Zdeněk</t>
  </si>
  <si>
    <t>Vilhelm Václav</t>
  </si>
  <si>
    <t>AAV</t>
  </si>
  <si>
    <t>Bartoš Miroslav</t>
  </si>
  <si>
    <t>Čupová Kateřina</t>
  </si>
  <si>
    <t>GPA</t>
  </si>
  <si>
    <t>Vaca Miloš</t>
  </si>
  <si>
    <t>Sokol Aleš</t>
  </si>
  <si>
    <t>Klímová Eva</t>
  </si>
  <si>
    <t>Závidčáková Radka</t>
  </si>
  <si>
    <t xml:space="preserve">Kichnerová Alena </t>
  </si>
  <si>
    <t>SSc</t>
  </si>
  <si>
    <t>difuz. forma</t>
  </si>
  <si>
    <t>RA</t>
  </si>
  <si>
    <t>EGPA</t>
  </si>
  <si>
    <t>Základní DG</t>
  </si>
  <si>
    <t>RČ</t>
  </si>
  <si>
    <t>BIOBANKA</t>
  </si>
  <si>
    <t>FLOWCYTO</t>
  </si>
  <si>
    <t>Podtyp ZDG</t>
  </si>
  <si>
    <t>CRYO</t>
  </si>
  <si>
    <t>SÉRUM</t>
  </si>
  <si>
    <t>12883_JJ_20</t>
  </si>
  <si>
    <t>13302_MP_20</t>
  </si>
  <si>
    <t>14253_MP_21</t>
  </si>
  <si>
    <t>12738_BV_20</t>
  </si>
  <si>
    <t>13023_VP_20</t>
  </si>
  <si>
    <t>13025_ZO_20</t>
  </si>
  <si>
    <t>13038_SS_20</t>
  </si>
  <si>
    <t>13083_LK_20</t>
  </si>
  <si>
    <t>13210_ZS_20</t>
  </si>
  <si>
    <t>13219_LJ_20</t>
  </si>
  <si>
    <t>13359_PP_20</t>
  </si>
  <si>
    <t>3+1</t>
  </si>
  <si>
    <t>13505_JK_20</t>
  </si>
  <si>
    <t>13532_VV_20</t>
  </si>
  <si>
    <t>14407_VV_21</t>
  </si>
  <si>
    <t>14285_AS_21</t>
  </si>
  <si>
    <t>14325_MH_21</t>
  </si>
  <si>
    <t>440511405</t>
  </si>
  <si>
    <t>15240_RS_21</t>
  </si>
  <si>
    <t>14520_ZO_21</t>
  </si>
  <si>
    <t>14813_VV_21</t>
  </si>
  <si>
    <t>15708_VV_21</t>
  </si>
  <si>
    <t>14902_MB_21</t>
  </si>
  <si>
    <t>15373_KC_21</t>
  </si>
  <si>
    <t>seronegat.</t>
  </si>
  <si>
    <t>15591_MV_21</t>
  </si>
  <si>
    <t>6658230854</t>
  </si>
  <si>
    <t>16296_EK_21</t>
  </si>
  <si>
    <t>16723_RZ_21</t>
  </si>
  <si>
    <t>16773_AK_22</t>
  </si>
  <si>
    <t>16810_AK_22</t>
  </si>
  <si>
    <t>Karayigit Lucie</t>
  </si>
  <si>
    <t>16839_LK_22</t>
  </si>
  <si>
    <t>Klega Antonín</t>
  </si>
  <si>
    <t>16843_AK_22</t>
  </si>
  <si>
    <t>Kubáček Vladislav</t>
  </si>
  <si>
    <t>12946_VK_20</t>
  </si>
  <si>
    <t>Panák Michal</t>
  </si>
  <si>
    <t>Sekanina Karel</t>
  </si>
  <si>
    <t>13546_KS_20</t>
  </si>
  <si>
    <t>Střelec Jiří</t>
  </si>
  <si>
    <t>13545_JS_20</t>
  </si>
  <si>
    <t>Trlicová Věra</t>
  </si>
  <si>
    <t>Plicní postižení</t>
  </si>
  <si>
    <t>Renální postižení</t>
  </si>
  <si>
    <t>ORL postižení</t>
  </si>
  <si>
    <t>Vahala Vladimír</t>
  </si>
  <si>
    <t>×</t>
  </si>
  <si>
    <t>BVAS</t>
  </si>
  <si>
    <t>Proteinurie [g/24hod]</t>
  </si>
  <si>
    <t>Datum odběru</t>
  </si>
  <si>
    <t>Bretšnajdr Antonín</t>
  </si>
  <si>
    <t>17375_AB_22</t>
  </si>
  <si>
    <t>neg.</t>
  </si>
  <si>
    <t>cANCA [U/ml]</t>
  </si>
  <si>
    <t>pANCA [U/ml]</t>
  </si>
  <si>
    <t>5601072169</t>
  </si>
  <si>
    <t>Typ PP</t>
  </si>
  <si>
    <t>DAH</t>
  </si>
  <si>
    <t xml:space="preserve">Myalgie </t>
  </si>
  <si>
    <t xml:space="preserve">Artralgie </t>
  </si>
  <si>
    <t>Horečka</t>
  </si>
  <si>
    <t>Hubnutí &gt;2kg</t>
  </si>
  <si>
    <t>Celkové příznaky</t>
  </si>
  <si>
    <t>Kožní infarkt</t>
  </si>
  <si>
    <t>Purpura</t>
  </si>
  <si>
    <t>Kožní vřed</t>
  </si>
  <si>
    <t>Gangréna</t>
  </si>
  <si>
    <t>Jiná kožní vask.</t>
  </si>
  <si>
    <t>Kožní příznaky</t>
  </si>
  <si>
    <t>Ústní ulcerace</t>
  </si>
  <si>
    <t>Genitální ulcerace</t>
  </si>
  <si>
    <t>Zánět adnex</t>
  </si>
  <si>
    <t>Proptóza</t>
  </si>
  <si>
    <t>(Epi)skleritida</t>
  </si>
  <si>
    <t>Konjunktivita / blefaritida</t>
  </si>
  <si>
    <t>Rozmazané vidění</t>
  </si>
  <si>
    <t>Akutní amauroza</t>
  </si>
  <si>
    <t>Uveitida</t>
  </si>
  <si>
    <t>Retinální vaskulitida</t>
  </si>
  <si>
    <t>Mukozní příznaky</t>
  </si>
  <si>
    <t>Epistaxe / Nosní krusty</t>
  </si>
  <si>
    <t>Paranasální siny</t>
  </si>
  <si>
    <t>Subglotická stenoza</t>
  </si>
  <si>
    <t>Převodní porucha sluchu</t>
  </si>
  <si>
    <t>Senzorineurální porucha sluchu</t>
  </si>
  <si>
    <t>ORL příznaky</t>
  </si>
  <si>
    <t>Vrzoty</t>
  </si>
  <si>
    <t>Noduly / Kavity</t>
  </si>
  <si>
    <t>Pleurální výpotek</t>
  </si>
  <si>
    <t>Plicní infiltráty</t>
  </si>
  <si>
    <t>Endo-bronchiální léze</t>
  </si>
  <si>
    <t>Hemoptýza / DAH</t>
  </si>
  <si>
    <t>Respirační selhání</t>
  </si>
  <si>
    <t>Plicní příznaky</t>
  </si>
  <si>
    <t>Absence perif. pulsace</t>
  </si>
  <si>
    <t>Chlopenní vada</t>
  </si>
  <si>
    <t>Perikarditida</t>
  </si>
  <si>
    <t>ICHS</t>
  </si>
  <si>
    <t>Kardio-myopatie</t>
  </si>
  <si>
    <t>Městnavé srdeční selhání</t>
  </si>
  <si>
    <t>Kardiální příznaky</t>
  </si>
  <si>
    <t>Peritonitida</t>
  </si>
  <si>
    <t>Krvavé průjmy</t>
  </si>
  <si>
    <t>Ischemická abdominalgie</t>
  </si>
  <si>
    <t>Abdominální příznaky</t>
  </si>
  <si>
    <t>Diastolická hypertenze &gt;95 mmHg</t>
  </si>
  <si>
    <t>Proteinurie (1+ nebo 0,2g)</t>
  </si>
  <si>
    <t>Hematurie (2+ nebo &gt;10 ery HPF)</t>
  </si>
  <si>
    <t>Vstupní krea 125-249</t>
  </si>
  <si>
    <t>Vstupní krea 250-499</t>
  </si>
  <si>
    <t>Vstupní krea &gt;500</t>
  </si>
  <si>
    <t>Vzestup krea &gt;30% nebo pokles eGFR o &gt;25%</t>
  </si>
  <si>
    <t>Renální příznaky</t>
  </si>
  <si>
    <t>Bolesti hlavy</t>
  </si>
  <si>
    <t>Meningitida</t>
  </si>
  <si>
    <t>Organická amence</t>
  </si>
  <si>
    <t>Záchvaty</t>
  </si>
  <si>
    <t>CMP</t>
  </si>
  <si>
    <t>Léze míšní</t>
  </si>
  <si>
    <t>Paréza hlavových nervů</t>
  </si>
  <si>
    <t>Periferní senzorická neuropatie</t>
  </si>
  <si>
    <t>Mononeuritis multiplex</t>
  </si>
  <si>
    <t>Neurologické příznaky</t>
  </si>
  <si>
    <t>x</t>
  </si>
  <si>
    <t>Kontrolní odběr</t>
  </si>
  <si>
    <t>Iniciální odběr</t>
  </si>
  <si>
    <t>Renální biopsie</t>
  </si>
  <si>
    <t>Nová dg. (N) / Kontrola (K) / Relaps ( R )</t>
  </si>
  <si>
    <t>Komorbidita</t>
  </si>
  <si>
    <t>Podtyp</t>
  </si>
  <si>
    <t>N</t>
  </si>
  <si>
    <t>M</t>
  </si>
  <si>
    <t>R</t>
  </si>
  <si>
    <t>K</t>
  </si>
  <si>
    <t>Věk při dg</t>
  </si>
  <si>
    <t>Pohlaví</t>
  </si>
  <si>
    <t>Kuřák</t>
  </si>
  <si>
    <t>PY</t>
  </si>
  <si>
    <t>F</t>
  </si>
  <si>
    <t>ex</t>
  </si>
  <si>
    <t>Indukční terapie</t>
  </si>
  <si>
    <t>Udržovací terapie</t>
  </si>
  <si>
    <t>ne</t>
  </si>
  <si>
    <t>W</t>
  </si>
  <si>
    <t>ren.lim.</t>
  </si>
  <si>
    <t>ano</t>
  </si>
  <si>
    <t>Bronchogenní ca</t>
  </si>
  <si>
    <t>Úmrtí</t>
  </si>
  <si>
    <t>Relaps</t>
  </si>
  <si>
    <t>MPA</t>
  </si>
  <si>
    <r>
      <t>GF [ml/s/1,73m</t>
    </r>
    <r>
      <rPr>
        <b/>
        <i/>
        <vertAlign val="superscript"/>
        <sz val="9"/>
        <color theme="1"/>
        <rFont val="Arial Narrow"/>
        <family val="2"/>
        <charset val="238"/>
      </rPr>
      <t>2</t>
    </r>
    <r>
      <rPr>
        <b/>
        <i/>
        <sz val="9"/>
        <color theme="1"/>
        <rFont val="Arial Narrow"/>
        <family val="2"/>
        <charset val="238"/>
      </rPr>
      <t>]</t>
    </r>
  </si>
  <si>
    <r>
      <t>Kreatinin [</t>
    </r>
    <r>
      <rPr>
        <b/>
        <sz val="11"/>
        <color theme="1"/>
        <rFont val="Arial Narrow"/>
        <family val="2"/>
        <charset val="238"/>
      </rPr>
      <t>µ</t>
    </r>
    <r>
      <rPr>
        <b/>
        <i/>
        <sz val="11"/>
        <color theme="1"/>
        <rFont val="Arial Narrow"/>
        <family val="2"/>
        <charset val="238"/>
      </rPr>
      <t>mol/l]</t>
    </r>
  </si>
  <si>
    <t>CFA</t>
  </si>
  <si>
    <t>MTX</t>
  </si>
  <si>
    <t>AZA</t>
  </si>
  <si>
    <t>MMF</t>
  </si>
  <si>
    <t>PLEX</t>
  </si>
  <si>
    <t>Dialýza</t>
  </si>
  <si>
    <t>susp.</t>
  </si>
  <si>
    <t>RTX</t>
  </si>
  <si>
    <t>P</t>
  </si>
  <si>
    <t>GK</t>
  </si>
  <si>
    <t>FULL - RENÁLNÍ</t>
  </si>
  <si>
    <t>FULL - PLICNÍ</t>
  </si>
  <si>
    <t>FULL - ORL</t>
  </si>
  <si>
    <t>BVAS - FULL</t>
  </si>
  <si>
    <t>BVAS - srovnání</t>
  </si>
  <si>
    <t>CFA+RTX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</si>
</sst>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theme="1"/>
      <name val="Calibri"/>
      <family val="2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0" tint="-0.499984740745262"/>
      <name val="Arial Narrow"/>
      <family val="2"/>
      <charset val="238"/>
    </font>
    <font>
      <sz val="11"/>
      <color theme="0" tint="-0.499984740745262"/>
      <name val="Arial Narrow"/>
      <family val="2"/>
      <charset val="238"/>
    </font>
    <font>
      <sz val="8"/>
      <color theme="0" tint="-0.499984740745262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0" tint="-0.34998626667073579"/>
      <name val="Arial Narrow"/>
      <family val="2"/>
      <charset val="238"/>
    </font>
    <font>
      <sz val="8"/>
      <color theme="0" tint="-0.34998626667073579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sz val="10"/>
      <color theme="0" tint="-0.34998626667073579"/>
      <name val="Arial Narrow"/>
      <family val="2"/>
      <charset val="238"/>
    </font>
    <font>
      <sz val="10"/>
      <color theme="0" tint="-0.499984740745262"/>
      <name val="Arial Narrow"/>
      <family val="2"/>
      <charset val="238"/>
    </font>
    <font>
      <sz val="9"/>
      <color theme="0" tint="-0.34998626667073579"/>
      <name val="Arial Narrow"/>
      <family val="2"/>
      <charset val="238"/>
    </font>
    <font>
      <b/>
      <sz val="11"/>
      <color theme="1"/>
      <name val="Arial"/>
      <family val="2"/>
      <charset val="238"/>
    </font>
    <font>
      <b/>
      <sz val="7"/>
      <color theme="1"/>
      <name val="Arial"/>
      <family val="2"/>
    </font>
    <font>
      <b/>
      <u/>
      <sz val="7"/>
      <color theme="1"/>
      <name val="Arial"/>
      <family val="2"/>
    </font>
    <font>
      <b/>
      <sz val="8"/>
      <color theme="1"/>
      <name val="Arial"/>
      <family val="2"/>
      <charset val="238"/>
    </font>
    <font>
      <b/>
      <u/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b/>
      <u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8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i/>
      <sz val="9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i/>
      <vertAlign val="superscript"/>
      <sz val="9"/>
      <color theme="1"/>
      <name val="Arial Narrow"/>
      <family val="2"/>
      <charset val="238"/>
    </font>
    <font>
      <b/>
      <i/>
      <sz val="7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color theme="0" tint="-0.3499862666707357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 Narrow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E8F2F8"/>
        <bgColor indexed="64"/>
      </patternFill>
    </fill>
    <fill>
      <patternFill patternType="solid">
        <fgColor rgb="FFC5DEED"/>
        <bgColor indexed="64"/>
      </patternFill>
    </fill>
    <fill>
      <patternFill patternType="solid">
        <fgColor rgb="FFFFFBA7"/>
        <bgColor indexed="64"/>
      </patternFill>
    </fill>
    <fill>
      <patternFill patternType="solid">
        <fgColor rgb="FFFFFDD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5B8E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499984740745262"/>
      </left>
      <right/>
      <top/>
      <bottom/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191">
    <xf numFmtId="0" fontId="0" fillId="0" borderId="0" xfId="0"/>
    <xf numFmtId="0" fontId="1" fillId="0" borderId="0" xfId="0" applyFont="1"/>
    <xf numFmtId="0" fontId="8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/>
    <xf numFmtId="0" fontId="11" fillId="2" borderId="0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2" xfId="0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left"/>
    </xf>
    <xf numFmtId="0" fontId="14" fillId="0" borderId="2" xfId="1" applyFont="1" applyFill="1" applyBorder="1" applyAlignment="1">
      <alignment horizontal="left"/>
    </xf>
    <xf numFmtId="14" fontId="10" fillId="0" borderId="0" xfId="0" applyNumberFormat="1" applyFont="1"/>
    <xf numFmtId="0" fontId="15" fillId="0" borderId="0" xfId="0" applyFont="1"/>
    <xf numFmtId="0" fontId="16" fillId="0" borderId="2" xfId="0" applyFont="1" applyFill="1" applyBorder="1" applyAlignment="1">
      <alignment horizontal="left"/>
    </xf>
    <xf numFmtId="0" fontId="17" fillId="2" borderId="0" xfId="0" applyNumberFormat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left"/>
    </xf>
    <xf numFmtId="49" fontId="14" fillId="0" borderId="2" xfId="1" applyNumberFormat="1" applyFont="1" applyFill="1" applyBorder="1" applyAlignment="1">
      <alignment horizontal="left"/>
    </xf>
    <xf numFmtId="0" fontId="10" fillId="3" borderId="0" xfId="0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49" fontId="10" fillId="0" borderId="2" xfId="0" applyNumberFormat="1" applyFont="1" applyBorder="1" applyAlignment="1">
      <alignment horizontal="left"/>
    </xf>
    <xf numFmtId="0" fontId="14" fillId="0" borderId="2" xfId="1" applyFont="1" applyBorder="1" applyAlignment="1">
      <alignment horizontal="left"/>
    </xf>
    <xf numFmtId="0" fontId="18" fillId="3" borderId="0" xfId="0" applyFont="1" applyFill="1" applyBorder="1"/>
    <xf numFmtId="0" fontId="20" fillId="2" borderId="0" xfId="0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15" fillId="0" borderId="0" xfId="0" applyFont="1" applyBorder="1"/>
    <xf numFmtId="0" fontId="9" fillId="0" borderId="0" xfId="0" applyFont="1" applyFill="1" applyBorder="1"/>
    <xf numFmtId="0" fontId="9" fillId="0" borderId="6" xfId="0" applyFont="1" applyFill="1" applyBorder="1"/>
    <xf numFmtId="0" fontId="12" fillId="0" borderId="6" xfId="1" applyFont="1" applyFill="1" applyBorder="1"/>
    <xf numFmtId="0" fontId="1" fillId="0" borderId="0" xfId="0" applyFont="1" applyBorder="1"/>
    <xf numFmtId="0" fontId="21" fillId="0" borderId="6" xfId="1" applyFont="1" applyFill="1" applyBorder="1"/>
    <xf numFmtId="0" fontId="19" fillId="0" borderId="2" xfId="1" applyFont="1" applyBorder="1" applyAlignment="1">
      <alignment horizontal="left"/>
    </xf>
    <xf numFmtId="14" fontId="22" fillId="0" borderId="0" xfId="0" applyNumberFormat="1" applyFont="1" applyFill="1" applyBorder="1" applyAlignment="1">
      <alignment horizontal="left"/>
    </xf>
    <xf numFmtId="0" fontId="22" fillId="3" borderId="0" xfId="0" applyFont="1" applyFill="1" applyBorder="1"/>
    <xf numFmtId="0" fontId="19" fillId="0" borderId="2" xfId="0" applyFont="1" applyBorder="1" applyAlignment="1">
      <alignment horizontal="left"/>
    </xf>
    <xf numFmtId="0" fontId="21" fillId="0" borderId="0" xfId="0" applyFont="1" applyFill="1" applyBorder="1"/>
    <xf numFmtId="0" fontId="9" fillId="0" borderId="6" xfId="0" applyFont="1" applyBorder="1"/>
    <xf numFmtId="0" fontId="15" fillId="0" borderId="6" xfId="0" applyFont="1" applyBorder="1"/>
    <xf numFmtId="14" fontId="18" fillId="0" borderId="4" xfId="0" applyNumberFormat="1" applyFont="1" applyBorder="1" applyAlignment="1">
      <alignment horizontal="left"/>
    </xf>
    <xf numFmtId="14" fontId="18" fillId="0" borderId="0" xfId="0" applyNumberFormat="1" applyFont="1" applyBorder="1" applyAlignment="1">
      <alignment horizontal="left"/>
    </xf>
    <xf numFmtId="14" fontId="23" fillId="0" borderId="0" xfId="0" applyNumberFormat="1" applyFont="1" applyFill="1" applyBorder="1" applyAlignment="1">
      <alignment horizontal="left"/>
    </xf>
    <xf numFmtId="14" fontId="18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9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left"/>
    </xf>
    <xf numFmtId="14" fontId="18" fillId="3" borderId="0" xfId="0" applyNumberFormat="1" applyFont="1" applyFill="1" applyBorder="1" applyAlignment="1">
      <alignment horizontal="left"/>
    </xf>
    <xf numFmtId="0" fontId="23" fillId="3" borderId="0" xfId="0" applyFont="1" applyFill="1" applyBorder="1" applyAlignment="1">
      <alignment horizontal="left"/>
    </xf>
    <xf numFmtId="0" fontId="22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center"/>
    </xf>
    <xf numFmtId="0" fontId="14" fillId="3" borderId="0" xfId="1" applyFont="1" applyFill="1" applyBorder="1" applyAlignment="1">
      <alignment horizontal="center"/>
    </xf>
    <xf numFmtId="0" fontId="16" fillId="3" borderId="0" xfId="1" applyFont="1" applyFill="1" applyBorder="1" applyAlignment="1">
      <alignment horizontal="center"/>
    </xf>
    <xf numFmtId="0" fontId="19" fillId="3" borderId="0" xfId="1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24" fillId="4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4" fillId="4" borderId="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12" fillId="0" borderId="0" xfId="1" applyFont="1" applyFill="1" applyBorder="1"/>
    <xf numFmtId="0" fontId="21" fillId="0" borderId="6" xfId="0" applyFont="1" applyFill="1" applyBorder="1"/>
    <xf numFmtId="0" fontId="14" fillId="0" borderId="0" xfId="1" applyFont="1" applyBorder="1" applyAlignment="1">
      <alignment horizontal="left"/>
    </xf>
    <xf numFmtId="0" fontId="25" fillId="0" borderId="0" xfId="0" applyFont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7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32" fillId="7" borderId="0" xfId="0" applyFont="1" applyFill="1" applyAlignment="1">
      <alignment horizontal="center" vertical="center" wrapText="1"/>
    </xf>
    <xf numFmtId="0" fontId="34" fillId="6" borderId="0" xfId="0" applyFont="1" applyFill="1" applyAlignment="1">
      <alignment horizontal="center"/>
    </xf>
    <xf numFmtId="14" fontId="35" fillId="0" borderId="0" xfId="0" applyNumberFormat="1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7" borderId="0" xfId="0" applyNumberFormat="1" applyFont="1" applyFill="1" applyAlignment="1">
      <alignment horizontal="center"/>
    </xf>
    <xf numFmtId="0" fontId="35" fillId="0" borderId="0" xfId="0" applyNumberFormat="1" applyFont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left"/>
    </xf>
    <xf numFmtId="0" fontId="35" fillId="7" borderId="0" xfId="0" applyFont="1" applyFill="1" applyAlignment="1">
      <alignment horizontal="center"/>
    </xf>
    <xf numFmtId="0" fontId="13" fillId="6" borderId="0" xfId="0" applyFont="1" applyFill="1" applyAlignment="1">
      <alignment horizontal="left"/>
    </xf>
    <xf numFmtId="14" fontId="13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7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0" fillId="7" borderId="0" xfId="0" applyFill="1"/>
    <xf numFmtId="0" fontId="3" fillId="6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/>
    </xf>
    <xf numFmtId="0" fontId="3" fillId="0" borderId="0" xfId="0" applyFont="1" applyAlignment="1">
      <alignment horizontal="left"/>
    </xf>
    <xf numFmtId="14" fontId="25" fillId="0" borderId="0" xfId="0" applyNumberFormat="1" applyFont="1" applyAlignment="1">
      <alignment horizontal="left" vertical="center" wrapText="1"/>
    </xf>
    <xf numFmtId="14" fontId="33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25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14" fontId="15" fillId="0" borderId="0" xfId="0" applyNumberFormat="1" applyFont="1" applyAlignment="1">
      <alignment horizontal="left"/>
    </xf>
    <xf numFmtId="0" fontId="9" fillId="8" borderId="0" xfId="0" applyNumberFormat="1" applyFont="1" applyFill="1" applyAlignment="1">
      <alignment horizontal="center"/>
    </xf>
    <xf numFmtId="0" fontId="1" fillId="8" borderId="0" xfId="0" applyNumberFormat="1" applyFont="1" applyFill="1" applyAlignment="1">
      <alignment horizontal="center"/>
    </xf>
    <xf numFmtId="14" fontId="10" fillId="0" borderId="0" xfId="0" applyNumberFormat="1" applyFont="1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 wrapText="1"/>
    </xf>
    <xf numFmtId="0" fontId="39" fillId="8" borderId="1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36" fillId="2" borderId="1" xfId="0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1" fillId="2" borderId="1" xfId="0" applyNumberFormat="1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6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8" fillId="9" borderId="1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38" fillId="10" borderId="1" xfId="0" applyFont="1" applyFill="1" applyBorder="1" applyAlignment="1">
      <alignment horizontal="center" vertical="center" wrapText="1"/>
    </xf>
    <xf numFmtId="0" fontId="13" fillId="10" borderId="0" xfId="0" applyFont="1" applyFill="1" applyAlignment="1">
      <alignment horizontal="center"/>
    </xf>
    <xf numFmtId="0" fontId="21" fillId="0" borderId="0" xfId="0" applyFont="1" applyBorder="1"/>
    <xf numFmtId="0" fontId="19" fillId="0" borderId="2" xfId="1" applyFont="1" applyFill="1" applyBorder="1" applyAlignment="1">
      <alignment horizontal="left"/>
    </xf>
    <xf numFmtId="0" fontId="43" fillId="0" borderId="0" xfId="0" applyFont="1" applyAlignment="1">
      <alignment horizontal="center"/>
    </xf>
    <xf numFmtId="0" fontId="21" fillId="8" borderId="0" xfId="0" applyNumberFormat="1" applyFont="1" applyFill="1" applyAlignment="1">
      <alignment horizontal="center"/>
    </xf>
    <xf numFmtId="0" fontId="43" fillId="9" borderId="0" xfId="0" applyFont="1" applyFill="1" applyAlignment="1">
      <alignment horizontal="center"/>
    </xf>
    <xf numFmtId="0" fontId="24" fillId="10" borderId="0" xfId="0" applyFont="1" applyFill="1" applyAlignment="1">
      <alignment horizontal="center"/>
    </xf>
    <xf numFmtId="0" fontId="43" fillId="0" borderId="0" xfId="0" applyFont="1"/>
    <xf numFmtId="0" fontId="19" fillId="0" borderId="2" xfId="0" applyFont="1" applyFill="1" applyBorder="1" applyAlignment="1">
      <alignment horizontal="left"/>
    </xf>
    <xf numFmtId="0" fontId="21" fillId="0" borderId="0" xfId="0" applyFont="1"/>
    <xf numFmtId="49" fontId="19" fillId="0" borderId="2" xfId="0" applyNumberFormat="1" applyFont="1" applyFill="1" applyBorder="1" applyAlignment="1">
      <alignment horizontal="left"/>
    </xf>
    <xf numFmtId="0" fontId="44" fillId="12" borderId="0" xfId="0" applyFont="1" applyFill="1" applyAlignment="1">
      <alignment horizontal="center" vertical="center" wrapText="1"/>
    </xf>
    <xf numFmtId="0" fontId="45" fillId="12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46" fillId="11" borderId="0" xfId="0" applyFont="1" applyFill="1" applyAlignment="1">
      <alignment horizontal="center" vertical="center" wrapText="1"/>
    </xf>
    <xf numFmtId="0" fontId="18" fillId="11" borderId="0" xfId="0" applyFont="1" applyFill="1" applyAlignment="1">
      <alignment horizontal="center"/>
    </xf>
    <xf numFmtId="0" fontId="44" fillId="13" borderId="0" xfId="0" applyFont="1" applyFill="1" applyAlignment="1">
      <alignment horizontal="center" vertical="center" wrapText="1"/>
    </xf>
    <xf numFmtId="0" fontId="45" fillId="13" borderId="0" xfId="0" applyFont="1" applyFill="1" applyAlignment="1">
      <alignment horizontal="center"/>
    </xf>
    <xf numFmtId="0" fontId="5" fillId="13" borderId="0" xfId="0" applyFont="1" applyFill="1" applyAlignment="1">
      <alignment horizontal="center"/>
    </xf>
    <xf numFmtId="0" fontId="9" fillId="10" borderId="0" xfId="0" applyFont="1" applyFill="1" applyBorder="1"/>
    <xf numFmtId="49" fontId="10" fillId="10" borderId="2" xfId="0" applyNumberFormat="1" applyFont="1" applyFill="1" applyBorder="1" applyAlignment="1">
      <alignment horizontal="left"/>
    </xf>
    <xf numFmtId="0" fontId="9" fillId="10" borderId="0" xfId="0" applyFont="1" applyFill="1"/>
    <xf numFmtId="0" fontId="10" fillId="10" borderId="2" xfId="0" applyFont="1" applyFill="1" applyBorder="1" applyAlignment="1">
      <alignment horizontal="left"/>
    </xf>
    <xf numFmtId="0" fontId="14" fillId="10" borderId="2" xfId="1" applyFont="1" applyFill="1" applyBorder="1" applyAlignment="1">
      <alignment horizontal="left"/>
    </xf>
    <xf numFmtId="0" fontId="9" fillId="7" borderId="0" xfId="0" applyFont="1" applyFill="1" applyBorder="1"/>
    <xf numFmtId="0" fontId="10" fillId="7" borderId="2" xfId="0" applyFont="1" applyFill="1" applyBorder="1" applyAlignment="1">
      <alignment horizontal="left"/>
    </xf>
    <xf numFmtId="0" fontId="9" fillId="7" borderId="0" xfId="0" applyFont="1" applyFill="1"/>
    <xf numFmtId="0" fontId="21" fillId="10" borderId="0" xfId="0" applyFont="1" applyFill="1"/>
    <xf numFmtId="0" fontId="19" fillId="10" borderId="2" xfId="1" applyFont="1" applyFill="1" applyBorder="1" applyAlignment="1">
      <alignment horizontal="left"/>
    </xf>
    <xf numFmtId="0" fontId="12" fillId="10" borderId="0" xfId="1" applyFont="1" applyFill="1" applyBorder="1"/>
    <xf numFmtId="0" fontId="9" fillId="5" borderId="0" xfId="0" applyFont="1" applyFill="1" applyBorder="1"/>
    <xf numFmtId="0" fontId="10" fillId="5" borderId="2" xfId="0" applyFont="1" applyFill="1" applyBorder="1" applyAlignment="1">
      <alignment horizontal="left"/>
    </xf>
    <xf numFmtId="0" fontId="9" fillId="5" borderId="0" xfId="0" applyFont="1" applyFill="1"/>
    <xf numFmtId="0" fontId="10" fillId="7" borderId="5" xfId="0" applyFont="1" applyFill="1" applyBorder="1" applyAlignment="1">
      <alignment horizontal="left"/>
    </xf>
    <xf numFmtId="0" fontId="38" fillId="14" borderId="1" xfId="0" applyFont="1" applyFill="1" applyBorder="1" applyAlignment="1">
      <alignment horizontal="center" vertical="center" wrapText="1"/>
    </xf>
    <xf numFmtId="0" fontId="13" fillId="14" borderId="0" xfId="0" applyFont="1" applyFill="1" applyAlignment="1">
      <alignment horizontal="center"/>
    </xf>
    <xf numFmtId="0" fontId="24" fillId="14" borderId="0" xfId="0" applyFont="1" applyFill="1" applyAlignment="1">
      <alignment horizontal="center"/>
    </xf>
    <xf numFmtId="0" fontId="3" fillId="14" borderId="0" xfId="0" applyFont="1" applyFill="1" applyAlignment="1">
      <alignment horizontal="center"/>
    </xf>
    <xf numFmtId="0" fontId="41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9" fillId="0" borderId="0" xfId="0" applyFont="1" applyFill="1"/>
    <xf numFmtId="0" fontId="0" fillId="0" borderId="0" xfId="0" applyFill="1"/>
    <xf numFmtId="0" fontId="36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38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9" fillId="15" borderId="1" xfId="0" applyFont="1" applyFill="1" applyBorder="1" applyAlignment="1">
      <alignment horizontal="center" vertical="center" wrapText="1"/>
    </xf>
    <xf numFmtId="0" fontId="10" fillId="15" borderId="0" xfId="0" applyFont="1" applyFill="1" applyAlignment="1">
      <alignment horizontal="center"/>
    </xf>
    <xf numFmtId="0" fontId="19" fillId="15" borderId="0" xfId="0" applyFont="1" applyFill="1" applyAlignment="1">
      <alignment horizontal="center"/>
    </xf>
    <xf numFmtId="0" fontId="0" fillId="15" borderId="0" xfId="0" applyFill="1" applyAlignment="1">
      <alignment horizontal="center"/>
    </xf>
  </cellXfs>
  <cellStyles count="3">
    <cellStyle name="Normální" xfId="0" builtinId="0"/>
    <cellStyle name="Normální 2" xfId="2" xr:uid="{00000000-0005-0000-0000-000031000000}"/>
    <cellStyle name="Normální 3" xfId="1" xr:uid="{00000000-0005-0000-0000-00002F000000}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DDD"/>
      <color rgb="FFFFBDBD"/>
      <color rgb="FFFF8181"/>
      <color rgb="FFD5B8EA"/>
      <color rgb="FFC5DEED"/>
      <color rgb="FFFDDFC7"/>
      <color rgb="FFFFFBA7"/>
      <color rgb="FFFEECDE"/>
      <color rgb="FFE8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6D4FF-1335-42CA-A783-3EEB5C155367}">
  <dimension ref="A1:AQ128"/>
  <sheetViews>
    <sheetView tabSelected="1" workbookViewId="0">
      <pane xSplit="2" ySplit="1" topLeftCell="C11" activePane="bottomRight" state="frozen"/>
      <selection pane="topRight" activeCell="C1" sqref="C1"/>
      <selection pane="bottomLeft" activeCell="A2" sqref="A2"/>
      <selection pane="bottomRight" activeCell="W22" sqref="W22"/>
    </sheetView>
  </sheetViews>
  <sheetFormatPr defaultRowHeight="15" x14ac:dyDescent="0.25"/>
  <cols>
    <col min="1" max="1" width="23.140625" style="1" customWidth="1"/>
    <col min="2" max="2" width="11.7109375" style="19" customWidth="1"/>
    <col min="3" max="3" width="14" style="43" customWidth="1"/>
    <col min="4" max="7" width="9.140625" style="3"/>
    <col min="8" max="8" width="5.7109375" style="177" customWidth="1"/>
    <col min="9" max="9" width="10.7109375" style="173" customWidth="1"/>
    <col min="10" max="10" width="10.7109375" style="179" customWidth="1"/>
    <col min="11" max="11" width="10.7109375" style="186" customWidth="1"/>
    <col min="12" max="12" width="10.7109375" style="100" customWidth="1"/>
    <col min="13" max="13" width="7.7109375" style="46" hidden="1" customWidth="1"/>
    <col min="14" max="14" width="7.7109375" style="49" hidden="1" customWidth="1"/>
    <col min="15" max="16" width="7.7109375" style="46" hidden="1" customWidth="1"/>
    <col min="17" max="17" width="7.7109375" style="114" customWidth="1"/>
    <col min="18" max="18" width="12.7109375" style="190" customWidth="1"/>
    <col min="19" max="19" width="12.7109375" style="66" customWidth="1"/>
    <col min="20" max="20" width="12.7109375" style="3" customWidth="1"/>
    <col min="21" max="22" width="7.7109375" style="3" customWidth="1"/>
    <col min="23" max="23" width="5.7109375" style="66" customWidth="1"/>
    <col min="24" max="24" width="7.7109375" style="134" customWidth="1"/>
    <col min="25" max="25" width="7.7109375" style="136" customWidth="1"/>
    <col min="26" max="26" width="7.7109375" style="134" customWidth="1"/>
    <col min="27" max="29" width="5.7109375" style="64" customWidth="1"/>
    <col min="30" max="30" width="3.7109375" customWidth="1"/>
    <col min="31" max="31" width="14" style="51" customWidth="1"/>
    <col min="32" max="33" width="5.7109375" style="2" customWidth="1"/>
    <col min="34" max="34" width="14" style="60" customWidth="1"/>
  </cols>
  <sheetData>
    <row r="1" spans="1:43" s="127" customFormat="1" ht="54.95" customHeight="1" thickBot="1" x14ac:dyDescent="0.3">
      <c r="A1" s="118" t="s">
        <v>0</v>
      </c>
      <c r="B1" s="120" t="s">
        <v>35</v>
      </c>
      <c r="C1" s="116" t="s">
        <v>91</v>
      </c>
      <c r="D1" s="116" t="s">
        <v>176</v>
      </c>
      <c r="E1" s="116" t="s">
        <v>177</v>
      </c>
      <c r="F1" s="116" t="s">
        <v>178</v>
      </c>
      <c r="G1" s="116" t="s">
        <v>179</v>
      </c>
      <c r="H1" s="174" t="s">
        <v>34</v>
      </c>
      <c r="I1" s="170" t="s">
        <v>38</v>
      </c>
      <c r="J1" s="178" t="s">
        <v>170</v>
      </c>
      <c r="K1" s="181" t="s">
        <v>171</v>
      </c>
      <c r="L1" s="119" t="s">
        <v>169</v>
      </c>
      <c r="M1" s="121" t="s">
        <v>84</v>
      </c>
      <c r="N1" s="122" t="s">
        <v>98</v>
      </c>
      <c r="O1" s="121" t="s">
        <v>85</v>
      </c>
      <c r="P1" s="121" t="s">
        <v>86</v>
      </c>
      <c r="Q1" s="123" t="s">
        <v>89</v>
      </c>
      <c r="R1" s="187" t="s">
        <v>193</v>
      </c>
      <c r="S1" s="117" t="s">
        <v>192</v>
      </c>
      <c r="T1" s="118" t="s">
        <v>90</v>
      </c>
      <c r="U1" s="117" t="s">
        <v>95</v>
      </c>
      <c r="V1" s="117" t="s">
        <v>96</v>
      </c>
      <c r="W1" s="119" t="s">
        <v>168</v>
      </c>
      <c r="X1" s="133" t="s">
        <v>182</v>
      </c>
      <c r="Y1" s="135" t="s">
        <v>198</v>
      </c>
      <c r="Z1" s="133" t="s">
        <v>183</v>
      </c>
      <c r="AA1" s="117" t="s">
        <v>190</v>
      </c>
      <c r="AB1" s="117" t="s">
        <v>199</v>
      </c>
      <c r="AC1" s="117" t="s">
        <v>189</v>
      </c>
      <c r="AD1" s="118"/>
      <c r="AE1" s="124" t="s">
        <v>36</v>
      </c>
      <c r="AF1" s="125" t="s">
        <v>39</v>
      </c>
      <c r="AG1" s="128" t="s">
        <v>40</v>
      </c>
      <c r="AH1" s="124" t="s">
        <v>37</v>
      </c>
      <c r="AI1" s="126"/>
      <c r="AJ1" s="126"/>
      <c r="AK1" s="126"/>
      <c r="AL1" s="126"/>
      <c r="AM1" s="126"/>
      <c r="AN1" s="126"/>
      <c r="AO1" s="126"/>
      <c r="AP1" s="126"/>
      <c r="AQ1" s="126"/>
    </row>
    <row r="2" spans="1:43" ht="16.5" x14ac:dyDescent="0.3">
      <c r="A2" s="162" t="s">
        <v>22</v>
      </c>
      <c r="B2" s="169">
        <v>8705614379</v>
      </c>
      <c r="C2" s="39">
        <v>44281</v>
      </c>
      <c r="D2" s="3">
        <v>34</v>
      </c>
      <c r="E2" s="3" t="s">
        <v>173</v>
      </c>
      <c r="F2" s="3" t="s">
        <v>181</v>
      </c>
      <c r="G2" s="3">
        <v>6</v>
      </c>
      <c r="H2" s="175" t="s">
        <v>21</v>
      </c>
      <c r="I2" s="171" t="s">
        <v>24</v>
      </c>
      <c r="K2" s="182"/>
      <c r="L2" s="94" t="s">
        <v>175</v>
      </c>
      <c r="M2" s="44" t="s">
        <v>88</v>
      </c>
      <c r="N2" s="47"/>
      <c r="O2" s="44" t="s">
        <v>88</v>
      </c>
      <c r="P2" s="44" t="s">
        <v>88</v>
      </c>
      <c r="Q2" s="113">
        <f>'Vstup BVAS'!D2</f>
        <v>16</v>
      </c>
      <c r="R2" s="188">
        <v>120</v>
      </c>
      <c r="S2" s="64">
        <v>1.1299999999999999</v>
      </c>
      <c r="T2" s="7">
        <v>2.1</v>
      </c>
      <c r="U2" s="7">
        <v>57</v>
      </c>
      <c r="V2" s="7"/>
      <c r="W2" s="64" t="s">
        <v>165</v>
      </c>
      <c r="X2" s="134" t="s">
        <v>194</v>
      </c>
      <c r="Z2" s="134" t="s">
        <v>196</v>
      </c>
      <c r="AA2" s="64" t="s">
        <v>165</v>
      </c>
      <c r="AE2" s="51" t="s">
        <v>63</v>
      </c>
      <c r="AF2" s="5">
        <v>3</v>
      </c>
      <c r="AG2" s="5">
        <v>3</v>
      </c>
      <c r="AH2" s="55">
        <v>14902</v>
      </c>
    </row>
    <row r="3" spans="1:43" ht="16.5" x14ac:dyDescent="0.3">
      <c r="A3" s="155" t="s">
        <v>92</v>
      </c>
      <c r="B3" s="156" t="s">
        <v>97</v>
      </c>
      <c r="C3" s="18">
        <v>44692</v>
      </c>
      <c r="D3" s="3">
        <v>66</v>
      </c>
      <c r="E3" s="3" t="s">
        <v>173</v>
      </c>
      <c r="F3" s="3" t="s">
        <v>184</v>
      </c>
      <c r="H3" s="175" t="s">
        <v>21</v>
      </c>
      <c r="I3" s="171" t="s">
        <v>24</v>
      </c>
      <c r="K3" s="182"/>
      <c r="L3" s="94" t="s">
        <v>172</v>
      </c>
      <c r="M3" s="44" t="s">
        <v>88</v>
      </c>
      <c r="N3" s="47"/>
      <c r="O3" s="44"/>
      <c r="P3" s="44"/>
      <c r="Q3" s="113">
        <f>'Vstup BVAS'!D3</f>
        <v>11</v>
      </c>
      <c r="R3" s="188">
        <v>61</v>
      </c>
      <c r="S3" s="64">
        <v>1.5</v>
      </c>
      <c r="T3" s="7">
        <v>0.4</v>
      </c>
      <c r="U3" s="7">
        <v>33.5</v>
      </c>
      <c r="V3" s="7"/>
      <c r="W3" s="64"/>
      <c r="X3" s="134" t="s">
        <v>194</v>
      </c>
      <c r="Z3" s="134" t="s">
        <v>197</v>
      </c>
      <c r="AE3" s="23" t="s">
        <v>93</v>
      </c>
      <c r="AF3" s="5">
        <v>4</v>
      </c>
      <c r="AG3" s="5" t="s">
        <v>52</v>
      </c>
      <c r="AH3" s="55"/>
    </row>
    <row r="4" spans="1:43" ht="16.5" x14ac:dyDescent="0.3">
      <c r="A4" s="157" t="s">
        <v>23</v>
      </c>
      <c r="B4" s="158">
        <v>8862015514</v>
      </c>
      <c r="C4" s="40">
        <v>44348</v>
      </c>
      <c r="D4" s="3">
        <v>33</v>
      </c>
      <c r="E4" s="3" t="s">
        <v>180</v>
      </c>
      <c r="F4" s="3" t="s">
        <v>181</v>
      </c>
      <c r="G4" s="3">
        <v>1</v>
      </c>
      <c r="H4" s="175" t="s">
        <v>21</v>
      </c>
      <c r="I4" s="171" t="s">
        <v>24</v>
      </c>
      <c r="K4" s="182"/>
      <c r="L4" s="94" t="s">
        <v>172</v>
      </c>
      <c r="M4" s="44"/>
      <c r="N4" s="47"/>
      <c r="O4" s="44"/>
      <c r="P4" s="44"/>
      <c r="Q4" s="113">
        <f>'Vstup BVAS'!D4</f>
        <v>16</v>
      </c>
      <c r="R4" s="188"/>
      <c r="S4" s="64"/>
      <c r="T4" s="7"/>
      <c r="U4" s="7"/>
      <c r="V4" s="7"/>
      <c r="W4" s="64"/>
      <c r="X4" s="134" t="s">
        <v>201</v>
      </c>
      <c r="Z4" s="134" t="s">
        <v>197</v>
      </c>
      <c r="AE4" s="51" t="s">
        <v>64</v>
      </c>
      <c r="AF4" s="5">
        <v>4</v>
      </c>
      <c r="AG4" s="5">
        <v>3</v>
      </c>
      <c r="AH4" s="55">
        <v>15373</v>
      </c>
    </row>
    <row r="5" spans="1:43" ht="16.5" x14ac:dyDescent="0.3">
      <c r="A5" s="157" t="s">
        <v>17</v>
      </c>
      <c r="B5" s="158">
        <v>9154304852</v>
      </c>
      <c r="C5" s="40">
        <v>44215</v>
      </c>
      <c r="D5" s="3">
        <v>30</v>
      </c>
      <c r="E5" s="3" t="s">
        <v>180</v>
      </c>
      <c r="F5" s="3" t="s">
        <v>184</v>
      </c>
      <c r="H5" s="175" t="s">
        <v>21</v>
      </c>
      <c r="I5" s="171" t="s">
        <v>24</v>
      </c>
      <c r="K5" s="182"/>
      <c r="L5" s="94" t="s">
        <v>172</v>
      </c>
      <c r="M5" s="44"/>
      <c r="N5" s="47"/>
      <c r="O5" s="44" t="s">
        <v>88</v>
      </c>
      <c r="P5" s="44"/>
      <c r="Q5" s="113">
        <f>'Vstup BVAS'!D5</f>
        <v>19</v>
      </c>
      <c r="R5" s="188">
        <v>323</v>
      </c>
      <c r="S5" s="64">
        <v>0.26</v>
      </c>
      <c r="T5" s="7">
        <v>2.65</v>
      </c>
      <c r="U5" s="7">
        <v>53</v>
      </c>
      <c r="V5" s="7"/>
      <c r="W5" s="64"/>
      <c r="AC5" s="64" t="s">
        <v>165</v>
      </c>
      <c r="AE5" s="51" t="s">
        <v>57</v>
      </c>
      <c r="AF5" s="5">
        <v>1</v>
      </c>
      <c r="AG5" s="5">
        <v>3</v>
      </c>
      <c r="AH5" s="55">
        <v>14325</v>
      </c>
    </row>
    <row r="6" spans="1:43" ht="16.5" x14ac:dyDescent="0.3">
      <c r="A6" s="157" t="s">
        <v>2</v>
      </c>
      <c r="B6" s="159">
        <v>5810081244</v>
      </c>
      <c r="C6" s="40">
        <v>43871</v>
      </c>
      <c r="D6" s="3">
        <v>62</v>
      </c>
      <c r="E6" s="3" t="s">
        <v>173</v>
      </c>
      <c r="F6" s="3" t="s">
        <v>181</v>
      </c>
      <c r="G6" s="3">
        <v>20</v>
      </c>
      <c r="H6" s="175" t="s">
        <v>21</v>
      </c>
      <c r="I6" s="171" t="s">
        <v>24</v>
      </c>
      <c r="K6" s="182"/>
      <c r="L6" s="94" t="s">
        <v>172</v>
      </c>
      <c r="M6" s="44" t="s">
        <v>88</v>
      </c>
      <c r="N6" s="47"/>
      <c r="O6" s="44"/>
      <c r="P6" s="44" t="s">
        <v>88</v>
      </c>
      <c r="Q6" s="113">
        <f>'Vstup BVAS'!D6</f>
        <v>17</v>
      </c>
      <c r="R6" s="188">
        <v>128</v>
      </c>
      <c r="S6" s="64">
        <v>0.86</v>
      </c>
      <c r="T6" s="7">
        <v>0.05</v>
      </c>
      <c r="U6" s="7">
        <v>25</v>
      </c>
      <c r="V6" s="7"/>
      <c r="W6" s="64" t="s">
        <v>165</v>
      </c>
      <c r="X6" s="134" t="s">
        <v>194</v>
      </c>
      <c r="Z6" s="134" t="s">
        <v>196</v>
      </c>
      <c r="AE6" s="52"/>
      <c r="AF6" s="5"/>
      <c r="AG6" s="5"/>
      <c r="AH6" s="56">
        <v>12340</v>
      </c>
    </row>
    <row r="7" spans="1:43" s="143" customFormat="1" ht="16.5" x14ac:dyDescent="0.3">
      <c r="A7" s="137" t="s">
        <v>2</v>
      </c>
      <c r="B7" s="138">
        <v>5810081244</v>
      </c>
      <c r="C7" s="33">
        <v>43986</v>
      </c>
      <c r="D7" s="139"/>
      <c r="E7" s="139"/>
      <c r="F7" s="139"/>
      <c r="G7" s="139"/>
      <c r="H7" s="176" t="s">
        <v>21</v>
      </c>
      <c r="I7" s="172" t="s">
        <v>24</v>
      </c>
      <c r="J7" s="180"/>
      <c r="K7" s="183"/>
      <c r="L7" s="109"/>
      <c r="M7" s="61" t="s">
        <v>88</v>
      </c>
      <c r="N7" s="62"/>
      <c r="O7" s="61"/>
      <c r="P7" s="61"/>
      <c r="Q7" s="140">
        <f>'Vstup BVAS'!D7</f>
        <v>0</v>
      </c>
      <c r="R7" s="189">
        <v>164</v>
      </c>
      <c r="S7" s="65">
        <v>0.64</v>
      </c>
      <c r="T7" s="63">
        <v>0.13</v>
      </c>
      <c r="U7" s="63">
        <v>7.3</v>
      </c>
      <c r="V7" s="63"/>
      <c r="W7" s="65"/>
      <c r="X7" s="141"/>
      <c r="Y7" s="142"/>
      <c r="Z7" s="141"/>
      <c r="AA7" s="65"/>
      <c r="AB7" s="65"/>
      <c r="AC7" s="65"/>
      <c r="AE7" s="54" t="s">
        <v>41</v>
      </c>
      <c r="AF7" s="24">
        <v>1</v>
      </c>
      <c r="AG7" s="24">
        <v>3</v>
      </c>
      <c r="AH7" s="58"/>
    </row>
    <row r="8" spans="1:43" ht="16.5" x14ac:dyDescent="0.3">
      <c r="A8" s="157" t="s">
        <v>12</v>
      </c>
      <c r="B8" s="158">
        <v>6561101459</v>
      </c>
      <c r="C8" s="40">
        <v>44049</v>
      </c>
      <c r="D8" s="3">
        <v>55</v>
      </c>
      <c r="E8" s="3" t="s">
        <v>180</v>
      </c>
      <c r="F8" s="3" t="s">
        <v>184</v>
      </c>
      <c r="H8" s="175" t="s">
        <v>21</v>
      </c>
      <c r="I8" s="171" t="s">
        <v>24</v>
      </c>
      <c r="K8" s="182"/>
      <c r="L8" s="94" t="s">
        <v>172</v>
      </c>
      <c r="M8" s="44" t="s">
        <v>88</v>
      </c>
      <c r="N8" s="47"/>
      <c r="O8" s="44" t="s">
        <v>88</v>
      </c>
      <c r="P8" s="44"/>
      <c r="Q8" s="113">
        <f>'Vstup BVAS'!D8</f>
        <v>28</v>
      </c>
      <c r="R8" s="188">
        <v>309</v>
      </c>
      <c r="S8" s="64">
        <v>0.49</v>
      </c>
      <c r="T8" s="7">
        <v>0.63</v>
      </c>
      <c r="U8" s="7">
        <v>11.1</v>
      </c>
      <c r="V8" s="7"/>
      <c r="W8" s="64"/>
      <c r="X8" s="134" t="s">
        <v>194</v>
      </c>
      <c r="Y8" s="136" t="s">
        <v>165</v>
      </c>
      <c r="Z8" s="134" t="s">
        <v>197</v>
      </c>
      <c r="AE8" s="51" t="s">
        <v>50</v>
      </c>
      <c r="AF8" s="5">
        <v>1</v>
      </c>
      <c r="AG8" s="5">
        <v>3</v>
      </c>
      <c r="AH8" s="55">
        <v>13219</v>
      </c>
    </row>
    <row r="9" spans="1:43" ht="16.5" x14ac:dyDescent="0.3">
      <c r="A9" s="166" t="s">
        <v>72</v>
      </c>
      <c r="B9" s="167">
        <v>8358204481</v>
      </c>
      <c r="C9" s="18">
        <v>44582</v>
      </c>
      <c r="D9" s="3">
        <v>39</v>
      </c>
      <c r="E9" s="3" t="s">
        <v>180</v>
      </c>
      <c r="F9" s="3" t="s">
        <v>181</v>
      </c>
      <c r="G9" s="3">
        <v>5</v>
      </c>
      <c r="H9" s="175" t="s">
        <v>21</v>
      </c>
      <c r="I9" s="171" t="s">
        <v>24</v>
      </c>
      <c r="K9" s="184"/>
      <c r="L9" s="94" t="s">
        <v>174</v>
      </c>
      <c r="M9" s="44" t="s">
        <v>88</v>
      </c>
      <c r="N9" s="47"/>
      <c r="O9" s="44"/>
      <c r="P9" s="44" t="s">
        <v>88</v>
      </c>
      <c r="Q9" s="113">
        <f>'Vstup BVAS'!D9</f>
        <v>18</v>
      </c>
      <c r="R9" s="188">
        <v>54</v>
      </c>
      <c r="S9" s="64">
        <v>1.5</v>
      </c>
      <c r="T9" s="7"/>
      <c r="U9" s="7">
        <v>5.0999999999999996</v>
      </c>
      <c r="V9" s="7"/>
      <c r="W9" s="64"/>
      <c r="X9" s="134" t="s">
        <v>209</v>
      </c>
      <c r="Z9" s="134" t="s">
        <v>197</v>
      </c>
      <c r="AA9" s="64" t="s">
        <v>165</v>
      </c>
      <c r="AE9" s="23" t="s">
        <v>73</v>
      </c>
      <c r="AF9" s="5">
        <v>4</v>
      </c>
      <c r="AG9" s="5" t="s">
        <v>52</v>
      </c>
      <c r="AH9" s="55">
        <v>16839</v>
      </c>
    </row>
    <row r="10" spans="1:43" ht="16.5" x14ac:dyDescent="0.3">
      <c r="A10" s="157" t="s">
        <v>29</v>
      </c>
      <c r="B10" s="158">
        <v>6255071163</v>
      </c>
      <c r="C10" s="40">
        <v>44568</v>
      </c>
      <c r="D10" s="3">
        <v>60</v>
      </c>
      <c r="E10" s="3" t="s">
        <v>180</v>
      </c>
      <c r="F10" s="3" t="s">
        <v>184</v>
      </c>
      <c r="H10" s="175" t="s">
        <v>21</v>
      </c>
      <c r="I10" s="171" t="s">
        <v>24</v>
      </c>
      <c r="K10" s="182"/>
      <c r="L10" s="94" t="s">
        <v>172</v>
      </c>
      <c r="M10" s="44" t="s">
        <v>88</v>
      </c>
      <c r="N10" s="47"/>
      <c r="O10" s="44" t="s">
        <v>88</v>
      </c>
      <c r="P10" s="44"/>
      <c r="Q10" s="113">
        <f>'Vstup BVAS'!D10</f>
        <v>15</v>
      </c>
      <c r="R10" s="188">
        <v>183</v>
      </c>
      <c r="S10" s="64">
        <v>0.43</v>
      </c>
      <c r="T10" s="7">
        <v>0.85</v>
      </c>
      <c r="U10" s="7"/>
      <c r="V10" s="7">
        <v>100</v>
      </c>
      <c r="W10" s="64"/>
      <c r="X10" s="134" t="s">
        <v>194</v>
      </c>
      <c r="AE10" s="51" t="s">
        <v>70</v>
      </c>
      <c r="AF10" s="5">
        <v>4</v>
      </c>
      <c r="AG10" s="5">
        <v>3</v>
      </c>
      <c r="AH10" s="55">
        <v>16773</v>
      </c>
    </row>
    <row r="11" spans="1:43" s="143" customFormat="1" ht="16.5" x14ac:dyDescent="0.3">
      <c r="A11" s="137" t="s">
        <v>29</v>
      </c>
      <c r="B11" s="144">
        <v>6255071163</v>
      </c>
      <c r="C11" s="33">
        <v>44575</v>
      </c>
      <c r="D11" s="139"/>
      <c r="E11" s="139"/>
      <c r="F11" s="139"/>
      <c r="G11" s="139"/>
      <c r="H11" s="176" t="s">
        <v>21</v>
      </c>
      <c r="I11" s="172" t="s">
        <v>24</v>
      </c>
      <c r="J11" s="180"/>
      <c r="K11" s="183"/>
      <c r="L11" s="109"/>
      <c r="M11" s="61" t="s">
        <v>88</v>
      </c>
      <c r="N11" s="62"/>
      <c r="O11" s="61" t="s">
        <v>88</v>
      </c>
      <c r="P11" s="61"/>
      <c r="Q11" s="140">
        <f>'Vstup BVAS'!D11</f>
        <v>0</v>
      </c>
      <c r="R11" s="189">
        <v>129</v>
      </c>
      <c r="S11" s="65">
        <v>0.65</v>
      </c>
      <c r="T11" s="63"/>
      <c r="U11" s="63"/>
      <c r="V11" s="63"/>
      <c r="W11" s="65"/>
      <c r="X11" s="141"/>
      <c r="Y11" s="142"/>
      <c r="Z11" s="141"/>
      <c r="AA11" s="65"/>
      <c r="AB11" s="65"/>
      <c r="AC11" s="65"/>
      <c r="AE11" s="54" t="s">
        <v>71</v>
      </c>
      <c r="AF11" s="24">
        <v>6</v>
      </c>
      <c r="AG11" s="24" t="s">
        <v>52</v>
      </c>
      <c r="AH11" s="50"/>
    </row>
    <row r="12" spans="1:43" ht="16.5" x14ac:dyDescent="0.3">
      <c r="A12" s="166" t="s">
        <v>74</v>
      </c>
      <c r="B12" s="167">
        <v>501103127</v>
      </c>
      <c r="C12" s="42">
        <v>44533</v>
      </c>
      <c r="D12" s="3">
        <v>71</v>
      </c>
      <c r="E12" s="3" t="s">
        <v>173</v>
      </c>
      <c r="F12" s="3" t="s">
        <v>184</v>
      </c>
      <c r="H12" s="175" t="s">
        <v>21</v>
      </c>
      <c r="I12" s="171" t="s">
        <v>33</v>
      </c>
      <c r="K12" s="184"/>
      <c r="L12" s="94" t="s">
        <v>174</v>
      </c>
      <c r="M12" s="44" t="s">
        <v>88</v>
      </c>
      <c r="N12" s="47"/>
      <c r="O12" s="44" t="s">
        <v>88</v>
      </c>
      <c r="P12" s="44" t="s">
        <v>88</v>
      </c>
      <c r="Q12" s="113">
        <f>'Vstup BVAS'!D12</f>
        <v>24</v>
      </c>
      <c r="R12" s="188">
        <v>79</v>
      </c>
      <c r="S12" s="64">
        <v>1.43</v>
      </c>
      <c r="T12" s="7">
        <v>0.57999999999999996</v>
      </c>
      <c r="U12" s="7"/>
      <c r="V12" s="7">
        <v>100</v>
      </c>
      <c r="W12" s="64"/>
      <c r="X12" s="134" t="s">
        <v>194</v>
      </c>
      <c r="Z12" s="134" t="s">
        <v>197</v>
      </c>
      <c r="AA12" s="64" t="s">
        <v>165</v>
      </c>
      <c r="AF12" s="5"/>
      <c r="AG12" s="5"/>
      <c r="AH12" s="55">
        <v>16593</v>
      </c>
    </row>
    <row r="13" spans="1:43" s="143" customFormat="1" ht="16.5" x14ac:dyDescent="0.3">
      <c r="A13" s="36" t="s">
        <v>74</v>
      </c>
      <c r="B13" s="35">
        <v>501103127</v>
      </c>
      <c r="C13" s="33">
        <v>44585</v>
      </c>
      <c r="D13" s="139"/>
      <c r="E13" s="139"/>
      <c r="F13" s="139"/>
      <c r="G13" s="139"/>
      <c r="H13" s="176" t="s">
        <v>21</v>
      </c>
      <c r="I13" s="172" t="s">
        <v>33</v>
      </c>
      <c r="J13" s="180"/>
      <c r="K13" s="185"/>
      <c r="L13" s="109"/>
      <c r="M13" s="61" t="s">
        <v>88</v>
      </c>
      <c r="N13" s="62"/>
      <c r="O13" s="61" t="s">
        <v>88</v>
      </c>
      <c r="P13" s="61"/>
      <c r="Q13" s="140">
        <f>'Vstup BVAS'!D13</f>
        <v>0</v>
      </c>
      <c r="R13" s="189">
        <v>83</v>
      </c>
      <c r="S13" s="65">
        <v>1.35</v>
      </c>
      <c r="T13" s="63"/>
      <c r="U13" s="63"/>
      <c r="V13" s="63"/>
      <c r="W13" s="65"/>
      <c r="X13" s="141"/>
      <c r="Y13" s="142"/>
      <c r="Z13" s="141"/>
      <c r="AA13" s="65"/>
      <c r="AB13" s="65"/>
      <c r="AC13" s="65"/>
      <c r="AE13" s="34" t="s">
        <v>75</v>
      </c>
      <c r="AF13" s="24">
        <v>4</v>
      </c>
      <c r="AG13" s="24" t="s">
        <v>52</v>
      </c>
      <c r="AH13" s="50"/>
    </row>
    <row r="14" spans="1:43" ht="16.5" x14ac:dyDescent="0.3">
      <c r="A14" s="157" t="s">
        <v>27</v>
      </c>
      <c r="B14" s="158" t="s">
        <v>67</v>
      </c>
      <c r="C14" s="40">
        <v>44494</v>
      </c>
      <c r="D14" s="3">
        <v>55</v>
      </c>
      <c r="E14" s="3" t="s">
        <v>180</v>
      </c>
      <c r="F14" s="3" t="s">
        <v>184</v>
      </c>
      <c r="H14" s="175" t="s">
        <v>21</v>
      </c>
      <c r="I14" s="171" t="s">
        <v>24</v>
      </c>
      <c r="K14" s="182"/>
      <c r="L14" s="94" t="s">
        <v>172</v>
      </c>
      <c r="M14" s="44" t="s">
        <v>88</v>
      </c>
      <c r="N14" s="47"/>
      <c r="O14" s="44"/>
      <c r="P14" s="44" t="s">
        <v>88</v>
      </c>
      <c r="Q14" s="113">
        <f>'Vstup BVAS'!D14</f>
        <v>11</v>
      </c>
      <c r="R14" s="188">
        <v>72</v>
      </c>
      <c r="S14" s="64">
        <v>1.36</v>
      </c>
      <c r="T14" s="7">
        <v>0.32</v>
      </c>
      <c r="U14" s="7">
        <v>100</v>
      </c>
      <c r="V14" s="7"/>
      <c r="W14" s="64"/>
      <c r="X14" s="134" t="s">
        <v>194</v>
      </c>
      <c r="Z14" s="134" t="s">
        <v>197</v>
      </c>
      <c r="AE14" s="51" t="s">
        <v>68</v>
      </c>
      <c r="AF14" s="5">
        <v>4</v>
      </c>
      <c r="AG14" s="5">
        <v>3</v>
      </c>
      <c r="AH14" s="55">
        <v>16296</v>
      </c>
    </row>
    <row r="15" spans="1:43" ht="16.5" x14ac:dyDescent="0.3">
      <c r="A15" s="157" t="s">
        <v>15</v>
      </c>
      <c r="B15" s="158">
        <v>6912164842</v>
      </c>
      <c r="C15" s="40">
        <v>44105</v>
      </c>
      <c r="D15" s="3">
        <v>51</v>
      </c>
      <c r="E15" s="3" t="s">
        <v>173</v>
      </c>
      <c r="F15" s="3" t="s">
        <v>181</v>
      </c>
      <c r="G15" s="3">
        <v>45</v>
      </c>
      <c r="H15" s="175" t="s">
        <v>21</v>
      </c>
      <c r="I15" s="171" t="s">
        <v>186</v>
      </c>
      <c r="K15" s="182"/>
      <c r="L15" s="94" t="s">
        <v>172</v>
      </c>
      <c r="M15" s="44"/>
      <c r="N15" s="47"/>
      <c r="O15" s="44" t="s">
        <v>88</v>
      </c>
      <c r="P15" s="44"/>
      <c r="Q15" s="113">
        <f>'Vstup BVAS'!D15</f>
        <v>12</v>
      </c>
      <c r="R15" s="188">
        <v>137</v>
      </c>
      <c r="S15" s="64">
        <v>0.85</v>
      </c>
      <c r="T15" s="7">
        <v>2.52</v>
      </c>
      <c r="U15" s="7"/>
      <c r="V15" s="7">
        <v>100</v>
      </c>
      <c r="W15" s="64" t="s">
        <v>165</v>
      </c>
      <c r="X15" s="134" t="s">
        <v>194</v>
      </c>
      <c r="Z15" s="134" t="s">
        <v>196</v>
      </c>
      <c r="AE15" s="51" t="s">
        <v>53</v>
      </c>
      <c r="AF15" s="5">
        <v>1</v>
      </c>
      <c r="AG15" s="5">
        <v>3</v>
      </c>
      <c r="AH15" s="55">
        <v>13505</v>
      </c>
    </row>
    <row r="16" spans="1:43" ht="16.5" x14ac:dyDescent="0.3">
      <c r="A16" s="157" t="s">
        <v>11</v>
      </c>
      <c r="B16" s="158">
        <v>460914419</v>
      </c>
      <c r="C16" s="40">
        <v>44015</v>
      </c>
      <c r="D16" s="3">
        <v>74</v>
      </c>
      <c r="E16" s="3" t="s">
        <v>173</v>
      </c>
      <c r="F16" s="3" t="s">
        <v>187</v>
      </c>
      <c r="G16" s="3">
        <v>30</v>
      </c>
      <c r="H16" s="175" t="s">
        <v>21</v>
      </c>
      <c r="I16" s="171" t="s">
        <v>186</v>
      </c>
      <c r="K16" s="182"/>
      <c r="L16" s="94" t="s">
        <v>172</v>
      </c>
      <c r="M16" s="44"/>
      <c r="N16" s="47"/>
      <c r="O16" s="44" t="s">
        <v>88</v>
      </c>
      <c r="P16" s="44"/>
      <c r="Q16" s="113">
        <f>'Vstup BVAS'!D16</f>
        <v>14</v>
      </c>
      <c r="R16" s="188">
        <v>597</v>
      </c>
      <c r="S16" s="64">
        <v>0.12</v>
      </c>
      <c r="T16" s="7">
        <v>7.8</v>
      </c>
      <c r="U16" s="7"/>
      <c r="V16" s="7">
        <v>33.700000000000003</v>
      </c>
      <c r="W16" s="64" t="s">
        <v>165</v>
      </c>
      <c r="X16" s="134" t="s">
        <v>194</v>
      </c>
      <c r="AE16" s="51" t="s">
        <v>48</v>
      </c>
      <c r="AF16" s="5">
        <v>1</v>
      </c>
      <c r="AG16" s="5">
        <v>3</v>
      </c>
      <c r="AH16" s="55">
        <v>13083</v>
      </c>
    </row>
    <row r="17" spans="1:34" ht="16.5" x14ac:dyDescent="0.3">
      <c r="A17" s="155" t="s">
        <v>76</v>
      </c>
      <c r="B17" s="158">
        <v>7007245344</v>
      </c>
      <c r="C17" s="18">
        <v>43993</v>
      </c>
      <c r="D17" s="3">
        <v>50</v>
      </c>
      <c r="E17" s="3" t="s">
        <v>173</v>
      </c>
      <c r="F17" s="3" t="s">
        <v>181</v>
      </c>
      <c r="G17" s="3">
        <v>30</v>
      </c>
      <c r="H17" s="175" t="s">
        <v>21</v>
      </c>
      <c r="I17" s="171" t="s">
        <v>24</v>
      </c>
      <c r="J17" s="179" t="s">
        <v>188</v>
      </c>
      <c r="K17" s="182"/>
      <c r="L17" s="94" t="s">
        <v>172</v>
      </c>
      <c r="M17" s="44" t="s">
        <v>88</v>
      </c>
      <c r="N17" s="47"/>
      <c r="O17" s="44" t="s">
        <v>88</v>
      </c>
      <c r="P17" s="44"/>
      <c r="Q17" s="113">
        <f>'Vstup BVAS'!D17</f>
        <v>18</v>
      </c>
      <c r="R17" s="188">
        <v>109</v>
      </c>
      <c r="S17" s="64">
        <v>1.1299999999999999</v>
      </c>
      <c r="T17" s="7">
        <v>3.53</v>
      </c>
      <c r="U17" s="7"/>
      <c r="V17" s="7">
        <v>100</v>
      </c>
      <c r="W17" s="64" t="s">
        <v>165</v>
      </c>
      <c r="X17" s="134" t="s">
        <v>194</v>
      </c>
      <c r="AA17" s="64" t="s">
        <v>165</v>
      </c>
      <c r="AC17" s="64" t="s">
        <v>165</v>
      </c>
      <c r="AE17" s="23" t="s">
        <v>77</v>
      </c>
      <c r="AF17" s="5">
        <v>1</v>
      </c>
      <c r="AG17" s="5">
        <v>3</v>
      </c>
      <c r="AH17" s="55">
        <v>12946</v>
      </c>
    </row>
    <row r="18" spans="1:34" ht="16.5" x14ac:dyDescent="0.3">
      <c r="A18" s="157" t="s">
        <v>8</v>
      </c>
      <c r="B18" s="159">
        <v>435322406</v>
      </c>
      <c r="C18" s="40">
        <v>44007</v>
      </c>
      <c r="D18" s="3">
        <v>77</v>
      </c>
      <c r="E18" s="3" t="s">
        <v>180</v>
      </c>
      <c r="F18" s="3" t="s">
        <v>184</v>
      </c>
      <c r="H18" s="175" t="s">
        <v>21</v>
      </c>
      <c r="I18" s="171" t="s">
        <v>186</v>
      </c>
      <c r="K18" s="182"/>
      <c r="L18" s="94" t="s">
        <v>172</v>
      </c>
      <c r="M18" s="44"/>
      <c r="N18" s="47"/>
      <c r="O18" s="44" t="s">
        <v>88</v>
      </c>
      <c r="P18" s="44"/>
      <c r="Q18" s="113">
        <f>'Vstup BVAS'!D18</f>
        <v>15</v>
      </c>
      <c r="R18" s="188">
        <v>684</v>
      </c>
      <c r="S18" s="64">
        <v>0.08</v>
      </c>
      <c r="T18" s="7">
        <v>1.38</v>
      </c>
      <c r="U18" s="7"/>
      <c r="V18" s="7">
        <v>100</v>
      </c>
      <c r="W18" s="64" t="s">
        <v>165</v>
      </c>
      <c r="X18" s="134" t="s">
        <v>194</v>
      </c>
      <c r="Z18" s="134" t="s">
        <v>203</v>
      </c>
      <c r="AB18" s="64" t="s">
        <v>165</v>
      </c>
      <c r="AE18" s="51" t="s">
        <v>46</v>
      </c>
      <c r="AF18" s="5">
        <v>1</v>
      </c>
      <c r="AG18" s="5">
        <v>3</v>
      </c>
      <c r="AH18" s="56">
        <v>13025</v>
      </c>
    </row>
    <row r="19" spans="1:34" ht="16.5" x14ac:dyDescent="0.3">
      <c r="A19" s="157" t="s">
        <v>19</v>
      </c>
      <c r="B19" s="158">
        <v>510722151</v>
      </c>
      <c r="C19" s="40">
        <v>44238</v>
      </c>
      <c r="D19" s="3">
        <v>70</v>
      </c>
      <c r="E19" s="3" t="s">
        <v>173</v>
      </c>
      <c r="F19" s="3" t="s">
        <v>184</v>
      </c>
      <c r="H19" s="175" t="s">
        <v>21</v>
      </c>
      <c r="I19" s="171" t="s">
        <v>33</v>
      </c>
      <c r="K19" s="182"/>
      <c r="L19" s="94" t="s">
        <v>172</v>
      </c>
      <c r="M19" s="44"/>
      <c r="N19" s="47"/>
      <c r="O19" s="44"/>
      <c r="P19" s="44" t="s">
        <v>88</v>
      </c>
      <c r="Q19" s="113">
        <f>'Vstup BVAS'!D19</f>
        <v>15</v>
      </c>
      <c r="R19" s="188">
        <v>47</v>
      </c>
      <c r="S19" s="64">
        <v>1.5</v>
      </c>
      <c r="T19" s="7">
        <v>0.14000000000000001</v>
      </c>
      <c r="U19" s="7" t="s">
        <v>94</v>
      </c>
      <c r="V19" s="7" t="s">
        <v>94</v>
      </c>
      <c r="W19" s="64"/>
      <c r="X19" s="134" t="s">
        <v>203</v>
      </c>
      <c r="AE19" s="51" t="s">
        <v>60</v>
      </c>
      <c r="AF19" s="5">
        <v>1</v>
      </c>
      <c r="AG19" s="5">
        <v>3</v>
      </c>
      <c r="AH19" s="55">
        <v>14520</v>
      </c>
    </row>
    <row r="20" spans="1:34" ht="16.5" x14ac:dyDescent="0.3">
      <c r="A20" s="166" t="s">
        <v>78</v>
      </c>
      <c r="B20" s="167">
        <v>8505135122</v>
      </c>
      <c r="C20" s="42">
        <v>44377</v>
      </c>
      <c r="D20" s="3">
        <v>30</v>
      </c>
      <c r="E20" s="3" t="s">
        <v>173</v>
      </c>
      <c r="F20" s="3" t="s">
        <v>181</v>
      </c>
      <c r="G20" s="3">
        <v>5</v>
      </c>
      <c r="H20" s="175" t="s">
        <v>21</v>
      </c>
      <c r="I20" s="171" t="s">
        <v>24</v>
      </c>
      <c r="K20" s="182"/>
      <c r="L20" s="94" t="s">
        <v>174</v>
      </c>
      <c r="M20" s="44" t="s">
        <v>88</v>
      </c>
      <c r="N20" s="47"/>
      <c r="O20" s="44"/>
      <c r="P20" s="44"/>
      <c r="Q20" s="113">
        <f>'Vstup BVAS'!D20</f>
        <v>31</v>
      </c>
      <c r="R20" s="188">
        <v>60</v>
      </c>
      <c r="S20" s="64">
        <v>1.5</v>
      </c>
      <c r="T20" s="7">
        <v>0.45</v>
      </c>
      <c r="U20" s="7">
        <v>11.7</v>
      </c>
      <c r="V20" s="7"/>
      <c r="W20" s="64"/>
      <c r="X20" s="134" t="s">
        <v>194</v>
      </c>
      <c r="AA20" s="64" t="s">
        <v>165</v>
      </c>
      <c r="AF20" s="5"/>
      <c r="AG20" s="5"/>
      <c r="AH20" s="55">
        <v>15661</v>
      </c>
    </row>
    <row r="21" spans="1:34" ht="16.5" x14ac:dyDescent="0.3">
      <c r="A21" s="168" t="s">
        <v>14</v>
      </c>
      <c r="B21" s="167">
        <v>6859301658</v>
      </c>
      <c r="C21" s="40">
        <v>44081</v>
      </c>
      <c r="D21" s="3">
        <v>50</v>
      </c>
      <c r="E21" s="3" t="s">
        <v>180</v>
      </c>
      <c r="F21" s="3" t="s">
        <v>181</v>
      </c>
      <c r="G21" s="3">
        <v>20</v>
      </c>
      <c r="H21" s="175" t="s">
        <v>21</v>
      </c>
      <c r="I21" s="171" t="s">
        <v>24</v>
      </c>
      <c r="J21" s="179" t="s">
        <v>32</v>
      </c>
      <c r="K21" s="182" t="s">
        <v>65</v>
      </c>
      <c r="L21" s="94" t="s">
        <v>174</v>
      </c>
      <c r="M21" s="44" t="s">
        <v>88</v>
      </c>
      <c r="N21" s="47"/>
      <c r="O21" s="44" t="s">
        <v>88</v>
      </c>
      <c r="P21" s="44"/>
      <c r="Q21" s="113">
        <f>'Vstup BVAS'!D21</f>
        <v>12</v>
      </c>
      <c r="R21" s="188">
        <v>74</v>
      </c>
      <c r="S21" s="64">
        <v>1.34</v>
      </c>
      <c r="T21" s="7">
        <v>0.24</v>
      </c>
      <c r="U21" s="7">
        <v>93.5</v>
      </c>
      <c r="V21" s="7"/>
      <c r="W21" s="64"/>
      <c r="X21" s="134" t="s">
        <v>194</v>
      </c>
      <c r="AA21" s="64" t="s">
        <v>165</v>
      </c>
      <c r="AE21" s="51" t="s">
        <v>51</v>
      </c>
      <c r="AF21" s="5">
        <v>1</v>
      </c>
      <c r="AG21" s="5">
        <v>3</v>
      </c>
      <c r="AH21" s="55">
        <v>13359</v>
      </c>
    </row>
    <row r="22" spans="1:34" ht="16.5" x14ac:dyDescent="0.3">
      <c r="A22" s="157" t="s">
        <v>4</v>
      </c>
      <c r="B22" s="159">
        <v>7808205790</v>
      </c>
      <c r="C22" s="40">
        <v>43931</v>
      </c>
      <c r="D22" s="3">
        <v>42</v>
      </c>
      <c r="E22" s="3" t="s">
        <v>173</v>
      </c>
      <c r="F22" s="3" t="s">
        <v>181</v>
      </c>
      <c r="G22" s="3">
        <v>10</v>
      </c>
      <c r="H22" s="175" t="s">
        <v>21</v>
      </c>
      <c r="I22" s="171"/>
      <c r="K22" s="182"/>
      <c r="L22" s="94" t="s">
        <v>172</v>
      </c>
      <c r="M22" s="44" t="s">
        <v>88</v>
      </c>
      <c r="N22" s="47"/>
      <c r="O22" s="44" t="s">
        <v>88</v>
      </c>
      <c r="P22" s="44"/>
      <c r="Q22" s="113">
        <f>'Vstup BVAS'!D22</f>
        <v>15</v>
      </c>
      <c r="R22" s="188">
        <v>66</v>
      </c>
      <c r="S22" s="64">
        <v>1.5</v>
      </c>
      <c r="T22" s="7">
        <v>0.33</v>
      </c>
      <c r="U22" s="7"/>
      <c r="V22" s="7">
        <v>100</v>
      </c>
      <c r="W22" s="64"/>
      <c r="X22" s="134" t="s">
        <v>194</v>
      </c>
      <c r="Z22" s="134" t="s">
        <v>195</v>
      </c>
      <c r="AE22" s="52"/>
      <c r="AF22" s="5"/>
      <c r="AG22" s="5"/>
      <c r="AH22" s="56">
        <v>12620</v>
      </c>
    </row>
    <row r="23" spans="1:34" s="143" customFormat="1" ht="16.5" x14ac:dyDescent="0.3">
      <c r="A23" s="163" t="s">
        <v>4</v>
      </c>
      <c r="B23" s="164">
        <v>7808205790</v>
      </c>
      <c r="C23" s="33">
        <v>44068</v>
      </c>
      <c r="D23" s="139"/>
      <c r="E23" s="139" t="s">
        <v>173</v>
      </c>
      <c r="F23" s="139"/>
      <c r="G23" s="139"/>
      <c r="H23" s="176" t="s">
        <v>21</v>
      </c>
      <c r="I23" s="172"/>
      <c r="J23" s="180"/>
      <c r="K23" s="183"/>
      <c r="L23" s="109"/>
      <c r="M23" s="61" t="s">
        <v>88</v>
      </c>
      <c r="N23" s="62"/>
      <c r="O23" s="61" t="s">
        <v>88</v>
      </c>
      <c r="P23" s="61"/>
      <c r="Q23" s="140">
        <f>'Vstup BVAS'!D23</f>
        <v>0</v>
      </c>
      <c r="R23" s="189">
        <v>82</v>
      </c>
      <c r="S23" s="65">
        <v>1.5</v>
      </c>
      <c r="T23" s="63"/>
      <c r="U23" s="63"/>
      <c r="V23" s="63">
        <v>7.4</v>
      </c>
      <c r="W23" s="65"/>
      <c r="X23" s="141"/>
      <c r="Y23" s="142"/>
      <c r="Z23" s="141"/>
      <c r="AA23" s="65"/>
      <c r="AB23" s="65"/>
      <c r="AC23" s="65"/>
      <c r="AE23" s="54" t="s">
        <v>42</v>
      </c>
      <c r="AF23" s="24">
        <v>1</v>
      </c>
      <c r="AG23" s="24">
        <v>3</v>
      </c>
      <c r="AH23" s="58"/>
    </row>
    <row r="24" spans="1:34" s="143" customFormat="1" ht="16.5" x14ac:dyDescent="0.3">
      <c r="A24" s="145" t="s">
        <v>4</v>
      </c>
      <c r="B24" s="138">
        <v>7808205790</v>
      </c>
      <c r="C24" s="33">
        <v>44207</v>
      </c>
      <c r="D24" s="139"/>
      <c r="E24" s="139" t="s">
        <v>173</v>
      </c>
      <c r="F24" s="139"/>
      <c r="G24" s="139"/>
      <c r="H24" s="176" t="s">
        <v>21</v>
      </c>
      <c r="I24" s="172"/>
      <c r="J24" s="180"/>
      <c r="K24" s="183"/>
      <c r="L24" s="109"/>
      <c r="M24" s="61" t="s">
        <v>88</v>
      </c>
      <c r="N24" s="62"/>
      <c r="O24" s="61" t="s">
        <v>88</v>
      </c>
      <c r="P24" s="61"/>
      <c r="Q24" s="140">
        <f>'Vstup BVAS'!D24</f>
        <v>0</v>
      </c>
      <c r="R24" s="189">
        <v>72</v>
      </c>
      <c r="S24" s="65">
        <v>1.5</v>
      </c>
      <c r="T24" s="63">
        <v>0.11</v>
      </c>
      <c r="U24" s="63"/>
      <c r="V24" s="63">
        <v>10.199999999999999</v>
      </c>
      <c r="W24" s="65"/>
      <c r="X24" s="141"/>
      <c r="Y24" s="142"/>
      <c r="Z24" s="141"/>
      <c r="AA24" s="65"/>
      <c r="AB24" s="65"/>
      <c r="AC24" s="65"/>
      <c r="AE24" s="54" t="s">
        <v>43</v>
      </c>
      <c r="AF24" s="24">
        <v>1</v>
      </c>
      <c r="AG24" s="24">
        <v>3</v>
      </c>
      <c r="AH24" s="58"/>
    </row>
    <row r="25" spans="1:34" ht="16.5" x14ac:dyDescent="0.3">
      <c r="A25" s="157" t="s">
        <v>7</v>
      </c>
      <c r="B25" s="159">
        <v>465319130</v>
      </c>
      <c r="C25" s="40">
        <v>43987</v>
      </c>
      <c r="D25" s="3">
        <v>74</v>
      </c>
      <c r="E25" s="3" t="s">
        <v>180</v>
      </c>
      <c r="F25" s="3" t="s">
        <v>184</v>
      </c>
      <c r="H25" s="175" t="s">
        <v>21</v>
      </c>
      <c r="I25" s="171" t="s">
        <v>24</v>
      </c>
      <c r="K25" s="182"/>
      <c r="L25" s="94" t="s">
        <v>172</v>
      </c>
      <c r="M25" s="44" t="s">
        <v>88</v>
      </c>
      <c r="N25" s="47"/>
      <c r="O25" s="44"/>
      <c r="P25" s="44"/>
      <c r="Q25" s="113">
        <f>'Vstup BVAS'!D25</f>
        <v>18</v>
      </c>
      <c r="R25" s="188">
        <v>68</v>
      </c>
      <c r="S25" s="64">
        <v>1.27</v>
      </c>
      <c r="T25" s="7">
        <v>0.16</v>
      </c>
      <c r="U25" s="7">
        <v>6.2</v>
      </c>
      <c r="V25" s="7"/>
      <c r="W25" s="64"/>
      <c r="X25" s="134" t="s">
        <v>194</v>
      </c>
      <c r="Z25" s="134" t="s">
        <v>196</v>
      </c>
      <c r="AE25" s="52"/>
      <c r="AF25" s="5"/>
      <c r="AG25" s="5"/>
      <c r="AH25" s="56">
        <v>12894</v>
      </c>
    </row>
    <row r="26" spans="1:34" ht="16.5" x14ac:dyDescent="0.3">
      <c r="A26" s="157" t="s">
        <v>9</v>
      </c>
      <c r="B26" s="159">
        <v>6306022228</v>
      </c>
      <c r="C26" s="40">
        <v>44006</v>
      </c>
      <c r="D26" s="3">
        <v>57</v>
      </c>
      <c r="E26" s="3" t="s">
        <v>173</v>
      </c>
      <c r="F26" s="3" t="s">
        <v>181</v>
      </c>
      <c r="G26" s="3">
        <v>20</v>
      </c>
      <c r="H26" s="175" t="s">
        <v>21</v>
      </c>
      <c r="I26" s="171" t="s">
        <v>24</v>
      </c>
      <c r="K26" s="182"/>
      <c r="L26" s="94" t="s">
        <v>172</v>
      </c>
      <c r="M26" s="44" t="s">
        <v>88</v>
      </c>
      <c r="N26" s="47"/>
      <c r="O26" s="44" t="s">
        <v>88</v>
      </c>
      <c r="P26" s="44" t="s">
        <v>88</v>
      </c>
      <c r="Q26" s="113">
        <f>'Vstup BVAS'!D26</f>
        <v>26</v>
      </c>
      <c r="R26" s="188">
        <v>1520</v>
      </c>
      <c r="S26" s="64">
        <v>0.04</v>
      </c>
      <c r="T26" s="7"/>
      <c r="U26" s="7">
        <v>100</v>
      </c>
      <c r="V26" s="7"/>
      <c r="W26" s="64"/>
      <c r="X26" s="134" t="s">
        <v>194</v>
      </c>
      <c r="Y26" s="136" t="s">
        <v>165</v>
      </c>
      <c r="Z26" s="134" t="s">
        <v>197</v>
      </c>
      <c r="AB26" s="64" t="s">
        <v>165</v>
      </c>
      <c r="AE26" s="51" t="s">
        <v>45</v>
      </c>
      <c r="AF26" s="5">
        <v>1</v>
      </c>
      <c r="AG26" s="5">
        <v>3</v>
      </c>
      <c r="AH26" s="56">
        <v>13023</v>
      </c>
    </row>
    <row r="27" spans="1:34" ht="16.5" x14ac:dyDescent="0.3">
      <c r="A27" s="160" t="s">
        <v>79</v>
      </c>
      <c r="B27" s="161">
        <v>470112408</v>
      </c>
      <c r="C27" s="18">
        <v>44116</v>
      </c>
      <c r="D27" s="3">
        <v>73</v>
      </c>
      <c r="E27" s="3" t="s">
        <v>173</v>
      </c>
      <c r="F27" s="3" t="s">
        <v>184</v>
      </c>
      <c r="H27" s="175" t="s">
        <v>21</v>
      </c>
      <c r="I27" s="171" t="s">
        <v>200</v>
      </c>
      <c r="K27" s="182"/>
      <c r="L27" s="94" t="s">
        <v>175</v>
      </c>
      <c r="M27" s="44" t="s">
        <v>88</v>
      </c>
      <c r="N27" s="47"/>
      <c r="O27" s="44" t="s">
        <v>88</v>
      </c>
      <c r="P27" s="44" t="s">
        <v>88</v>
      </c>
      <c r="Q27" s="113">
        <f>'Vstup BVAS'!D27</f>
        <v>10</v>
      </c>
      <c r="R27" s="188">
        <v>74</v>
      </c>
      <c r="S27" s="64">
        <v>1.44</v>
      </c>
      <c r="T27" s="7">
        <v>0.04</v>
      </c>
      <c r="U27" s="7" t="s">
        <v>94</v>
      </c>
      <c r="V27" s="7" t="s">
        <v>94</v>
      </c>
      <c r="W27" s="64"/>
      <c r="X27" s="134" t="s">
        <v>203</v>
      </c>
      <c r="AC27" s="64" t="s">
        <v>165</v>
      </c>
      <c r="AE27" s="23" t="s">
        <v>80</v>
      </c>
      <c r="AF27" s="5">
        <v>1</v>
      </c>
      <c r="AG27" s="5">
        <v>3</v>
      </c>
      <c r="AH27" s="17"/>
    </row>
    <row r="28" spans="1:34" ht="16.5" x14ac:dyDescent="0.3">
      <c r="A28" s="168" t="s">
        <v>16</v>
      </c>
      <c r="B28" s="167">
        <v>530211085</v>
      </c>
      <c r="C28" s="40">
        <v>44210</v>
      </c>
      <c r="D28" s="3">
        <v>65</v>
      </c>
      <c r="E28" s="3" t="s">
        <v>173</v>
      </c>
      <c r="F28" s="3" t="s">
        <v>181</v>
      </c>
      <c r="G28" s="3">
        <v>20</v>
      </c>
      <c r="H28" s="175" t="s">
        <v>21</v>
      </c>
      <c r="I28" s="171" t="s">
        <v>24</v>
      </c>
      <c r="K28" s="182"/>
      <c r="L28" s="94" t="s">
        <v>174</v>
      </c>
      <c r="M28" s="44" t="s">
        <v>88</v>
      </c>
      <c r="N28" s="47"/>
      <c r="O28" s="44" t="s">
        <v>88</v>
      </c>
      <c r="P28" s="44" t="s">
        <v>88</v>
      </c>
      <c r="Q28" s="113">
        <f>'Vstup BVAS'!D28</f>
        <v>7</v>
      </c>
      <c r="R28" s="188">
        <v>55</v>
      </c>
      <c r="S28" s="64">
        <v>1.5</v>
      </c>
      <c r="T28" s="7">
        <v>0.04</v>
      </c>
      <c r="U28" s="7">
        <v>41</v>
      </c>
      <c r="V28" s="7"/>
      <c r="W28" s="64"/>
      <c r="X28" s="134" t="s">
        <v>201</v>
      </c>
      <c r="Z28" s="134" t="s">
        <v>197</v>
      </c>
      <c r="AA28" s="64" t="s">
        <v>165</v>
      </c>
      <c r="AE28" s="51" t="s">
        <v>56</v>
      </c>
      <c r="AF28" s="5">
        <v>1</v>
      </c>
      <c r="AG28" s="5">
        <v>3</v>
      </c>
      <c r="AH28" s="55">
        <v>14285</v>
      </c>
    </row>
    <row r="29" spans="1:34" ht="16.5" x14ac:dyDescent="0.3">
      <c r="A29" s="157" t="s">
        <v>26</v>
      </c>
      <c r="B29" s="158">
        <v>7206265671</v>
      </c>
      <c r="C29" s="40">
        <v>44371</v>
      </c>
      <c r="D29" s="3">
        <v>49</v>
      </c>
      <c r="E29" s="3" t="s">
        <v>173</v>
      </c>
      <c r="F29" s="3" t="s">
        <v>184</v>
      </c>
      <c r="H29" s="175" t="s">
        <v>21</v>
      </c>
      <c r="I29" s="171" t="s">
        <v>24</v>
      </c>
      <c r="K29" s="182"/>
      <c r="L29" s="94" t="s">
        <v>172</v>
      </c>
      <c r="M29" s="44"/>
      <c r="N29" s="47"/>
      <c r="O29" s="44" t="s">
        <v>88</v>
      </c>
      <c r="P29" s="44" t="s">
        <v>88</v>
      </c>
      <c r="Q29" s="113">
        <f>'Vstup BVAS'!D29</f>
        <v>18</v>
      </c>
      <c r="R29" s="188">
        <v>111</v>
      </c>
      <c r="S29" s="64">
        <v>1.1100000000000001</v>
      </c>
      <c r="T29" s="7">
        <v>2.65</v>
      </c>
      <c r="U29" s="7">
        <v>9.6</v>
      </c>
      <c r="V29" s="7"/>
      <c r="W29" s="64"/>
      <c r="X29" s="134" t="s">
        <v>194</v>
      </c>
      <c r="AE29" s="52"/>
      <c r="AF29" s="5"/>
      <c r="AG29" s="5"/>
      <c r="AH29" s="55">
        <v>15617</v>
      </c>
    </row>
    <row r="30" spans="1:34" ht="16.5" x14ac:dyDescent="0.3">
      <c r="A30" s="166" t="s">
        <v>81</v>
      </c>
      <c r="B30" s="167">
        <v>6705230862</v>
      </c>
      <c r="C30" s="18">
        <v>44116</v>
      </c>
      <c r="D30" s="3">
        <v>51</v>
      </c>
      <c r="E30" s="3" t="s">
        <v>173</v>
      </c>
      <c r="F30" s="3" t="s">
        <v>184</v>
      </c>
      <c r="H30" s="175" t="s">
        <v>21</v>
      </c>
      <c r="I30" s="171" t="s">
        <v>24</v>
      </c>
      <c r="K30" s="182"/>
      <c r="L30" s="94" t="s">
        <v>174</v>
      </c>
      <c r="M30" s="44" t="s">
        <v>88</v>
      </c>
      <c r="N30" s="47"/>
      <c r="O30" s="44" t="s">
        <v>88</v>
      </c>
      <c r="P30" s="44" t="s">
        <v>88</v>
      </c>
      <c r="Q30" s="113">
        <f>'Vstup BVAS'!D30</f>
        <v>14</v>
      </c>
      <c r="R30" s="188">
        <v>119</v>
      </c>
      <c r="S30" s="64">
        <v>0.99</v>
      </c>
      <c r="T30" s="7">
        <v>2.1800000000000002</v>
      </c>
      <c r="U30" s="7">
        <v>20.399999999999999</v>
      </c>
      <c r="V30" s="7"/>
      <c r="W30" s="64"/>
      <c r="X30" s="134" t="s">
        <v>201</v>
      </c>
      <c r="AA30" s="64" t="s">
        <v>165</v>
      </c>
      <c r="AE30" s="23" t="s">
        <v>82</v>
      </c>
      <c r="AF30" s="5">
        <v>1</v>
      </c>
      <c r="AG30" s="5">
        <v>3</v>
      </c>
      <c r="AH30" s="55">
        <v>13545</v>
      </c>
    </row>
    <row r="31" spans="1:34" ht="16.5" x14ac:dyDescent="0.3">
      <c r="A31" s="157" t="s">
        <v>13</v>
      </c>
      <c r="B31" s="158">
        <v>7510265741</v>
      </c>
      <c r="C31" s="40">
        <v>44048</v>
      </c>
      <c r="D31" s="3">
        <v>45</v>
      </c>
      <c r="E31" s="3" t="s">
        <v>173</v>
      </c>
      <c r="F31" s="3" t="s">
        <v>181</v>
      </c>
      <c r="G31" s="3">
        <v>4</v>
      </c>
      <c r="H31" s="175" t="s">
        <v>21</v>
      </c>
      <c r="I31" s="171" t="s">
        <v>200</v>
      </c>
      <c r="K31" s="182"/>
      <c r="L31" s="94" t="s">
        <v>172</v>
      </c>
      <c r="M31" s="44"/>
      <c r="N31" s="47"/>
      <c r="O31" s="44" t="s">
        <v>88</v>
      </c>
      <c r="P31" s="44"/>
      <c r="Q31" s="113">
        <f>'Vstup BVAS'!D31</f>
        <v>12</v>
      </c>
      <c r="R31" s="188">
        <v>177</v>
      </c>
      <c r="S31" s="64">
        <v>0.65</v>
      </c>
      <c r="T31" s="7"/>
      <c r="U31" s="7"/>
      <c r="V31" s="7">
        <v>9.6999999999999993</v>
      </c>
      <c r="W31" s="64"/>
      <c r="X31" s="134" t="s">
        <v>197</v>
      </c>
      <c r="Z31" s="134" t="s">
        <v>197</v>
      </c>
      <c r="AE31" s="51" t="s">
        <v>49</v>
      </c>
      <c r="AF31" s="5">
        <v>1</v>
      </c>
      <c r="AG31" s="5">
        <v>3</v>
      </c>
      <c r="AH31" s="55">
        <v>13210</v>
      </c>
    </row>
    <row r="32" spans="1:34" ht="16.5" x14ac:dyDescent="0.3">
      <c r="A32" s="155" t="s">
        <v>10</v>
      </c>
      <c r="B32" s="159">
        <v>520502040</v>
      </c>
      <c r="C32" s="18">
        <v>44008</v>
      </c>
      <c r="D32" s="3">
        <v>68</v>
      </c>
      <c r="E32" s="3" t="s">
        <v>173</v>
      </c>
      <c r="F32" s="3" t="s">
        <v>184</v>
      </c>
      <c r="H32" s="175" t="s">
        <v>21</v>
      </c>
      <c r="I32" s="171" t="s">
        <v>200</v>
      </c>
      <c r="K32" s="182"/>
      <c r="L32" s="94" t="s">
        <v>172</v>
      </c>
      <c r="M32" s="44"/>
      <c r="N32" s="47"/>
      <c r="O32" s="44" t="s">
        <v>88</v>
      </c>
      <c r="P32" s="44"/>
      <c r="Q32" s="113">
        <f>'Vstup BVAS'!D32</f>
        <v>24</v>
      </c>
      <c r="R32" s="188">
        <v>686</v>
      </c>
      <c r="S32" s="64">
        <v>0.11</v>
      </c>
      <c r="T32" s="7">
        <v>0.28000000000000003</v>
      </c>
      <c r="U32" s="7"/>
      <c r="V32" s="7">
        <v>88.7</v>
      </c>
      <c r="W32" s="64"/>
      <c r="X32" s="134" t="s">
        <v>203</v>
      </c>
      <c r="AB32" s="64" t="s">
        <v>165</v>
      </c>
      <c r="AC32" s="64" t="s">
        <v>165</v>
      </c>
      <c r="AE32" s="51" t="s">
        <v>47</v>
      </c>
      <c r="AF32" s="5">
        <v>1</v>
      </c>
      <c r="AG32" s="5">
        <v>3</v>
      </c>
      <c r="AH32" s="56">
        <v>13038</v>
      </c>
    </row>
    <row r="33" spans="1:34" ht="16.5" x14ac:dyDescent="0.3">
      <c r="A33" s="155" t="s">
        <v>18</v>
      </c>
      <c r="B33" s="156" t="s">
        <v>58</v>
      </c>
      <c r="C33" s="40">
        <v>44218</v>
      </c>
      <c r="D33" s="3">
        <v>77</v>
      </c>
      <c r="E33" s="3" t="s">
        <v>173</v>
      </c>
      <c r="F33" s="3" t="s">
        <v>184</v>
      </c>
      <c r="H33" s="175" t="s">
        <v>21</v>
      </c>
      <c r="I33" s="171" t="s">
        <v>191</v>
      </c>
      <c r="K33" s="182"/>
      <c r="L33" s="94" t="s">
        <v>172</v>
      </c>
      <c r="M33" s="44" t="s">
        <v>88</v>
      </c>
      <c r="N33" s="47"/>
      <c r="O33" s="44" t="s">
        <v>88</v>
      </c>
      <c r="P33" s="44"/>
      <c r="Q33" s="113">
        <f>'Vstup BVAS'!D33</f>
        <v>20</v>
      </c>
      <c r="R33" s="188">
        <v>240</v>
      </c>
      <c r="S33" s="64">
        <v>0.36</v>
      </c>
      <c r="T33" s="7">
        <v>2.42</v>
      </c>
      <c r="U33" s="7"/>
      <c r="V33" s="7">
        <v>100</v>
      </c>
      <c r="W33" s="64"/>
      <c r="X33" s="134" t="s">
        <v>194</v>
      </c>
      <c r="Y33" s="136" t="s">
        <v>165</v>
      </c>
      <c r="Z33" s="134" t="s">
        <v>197</v>
      </c>
      <c r="AE33" s="52"/>
      <c r="AF33" s="5"/>
      <c r="AG33" s="5"/>
      <c r="AH33" s="55">
        <v>14362</v>
      </c>
    </row>
    <row r="34" spans="1:34" s="143" customFormat="1" ht="16.5" x14ac:dyDescent="0.3">
      <c r="A34" s="137" t="s">
        <v>18</v>
      </c>
      <c r="B34" s="146" t="s">
        <v>58</v>
      </c>
      <c r="C34" s="33">
        <v>44327</v>
      </c>
      <c r="D34" s="139"/>
      <c r="E34" s="139" t="s">
        <v>173</v>
      </c>
      <c r="F34" s="139"/>
      <c r="G34" s="139"/>
      <c r="H34" s="176" t="s">
        <v>21</v>
      </c>
      <c r="I34" s="172" t="s">
        <v>191</v>
      </c>
      <c r="J34" s="180"/>
      <c r="K34" s="183"/>
      <c r="L34" s="109"/>
      <c r="M34" s="61" t="s">
        <v>88</v>
      </c>
      <c r="N34" s="62"/>
      <c r="O34" s="61" t="s">
        <v>88</v>
      </c>
      <c r="P34" s="61"/>
      <c r="Q34" s="140">
        <f>'Vstup BVAS'!D34</f>
        <v>0</v>
      </c>
      <c r="R34" s="189">
        <v>114</v>
      </c>
      <c r="S34" s="65">
        <v>0.89</v>
      </c>
      <c r="T34" s="63">
        <v>0.64</v>
      </c>
      <c r="U34" s="63"/>
      <c r="V34" s="63">
        <v>23</v>
      </c>
      <c r="W34" s="65"/>
      <c r="X34" s="141"/>
      <c r="Y34" s="142"/>
      <c r="Z34" s="141"/>
      <c r="AA34" s="65"/>
      <c r="AB34" s="65"/>
      <c r="AC34" s="65"/>
      <c r="AE34" s="54" t="s">
        <v>59</v>
      </c>
      <c r="AF34" s="24">
        <v>2</v>
      </c>
      <c r="AG34" s="24">
        <v>3</v>
      </c>
      <c r="AH34" s="50"/>
    </row>
    <row r="35" spans="1:34" ht="16.5" x14ac:dyDescent="0.3">
      <c r="A35" s="165" t="s">
        <v>83</v>
      </c>
      <c r="B35" s="159">
        <v>435415463</v>
      </c>
      <c r="C35" s="42">
        <v>43915</v>
      </c>
      <c r="D35" s="3">
        <v>77</v>
      </c>
      <c r="E35" s="3" t="s">
        <v>180</v>
      </c>
      <c r="F35" s="3" t="s">
        <v>184</v>
      </c>
      <c r="H35" s="175" t="s">
        <v>21</v>
      </c>
      <c r="I35" s="171" t="s">
        <v>33</v>
      </c>
      <c r="K35" s="182"/>
      <c r="L35" s="94" t="s">
        <v>172</v>
      </c>
      <c r="M35" s="44"/>
      <c r="N35" s="47"/>
      <c r="O35" s="44" t="s">
        <v>88</v>
      </c>
      <c r="P35" s="44" t="s">
        <v>88</v>
      </c>
      <c r="Q35" s="113">
        <f>'Vstup BVAS'!D35</f>
        <v>23</v>
      </c>
      <c r="R35" s="188">
        <v>76</v>
      </c>
      <c r="S35" s="64">
        <v>1.0900000000000001</v>
      </c>
      <c r="T35" s="7">
        <v>0.27</v>
      </c>
      <c r="U35" s="7"/>
      <c r="V35" s="7">
        <v>78</v>
      </c>
      <c r="W35" s="64"/>
      <c r="X35" s="134" t="s">
        <v>194</v>
      </c>
      <c r="Z35" s="134" t="s">
        <v>196</v>
      </c>
      <c r="AF35" s="5"/>
      <c r="AG35" s="5"/>
      <c r="AH35" s="56">
        <v>12584</v>
      </c>
    </row>
    <row r="36" spans="1:34" ht="16.5" x14ac:dyDescent="0.3">
      <c r="A36" s="166" t="s">
        <v>25</v>
      </c>
      <c r="B36" s="167">
        <v>531203189</v>
      </c>
      <c r="C36" s="40">
        <v>44370</v>
      </c>
      <c r="D36" s="3">
        <v>60</v>
      </c>
      <c r="E36" s="3" t="s">
        <v>173</v>
      </c>
      <c r="F36" s="3" t="s">
        <v>181</v>
      </c>
      <c r="G36" s="3">
        <v>20</v>
      </c>
      <c r="H36" s="175" t="s">
        <v>21</v>
      </c>
      <c r="I36" s="171" t="s">
        <v>24</v>
      </c>
      <c r="K36" s="182"/>
      <c r="L36" s="94" t="s">
        <v>174</v>
      </c>
      <c r="M36" s="44" t="s">
        <v>88</v>
      </c>
      <c r="N36" s="47"/>
      <c r="O36" s="44" t="s">
        <v>88</v>
      </c>
      <c r="P36" s="44"/>
      <c r="Q36" s="113">
        <f>'Vstup BVAS'!D36</f>
        <v>15</v>
      </c>
      <c r="R36" s="188">
        <v>486</v>
      </c>
      <c r="S36" s="64">
        <v>0.16</v>
      </c>
      <c r="T36" s="7">
        <v>7.0000000000000007E-2</v>
      </c>
      <c r="U36" s="7">
        <v>14.2</v>
      </c>
      <c r="V36" s="7"/>
      <c r="W36" s="64"/>
      <c r="X36" s="134" t="s">
        <v>194</v>
      </c>
      <c r="Y36" s="136" t="s">
        <v>165</v>
      </c>
      <c r="Z36" s="134" t="s">
        <v>197</v>
      </c>
      <c r="AA36" s="64" t="s">
        <v>165</v>
      </c>
      <c r="AB36" s="64" t="s">
        <v>165</v>
      </c>
      <c r="AE36" s="51" t="s">
        <v>66</v>
      </c>
      <c r="AF36" s="5">
        <v>2</v>
      </c>
      <c r="AG36" s="5">
        <v>3</v>
      </c>
      <c r="AH36" s="55">
        <v>15591</v>
      </c>
    </row>
    <row r="37" spans="1:34" ht="16.5" x14ac:dyDescent="0.3">
      <c r="A37" s="155" t="s">
        <v>6</v>
      </c>
      <c r="B37" s="159">
        <v>7004234424</v>
      </c>
      <c r="C37" s="40">
        <v>43900</v>
      </c>
      <c r="D37" s="3">
        <v>50</v>
      </c>
      <c r="E37" s="3" t="s">
        <v>173</v>
      </c>
      <c r="F37" s="3" t="s">
        <v>187</v>
      </c>
      <c r="G37" s="3">
        <v>10</v>
      </c>
      <c r="H37" s="175" t="s">
        <v>21</v>
      </c>
      <c r="I37" s="171" t="s">
        <v>191</v>
      </c>
      <c r="J37" s="179" t="s">
        <v>30</v>
      </c>
      <c r="K37" s="182" t="s">
        <v>31</v>
      </c>
      <c r="L37" s="94" t="s">
        <v>172</v>
      </c>
      <c r="M37" s="44" t="s">
        <v>88</v>
      </c>
      <c r="N37" s="47"/>
      <c r="O37" s="44" t="s">
        <v>88</v>
      </c>
      <c r="P37" s="44"/>
      <c r="Q37" s="113">
        <f>'Vstup BVAS'!D37</f>
        <v>26</v>
      </c>
      <c r="R37" s="188">
        <v>385</v>
      </c>
      <c r="S37" s="64">
        <v>0.25</v>
      </c>
      <c r="T37" s="7">
        <v>0.66</v>
      </c>
      <c r="U37" s="7"/>
      <c r="V37" s="7">
        <v>29</v>
      </c>
      <c r="W37" s="64"/>
      <c r="X37" s="134" t="s">
        <v>194</v>
      </c>
      <c r="AE37" s="52"/>
      <c r="AF37" s="5"/>
      <c r="AG37" s="5"/>
      <c r="AH37" s="56">
        <v>12537</v>
      </c>
    </row>
    <row r="38" spans="1:34" ht="16.5" x14ac:dyDescent="0.3">
      <c r="A38" s="155" t="s">
        <v>87</v>
      </c>
      <c r="B38" s="158">
        <v>430604467</v>
      </c>
      <c r="C38" s="40">
        <v>44111</v>
      </c>
      <c r="D38" s="3">
        <v>77</v>
      </c>
      <c r="E38" s="3" t="s">
        <v>173</v>
      </c>
      <c r="F38" s="3" t="s">
        <v>184</v>
      </c>
      <c r="H38" s="175" t="s">
        <v>21</v>
      </c>
      <c r="I38" s="171"/>
      <c r="K38" s="182"/>
      <c r="L38" s="94" t="s">
        <v>172</v>
      </c>
      <c r="M38" s="44" t="s">
        <v>88</v>
      </c>
      <c r="N38" s="47"/>
      <c r="O38" s="44"/>
      <c r="P38" s="44"/>
      <c r="Q38" s="113">
        <f>'Vstup BVAS'!D38</f>
        <v>23</v>
      </c>
      <c r="R38" s="188">
        <v>72</v>
      </c>
      <c r="S38" s="64">
        <v>1.42</v>
      </c>
      <c r="T38" s="7">
        <v>0.57999999999999996</v>
      </c>
      <c r="U38" s="7" t="s">
        <v>94</v>
      </c>
      <c r="V38" s="7" t="s">
        <v>94</v>
      </c>
      <c r="W38" s="64"/>
      <c r="X38" s="134" t="s">
        <v>194</v>
      </c>
      <c r="Z38" s="134" t="s">
        <v>196</v>
      </c>
      <c r="AE38" s="51" t="s">
        <v>54</v>
      </c>
      <c r="AF38" s="5">
        <v>1</v>
      </c>
      <c r="AG38" s="5">
        <v>3</v>
      </c>
      <c r="AH38" s="55">
        <v>13532</v>
      </c>
    </row>
    <row r="39" spans="1:34" s="143" customFormat="1" ht="16.5" x14ac:dyDescent="0.3">
      <c r="A39" s="137" t="s">
        <v>87</v>
      </c>
      <c r="B39" s="144">
        <v>430604467</v>
      </c>
      <c r="C39" s="33">
        <v>44225</v>
      </c>
      <c r="D39" s="139"/>
      <c r="E39" s="139" t="s">
        <v>173</v>
      </c>
      <c r="F39" s="139"/>
      <c r="G39" s="139"/>
      <c r="H39" s="176" t="s">
        <v>21</v>
      </c>
      <c r="I39" s="172"/>
      <c r="J39" s="180"/>
      <c r="K39" s="183"/>
      <c r="L39" s="109"/>
      <c r="M39" s="61" t="s">
        <v>88</v>
      </c>
      <c r="N39" s="62"/>
      <c r="O39" s="61"/>
      <c r="P39" s="61"/>
      <c r="Q39" s="140">
        <f>'Vstup BVAS'!D39</f>
        <v>0</v>
      </c>
      <c r="R39" s="189">
        <v>96</v>
      </c>
      <c r="S39" s="65">
        <v>1.0900000000000001</v>
      </c>
      <c r="T39" s="63">
        <v>1.17</v>
      </c>
      <c r="U39" s="63"/>
      <c r="V39" s="63"/>
      <c r="W39" s="65"/>
      <c r="X39" s="141"/>
      <c r="Y39" s="142"/>
      <c r="Z39" s="141"/>
      <c r="AA39" s="65"/>
      <c r="AB39" s="65"/>
      <c r="AC39" s="65"/>
      <c r="AE39" s="54" t="s">
        <v>55</v>
      </c>
      <c r="AF39" s="24">
        <v>1</v>
      </c>
      <c r="AG39" s="24">
        <v>3</v>
      </c>
      <c r="AH39" s="50"/>
    </row>
    <row r="40" spans="1:34" ht="16.5" x14ac:dyDescent="0.3">
      <c r="A40" s="155" t="s">
        <v>20</v>
      </c>
      <c r="B40" s="158">
        <v>510831102</v>
      </c>
      <c r="C40" s="40">
        <v>44272</v>
      </c>
      <c r="D40" s="3">
        <v>70</v>
      </c>
      <c r="E40" s="3" t="s">
        <v>173</v>
      </c>
      <c r="F40" s="3" t="s">
        <v>184</v>
      </c>
      <c r="H40" s="175" t="s">
        <v>21</v>
      </c>
      <c r="I40" s="171" t="s">
        <v>186</v>
      </c>
      <c r="K40" s="182"/>
      <c r="L40" s="94" t="s">
        <v>172</v>
      </c>
      <c r="M40" s="44"/>
      <c r="N40" s="47"/>
      <c r="O40" s="44" t="s">
        <v>88</v>
      </c>
      <c r="P40" s="44"/>
      <c r="Q40" s="113">
        <f>'Vstup BVAS'!D40</f>
        <v>12</v>
      </c>
      <c r="R40" s="188">
        <v>129</v>
      </c>
      <c r="S40" s="64">
        <v>0.8</v>
      </c>
      <c r="T40" s="7">
        <v>1.92</v>
      </c>
      <c r="U40" s="7"/>
      <c r="V40" s="7">
        <v>13</v>
      </c>
      <c r="W40" s="64" t="s">
        <v>165</v>
      </c>
      <c r="X40" s="134" t="s">
        <v>194</v>
      </c>
      <c r="Z40" s="134" t="s">
        <v>197</v>
      </c>
      <c r="AA40" s="64" t="s">
        <v>165</v>
      </c>
      <c r="AE40" s="51" t="s">
        <v>61</v>
      </c>
      <c r="AF40" s="5">
        <v>1</v>
      </c>
      <c r="AG40" s="5">
        <v>3</v>
      </c>
      <c r="AH40" s="55">
        <v>14813</v>
      </c>
    </row>
    <row r="41" spans="1:34" s="143" customFormat="1" ht="16.5" x14ac:dyDescent="0.3">
      <c r="A41" s="137" t="s">
        <v>20</v>
      </c>
      <c r="B41" s="144">
        <v>510831102</v>
      </c>
      <c r="C41" s="33">
        <v>44391</v>
      </c>
      <c r="D41" s="139"/>
      <c r="E41" s="139" t="s">
        <v>173</v>
      </c>
      <c r="F41" s="139"/>
      <c r="G41" s="139"/>
      <c r="H41" s="176" t="s">
        <v>21</v>
      </c>
      <c r="I41" s="172" t="s">
        <v>186</v>
      </c>
      <c r="J41" s="180"/>
      <c r="K41" s="183"/>
      <c r="L41" s="109"/>
      <c r="M41" s="61"/>
      <c r="N41" s="62"/>
      <c r="O41" s="61" t="s">
        <v>88</v>
      </c>
      <c r="P41" s="61"/>
      <c r="Q41" s="140">
        <f>'Vstup BVAS'!D41</f>
        <v>0</v>
      </c>
      <c r="R41" s="189">
        <v>114</v>
      </c>
      <c r="S41" s="65">
        <v>0.93</v>
      </c>
      <c r="T41" s="63"/>
      <c r="U41" s="63"/>
      <c r="V41" s="63">
        <v>3.5</v>
      </c>
      <c r="W41" s="65"/>
      <c r="X41" s="141"/>
      <c r="Y41" s="142"/>
      <c r="Z41" s="141"/>
      <c r="AA41" s="65"/>
      <c r="AB41" s="65"/>
      <c r="AC41" s="65"/>
      <c r="AE41" s="54" t="s">
        <v>62</v>
      </c>
      <c r="AF41" s="24">
        <v>2</v>
      </c>
      <c r="AG41" s="24">
        <v>3</v>
      </c>
      <c r="AH41" s="50"/>
    </row>
    <row r="42" spans="1:34" ht="16.5" x14ac:dyDescent="0.3">
      <c r="A42" s="155" t="s">
        <v>5</v>
      </c>
      <c r="B42" s="159">
        <v>485826184</v>
      </c>
      <c r="C42" s="40">
        <v>43965</v>
      </c>
      <c r="D42" s="3">
        <v>72</v>
      </c>
      <c r="E42" s="3" t="s">
        <v>180</v>
      </c>
      <c r="F42" s="3" t="s">
        <v>181</v>
      </c>
      <c r="G42" s="3">
        <v>10</v>
      </c>
      <c r="H42" s="175" t="s">
        <v>21</v>
      </c>
      <c r="I42" s="171" t="s">
        <v>186</v>
      </c>
      <c r="K42" s="182"/>
      <c r="L42" s="94" t="s">
        <v>172</v>
      </c>
      <c r="M42" s="44"/>
      <c r="N42" s="47"/>
      <c r="O42" s="44" t="s">
        <v>88</v>
      </c>
      <c r="P42" s="44"/>
      <c r="Q42" s="113">
        <f>'Vstup BVAS'!D42</f>
        <v>12</v>
      </c>
      <c r="R42" s="188">
        <v>362</v>
      </c>
      <c r="S42" s="64">
        <v>0.17</v>
      </c>
      <c r="T42" s="7">
        <v>0.13</v>
      </c>
      <c r="U42" s="7"/>
      <c r="V42" s="7">
        <v>5.8</v>
      </c>
      <c r="W42" s="64" t="s">
        <v>165</v>
      </c>
      <c r="X42" s="134" t="s">
        <v>194</v>
      </c>
      <c r="AE42" s="51" t="s">
        <v>44</v>
      </c>
      <c r="AF42" s="5">
        <v>1</v>
      </c>
      <c r="AG42" s="5">
        <v>3</v>
      </c>
      <c r="AH42" s="56">
        <v>12738</v>
      </c>
    </row>
    <row r="43" spans="1:34" ht="16.5" x14ac:dyDescent="0.3">
      <c r="A43" s="155" t="s">
        <v>3</v>
      </c>
      <c r="B43" s="159">
        <v>7754074405</v>
      </c>
      <c r="C43" s="40">
        <v>43893</v>
      </c>
      <c r="D43" s="3">
        <v>43</v>
      </c>
      <c r="E43" s="3" t="s">
        <v>180</v>
      </c>
      <c r="F43" s="3" t="s">
        <v>184</v>
      </c>
      <c r="H43" s="175" t="s">
        <v>21</v>
      </c>
      <c r="I43" s="171" t="s">
        <v>191</v>
      </c>
      <c r="J43" s="179" t="s">
        <v>1</v>
      </c>
      <c r="K43" s="182"/>
      <c r="L43" s="94" t="s">
        <v>172</v>
      </c>
      <c r="M43" s="44" t="s">
        <v>88</v>
      </c>
      <c r="N43" s="47"/>
      <c r="O43" s="44" t="s">
        <v>88</v>
      </c>
      <c r="P43" s="44"/>
      <c r="Q43" s="113">
        <f>'Vstup BVAS'!D43</f>
        <v>27</v>
      </c>
      <c r="R43" s="188">
        <v>204</v>
      </c>
      <c r="S43" s="64">
        <v>0.42</v>
      </c>
      <c r="T43" s="7">
        <v>0.87</v>
      </c>
      <c r="U43" s="7"/>
      <c r="V43" s="7">
        <v>12.9</v>
      </c>
      <c r="W43" s="93" t="s">
        <v>165</v>
      </c>
      <c r="X43" s="134" t="s">
        <v>194</v>
      </c>
      <c r="Z43" s="134" t="s">
        <v>197</v>
      </c>
      <c r="AE43" s="52"/>
      <c r="AF43" s="5"/>
      <c r="AG43" s="5"/>
      <c r="AH43" s="56">
        <v>12476</v>
      </c>
    </row>
    <row r="44" spans="1:34" ht="16.5" x14ac:dyDescent="0.3">
      <c r="A44" s="155" t="s">
        <v>28</v>
      </c>
      <c r="B44" s="158">
        <v>7859035877</v>
      </c>
      <c r="C44" s="40">
        <v>44561</v>
      </c>
      <c r="D44" s="3">
        <v>43</v>
      </c>
      <c r="E44" s="3" t="s">
        <v>180</v>
      </c>
      <c r="F44" s="3" t="s">
        <v>184</v>
      </c>
      <c r="H44" s="175" t="s">
        <v>21</v>
      </c>
      <c r="I44" s="171" t="s">
        <v>24</v>
      </c>
      <c r="K44" s="182"/>
      <c r="L44" s="94" t="s">
        <v>172</v>
      </c>
      <c r="M44" s="44" t="s">
        <v>88</v>
      </c>
      <c r="N44" s="47" t="s">
        <v>99</v>
      </c>
      <c r="O44" s="44" t="s">
        <v>88</v>
      </c>
      <c r="P44" s="44"/>
      <c r="Q44" s="113">
        <f>'Vstup BVAS'!D44</f>
        <v>20</v>
      </c>
      <c r="R44" s="188">
        <v>64</v>
      </c>
      <c r="S44" s="64">
        <v>1.5</v>
      </c>
      <c r="T44" s="7">
        <v>0.56000000000000005</v>
      </c>
      <c r="U44" s="7"/>
      <c r="V44" s="7">
        <v>100</v>
      </c>
      <c r="W44" s="64"/>
      <c r="X44" s="134" t="s">
        <v>194</v>
      </c>
      <c r="Y44" s="136" t="s">
        <v>165</v>
      </c>
      <c r="Z44" s="134" t="s">
        <v>197</v>
      </c>
      <c r="AE44" s="51" t="s">
        <v>69</v>
      </c>
      <c r="AF44" s="5">
        <v>4</v>
      </c>
      <c r="AG44" s="5">
        <v>3</v>
      </c>
      <c r="AH44" s="55">
        <v>16723</v>
      </c>
    </row>
    <row r="45" spans="1:34" ht="16.5" x14ac:dyDescent="0.3">
      <c r="A45" s="4"/>
      <c r="B45" s="10"/>
      <c r="C45" s="40"/>
      <c r="H45" s="175"/>
      <c r="I45" s="171"/>
      <c r="K45" s="182"/>
      <c r="L45" s="94"/>
      <c r="M45" s="44"/>
      <c r="N45" s="47"/>
      <c r="O45" s="44"/>
      <c r="P45" s="44"/>
      <c r="Q45" s="113"/>
      <c r="R45" s="188"/>
      <c r="S45" s="64"/>
      <c r="T45" s="7"/>
      <c r="U45" s="7"/>
      <c r="V45" s="7"/>
      <c r="W45" s="64"/>
      <c r="AE45" s="52"/>
      <c r="AF45" s="5"/>
      <c r="AG45" s="5"/>
      <c r="AH45" s="56"/>
    </row>
    <row r="46" spans="1:34" ht="16.5" x14ac:dyDescent="0.3">
      <c r="A46" s="27"/>
      <c r="B46" s="20"/>
      <c r="C46" s="18"/>
      <c r="H46" s="175"/>
      <c r="I46" s="171"/>
      <c r="K46" s="182"/>
      <c r="L46" s="94"/>
      <c r="M46" s="44"/>
      <c r="N46" s="47"/>
      <c r="O46" s="44"/>
      <c r="P46" s="44"/>
      <c r="Q46" s="113"/>
      <c r="R46" s="188"/>
      <c r="S46" s="64"/>
      <c r="T46" s="7"/>
      <c r="U46" s="7"/>
      <c r="V46" s="7"/>
      <c r="W46" s="64"/>
      <c r="AE46" s="23"/>
      <c r="AF46" s="5"/>
      <c r="AG46" s="5"/>
      <c r="AH46" s="55"/>
    </row>
    <row r="47" spans="1:34" ht="16.5" x14ac:dyDescent="0.3">
      <c r="A47" s="69"/>
      <c r="B47" s="22"/>
      <c r="C47" s="42"/>
      <c r="H47" s="175"/>
      <c r="I47" s="171"/>
      <c r="K47" s="182"/>
      <c r="L47" s="94"/>
      <c r="M47" s="44"/>
      <c r="N47" s="47"/>
      <c r="O47" s="44"/>
      <c r="P47" s="44"/>
      <c r="Q47" s="113"/>
      <c r="R47" s="188"/>
      <c r="S47" s="64"/>
      <c r="T47" s="7"/>
      <c r="U47" s="7"/>
      <c r="V47" s="7"/>
      <c r="W47" s="64"/>
      <c r="AE47" s="23"/>
      <c r="AF47" s="5"/>
      <c r="AG47" s="5"/>
      <c r="AH47" s="56"/>
    </row>
    <row r="48" spans="1:34" ht="16.5" x14ac:dyDescent="0.3">
      <c r="A48" s="27"/>
      <c r="B48" s="10"/>
      <c r="C48" s="40"/>
      <c r="H48" s="175"/>
      <c r="I48" s="171"/>
      <c r="K48" s="182"/>
      <c r="L48" s="94"/>
      <c r="M48" s="44"/>
      <c r="N48" s="47"/>
      <c r="O48" s="44"/>
      <c r="P48" s="44"/>
      <c r="Q48" s="113"/>
      <c r="R48" s="188"/>
      <c r="S48" s="64"/>
      <c r="T48" s="7"/>
      <c r="U48" s="7"/>
      <c r="V48" s="7"/>
      <c r="W48" s="64"/>
      <c r="AF48" s="5"/>
      <c r="AG48" s="5"/>
      <c r="AH48" s="56"/>
    </row>
    <row r="49" spans="1:34" ht="16.5" x14ac:dyDescent="0.3">
      <c r="A49" s="4"/>
      <c r="B49" s="9"/>
      <c r="C49" s="40"/>
      <c r="H49" s="175"/>
      <c r="I49" s="171"/>
      <c r="K49" s="182"/>
      <c r="L49" s="94"/>
      <c r="M49" s="44"/>
      <c r="N49" s="47"/>
      <c r="O49" s="44"/>
      <c r="P49" s="44"/>
      <c r="Q49" s="113"/>
      <c r="R49" s="188"/>
      <c r="S49" s="64"/>
      <c r="T49" s="7"/>
      <c r="U49" s="7"/>
      <c r="V49" s="7"/>
      <c r="W49" s="64"/>
      <c r="AF49" s="5"/>
      <c r="AG49" s="5"/>
      <c r="AH49" s="55"/>
    </row>
    <row r="50" spans="1:34" ht="16.5" x14ac:dyDescent="0.3">
      <c r="A50" s="27"/>
      <c r="B50" s="20"/>
      <c r="C50" s="18"/>
      <c r="H50" s="175"/>
      <c r="I50" s="171"/>
      <c r="K50" s="184"/>
      <c r="L50" s="94"/>
      <c r="M50" s="44"/>
      <c r="N50" s="47"/>
      <c r="O50" s="44"/>
      <c r="P50" s="44"/>
      <c r="Q50" s="113"/>
      <c r="R50" s="188"/>
      <c r="S50" s="64"/>
      <c r="T50" s="7"/>
      <c r="U50" s="7"/>
      <c r="V50" s="7"/>
      <c r="W50" s="64"/>
      <c r="AE50" s="23"/>
      <c r="AF50" s="5"/>
      <c r="AG50" s="5"/>
      <c r="AH50" s="55"/>
    </row>
    <row r="51" spans="1:34" ht="16.5" x14ac:dyDescent="0.3">
      <c r="A51" s="4"/>
      <c r="B51" s="8"/>
      <c r="C51" s="40"/>
      <c r="H51" s="175"/>
      <c r="I51" s="171"/>
      <c r="K51" s="182"/>
      <c r="L51" s="94"/>
      <c r="M51" s="44"/>
      <c r="N51" s="47"/>
      <c r="O51" s="44"/>
      <c r="P51" s="44"/>
      <c r="Q51" s="113"/>
      <c r="R51" s="188"/>
      <c r="S51" s="64"/>
      <c r="T51" s="7"/>
      <c r="U51" s="7"/>
      <c r="V51" s="7"/>
      <c r="W51" s="64"/>
      <c r="AF51" s="5"/>
      <c r="AG51" s="5"/>
      <c r="AH51" s="55"/>
    </row>
    <row r="52" spans="1:34" ht="16.5" x14ac:dyDescent="0.3">
      <c r="A52" s="4"/>
      <c r="B52" s="8"/>
      <c r="C52" s="40"/>
      <c r="H52" s="175"/>
      <c r="I52" s="171"/>
      <c r="K52" s="182"/>
      <c r="L52" s="94"/>
      <c r="M52" s="44"/>
      <c r="N52" s="47"/>
      <c r="O52" s="44"/>
      <c r="P52" s="44"/>
      <c r="Q52" s="113"/>
      <c r="R52" s="188"/>
      <c r="S52" s="64"/>
      <c r="T52" s="7"/>
      <c r="U52" s="7"/>
      <c r="V52" s="7"/>
      <c r="W52" s="64"/>
      <c r="AF52" s="5"/>
      <c r="AG52" s="5"/>
      <c r="AH52" s="55"/>
    </row>
    <row r="53" spans="1:34" ht="16.5" x14ac:dyDescent="0.3">
      <c r="A53" s="25"/>
      <c r="B53" s="8"/>
      <c r="C53" s="40"/>
      <c r="H53" s="175"/>
      <c r="I53" s="171"/>
      <c r="K53" s="182"/>
      <c r="L53" s="94"/>
      <c r="M53" s="44"/>
      <c r="N53" s="47"/>
      <c r="O53" s="44"/>
      <c r="P53" s="44"/>
      <c r="Q53" s="113"/>
      <c r="R53" s="188"/>
      <c r="S53" s="64"/>
      <c r="T53" s="7"/>
      <c r="U53" s="7"/>
      <c r="V53" s="7"/>
      <c r="W53" s="64"/>
      <c r="AF53" s="5"/>
      <c r="AG53" s="5"/>
      <c r="AH53" s="55"/>
    </row>
    <row r="54" spans="1:34" ht="16.5" x14ac:dyDescent="0.3">
      <c r="A54" s="69"/>
      <c r="B54" s="22"/>
      <c r="C54" s="18"/>
      <c r="H54" s="175"/>
      <c r="I54" s="171"/>
      <c r="K54" s="182"/>
      <c r="L54" s="94"/>
      <c r="M54" s="44"/>
      <c r="N54" s="47"/>
      <c r="O54" s="44"/>
      <c r="P54" s="44"/>
      <c r="Q54" s="113"/>
      <c r="R54" s="188"/>
      <c r="S54" s="64"/>
      <c r="T54" s="7"/>
      <c r="U54" s="7"/>
      <c r="V54" s="7"/>
      <c r="W54" s="64"/>
      <c r="AE54" s="23"/>
      <c r="AF54" s="5"/>
      <c r="AG54" s="5"/>
      <c r="AH54" s="56"/>
    </row>
    <row r="55" spans="1:34" ht="16.5" x14ac:dyDescent="0.3">
      <c r="A55" s="4"/>
      <c r="B55" s="10"/>
      <c r="C55" s="40"/>
      <c r="H55" s="175"/>
      <c r="I55" s="171"/>
      <c r="K55" s="182"/>
      <c r="L55" s="94"/>
      <c r="M55" s="44"/>
      <c r="N55" s="47"/>
      <c r="O55" s="44"/>
      <c r="P55" s="44"/>
      <c r="Q55" s="113"/>
      <c r="R55" s="188"/>
      <c r="S55" s="64"/>
      <c r="T55" s="7"/>
      <c r="U55" s="7"/>
      <c r="V55" s="7"/>
      <c r="W55" s="64"/>
      <c r="AF55" s="5"/>
      <c r="AG55" s="5"/>
      <c r="AH55" s="56"/>
    </row>
    <row r="56" spans="1:34" ht="16.5" x14ac:dyDescent="0.3">
      <c r="A56" s="25"/>
      <c r="B56" s="8"/>
      <c r="C56" s="40"/>
      <c r="H56" s="175"/>
      <c r="I56" s="171"/>
      <c r="K56" s="182"/>
      <c r="L56" s="94"/>
      <c r="M56" s="44"/>
      <c r="N56" s="47"/>
      <c r="O56" s="44"/>
      <c r="P56" s="44"/>
      <c r="Q56" s="113"/>
      <c r="R56" s="188"/>
      <c r="S56" s="64"/>
      <c r="T56" s="7"/>
      <c r="U56" s="7"/>
      <c r="V56" s="7"/>
      <c r="W56" s="64"/>
      <c r="AF56" s="5"/>
      <c r="AG56" s="5"/>
      <c r="AH56" s="55"/>
    </row>
    <row r="57" spans="1:34" ht="16.5" x14ac:dyDescent="0.3">
      <c r="A57" s="4"/>
      <c r="B57" s="8"/>
      <c r="C57" s="40"/>
      <c r="H57" s="175"/>
      <c r="I57" s="171"/>
      <c r="K57" s="182"/>
      <c r="L57" s="94"/>
      <c r="M57" s="44"/>
      <c r="N57" s="47"/>
      <c r="O57" s="44"/>
      <c r="P57" s="44"/>
      <c r="Q57" s="113"/>
      <c r="R57" s="188"/>
      <c r="S57" s="64"/>
      <c r="T57" s="7"/>
      <c r="U57" s="7"/>
      <c r="V57" s="7"/>
      <c r="W57" s="64"/>
      <c r="AF57" s="5"/>
      <c r="AG57" s="5"/>
      <c r="AH57" s="55"/>
    </row>
    <row r="58" spans="1:34" ht="16.5" x14ac:dyDescent="0.3">
      <c r="A58" s="4"/>
      <c r="B58" s="8"/>
      <c r="C58" s="40"/>
      <c r="H58" s="175"/>
      <c r="I58" s="171"/>
      <c r="K58" s="182"/>
      <c r="L58" s="94"/>
      <c r="M58" s="44"/>
      <c r="N58" s="47"/>
      <c r="O58" s="44"/>
      <c r="P58" s="44"/>
      <c r="Q58" s="113"/>
      <c r="R58" s="188"/>
      <c r="S58" s="64"/>
      <c r="T58" s="7"/>
      <c r="U58" s="7"/>
      <c r="V58" s="7"/>
      <c r="W58" s="64"/>
      <c r="AF58" s="5"/>
      <c r="AG58" s="5"/>
      <c r="AH58" s="55"/>
    </row>
    <row r="59" spans="1:34" ht="16.5" x14ac:dyDescent="0.3">
      <c r="A59" s="4"/>
      <c r="B59" s="8"/>
      <c r="C59" s="40"/>
      <c r="H59" s="175"/>
      <c r="I59" s="171"/>
      <c r="K59" s="182"/>
      <c r="L59" s="94"/>
      <c r="M59" s="44"/>
      <c r="N59" s="47"/>
      <c r="O59" s="44"/>
      <c r="P59" s="44"/>
      <c r="Q59" s="113"/>
      <c r="R59" s="188"/>
      <c r="S59" s="64"/>
      <c r="T59" s="7"/>
      <c r="U59" s="7"/>
      <c r="V59" s="7"/>
      <c r="W59" s="64"/>
      <c r="AF59" s="5"/>
      <c r="AG59" s="5"/>
      <c r="AH59" s="55"/>
    </row>
    <row r="60" spans="1:34" ht="16.5" x14ac:dyDescent="0.3">
      <c r="A60" s="27"/>
      <c r="B60" s="20"/>
      <c r="C60" s="42"/>
      <c r="H60" s="175"/>
      <c r="I60" s="171"/>
      <c r="K60" s="184"/>
      <c r="L60" s="94"/>
      <c r="M60" s="44"/>
      <c r="N60" s="47"/>
      <c r="O60" s="44"/>
      <c r="P60" s="44"/>
      <c r="Q60" s="113"/>
      <c r="R60" s="188"/>
      <c r="S60" s="64"/>
      <c r="T60" s="7"/>
      <c r="U60" s="7"/>
      <c r="V60" s="7"/>
      <c r="W60" s="64"/>
      <c r="AF60" s="5"/>
      <c r="AG60" s="5"/>
      <c r="AH60" s="55"/>
    </row>
    <row r="61" spans="1:34" ht="16.5" x14ac:dyDescent="0.3">
      <c r="A61" s="4"/>
      <c r="B61" s="9"/>
      <c r="C61" s="40"/>
      <c r="H61" s="175"/>
      <c r="I61" s="171"/>
      <c r="K61" s="182"/>
      <c r="L61" s="94"/>
      <c r="M61" s="44"/>
      <c r="N61" s="47"/>
      <c r="O61" s="44"/>
      <c r="P61" s="44"/>
      <c r="Q61" s="113"/>
      <c r="R61" s="188"/>
      <c r="S61" s="64"/>
      <c r="T61" s="7"/>
      <c r="U61" s="7"/>
      <c r="V61" s="7"/>
      <c r="W61" s="64"/>
      <c r="AF61" s="5"/>
      <c r="AG61" s="5"/>
      <c r="AH61" s="55"/>
    </row>
    <row r="62" spans="1:34" ht="16.5" x14ac:dyDescent="0.3">
      <c r="A62" s="4"/>
      <c r="B62" s="10"/>
      <c r="C62" s="40"/>
      <c r="H62" s="175"/>
      <c r="I62" s="171"/>
      <c r="K62" s="182"/>
      <c r="L62" s="94"/>
      <c r="M62" s="44"/>
      <c r="N62" s="47"/>
      <c r="O62" s="44"/>
      <c r="P62" s="44"/>
      <c r="Q62" s="113"/>
      <c r="R62" s="188"/>
      <c r="S62" s="64"/>
      <c r="T62" s="7"/>
      <c r="U62" s="7"/>
      <c r="V62" s="7"/>
      <c r="W62" s="64"/>
      <c r="AE62" s="52"/>
      <c r="AF62" s="5"/>
      <c r="AG62" s="5"/>
      <c r="AH62" s="56"/>
    </row>
    <row r="63" spans="1:34" ht="16.5" x14ac:dyDescent="0.3">
      <c r="A63" s="4"/>
      <c r="B63" s="8"/>
      <c r="C63" s="40"/>
      <c r="H63" s="175"/>
      <c r="I63" s="171"/>
      <c r="K63" s="182"/>
      <c r="L63" s="94"/>
      <c r="M63" s="44"/>
      <c r="N63" s="47"/>
      <c r="O63" s="44"/>
      <c r="P63" s="44"/>
      <c r="Q63" s="113"/>
      <c r="R63" s="188"/>
      <c r="S63" s="64"/>
      <c r="T63" s="7"/>
      <c r="U63" s="7"/>
      <c r="V63" s="7"/>
      <c r="W63" s="64"/>
      <c r="AF63" s="5"/>
      <c r="AG63" s="5"/>
      <c r="AH63" s="55"/>
    </row>
    <row r="64" spans="1:34" ht="16.5" x14ac:dyDescent="0.3">
      <c r="A64" s="4"/>
      <c r="B64" s="8"/>
      <c r="C64" s="40"/>
      <c r="H64" s="175"/>
      <c r="I64" s="171"/>
      <c r="K64" s="182"/>
      <c r="L64" s="94"/>
      <c r="M64" s="44"/>
      <c r="N64" s="47"/>
      <c r="O64" s="44"/>
      <c r="P64" s="44"/>
      <c r="Q64" s="113"/>
      <c r="R64" s="188"/>
      <c r="S64" s="64"/>
      <c r="T64" s="7"/>
      <c r="U64" s="7"/>
      <c r="V64" s="7"/>
      <c r="W64" s="64"/>
      <c r="AF64" s="5"/>
      <c r="AG64" s="5"/>
      <c r="AH64" s="55"/>
    </row>
    <row r="65" spans="1:34" ht="16.5" x14ac:dyDescent="0.3">
      <c r="A65" s="26"/>
      <c r="B65" s="13"/>
      <c r="C65" s="41"/>
      <c r="H65" s="176"/>
      <c r="I65" s="171"/>
      <c r="K65" s="182"/>
      <c r="L65" s="94"/>
      <c r="M65" s="44"/>
      <c r="N65" s="47"/>
      <c r="O65" s="44"/>
      <c r="P65" s="44"/>
      <c r="Q65" s="113"/>
      <c r="R65" s="188"/>
      <c r="S65" s="64"/>
      <c r="T65" s="7"/>
      <c r="U65" s="7"/>
      <c r="V65" s="7"/>
      <c r="W65" s="64"/>
      <c r="AE65" s="53"/>
      <c r="AF65" s="14"/>
      <c r="AG65" s="14"/>
      <c r="AH65" s="59"/>
    </row>
    <row r="66" spans="1:34" ht="16.5" x14ac:dyDescent="0.3">
      <c r="A66" s="4"/>
      <c r="B66" s="10"/>
      <c r="C66" s="40"/>
      <c r="H66" s="175"/>
      <c r="I66" s="171"/>
      <c r="K66" s="182"/>
      <c r="L66" s="94"/>
      <c r="M66" s="44"/>
      <c r="N66" s="47"/>
      <c r="O66" s="44"/>
      <c r="P66" s="44"/>
      <c r="Q66" s="113"/>
      <c r="R66" s="188"/>
      <c r="S66" s="64"/>
      <c r="T66" s="7"/>
      <c r="U66" s="7"/>
      <c r="V66" s="7"/>
      <c r="W66" s="64"/>
      <c r="AE66" s="52"/>
      <c r="AF66" s="5"/>
      <c r="AG66" s="5"/>
      <c r="AH66" s="56"/>
    </row>
    <row r="67" spans="1:34" ht="16.5" x14ac:dyDescent="0.3">
      <c r="A67" s="4"/>
      <c r="B67" s="8"/>
      <c r="C67" s="40"/>
      <c r="H67" s="175"/>
      <c r="I67" s="171"/>
      <c r="K67" s="182"/>
      <c r="L67" s="94"/>
      <c r="M67" s="44"/>
      <c r="N67" s="47"/>
      <c r="O67" s="44"/>
      <c r="P67" s="44"/>
      <c r="Q67" s="113"/>
      <c r="R67" s="188"/>
      <c r="S67" s="64"/>
      <c r="T67" s="7"/>
      <c r="U67" s="7"/>
      <c r="V67" s="7"/>
      <c r="W67" s="64"/>
      <c r="AF67" s="5"/>
      <c r="AG67" s="5"/>
      <c r="AH67" s="55"/>
    </row>
    <row r="68" spans="1:34" ht="16.5" x14ac:dyDescent="0.3">
      <c r="A68" s="4"/>
      <c r="B68" s="10"/>
      <c r="C68" s="40"/>
      <c r="H68" s="175"/>
      <c r="I68" s="171"/>
      <c r="K68" s="182"/>
      <c r="L68" s="94"/>
      <c r="M68" s="44"/>
      <c r="N68" s="47"/>
      <c r="O68" s="44"/>
      <c r="P68" s="44"/>
      <c r="Q68" s="113"/>
      <c r="R68" s="188"/>
      <c r="S68" s="64"/>
      <c r="T68" s="7"/>
      <c r="U68" s="7"/>
      <c r="V68" s="7"/>
      <c r="W68" s="64"/>
      <c r="AE68" s="52"/>
      <c r="AF68" s="5"/>
      <c r="AG68" s="5"/>
      <c r="AH68" s="56"/>
    </row>
    <row r="69" spans="1:34" ht="16.5" x14ac:dyDescent="0.3">
      <c r="A69" s="26"/>
      <c r="B69" s="15"/>
      <c r="C69" s="41"/>
      <c r="H69" s="176"/>
      <c r="I69" s="171"/>
      <c r="K69" s="182"/>
      <c r="L69" s="94"/>
      <c r="M69" s="44"/>
      <c r="N69" s="47"/>
      <c r="O69" s="44"/>
      <c r="P69" s="44"/>
      <c r="Q69" s="113"/>
      <c r="R69" s="188"/>
      <c r="S69" s="64"/>
      <c r="T69" s="7"/>
      <c r="U69" s="7"/>
      <c r="V69" s="7"/>
      <c r="W69" s="64"/>
      <c r="AE69" s="53"/>
      <c r="AF69" s="14"/>
      <c r="AG69" s="14"/>
      <c r="AH69" s="57"/>
    </row>
    <row r="70" spans="1:34" ht="16.5" x14ac:dyDescent="0.3">
      <c r="A70" s="4"/>
      <c r="B70" s="8"/>
      <c r="C70" s="40"/>
      <c r="H70" s="175"/>
      <c r="I70" s="171"/>
      <c r="K70" s="182"/>
      <c r="L70" s="94"/>
      <c r="M70" s="44"/>
      <c r="N70" s="47"/>
      <c r="O70" s="44"/>
      <c r="P70" s="44"/>
      <c r="Q70" s="113"/>
      <c r="R70" s="188"/>
      <c r="S70" s="64"/>
      <c r="T70" s="7"/>
      <c r="U70" s="7"/>
      <c r="V70" s="7"/>
      <c r="W70" s="64"/>
      <c r="AE70" s="52"/>
      <c r="AF70" s="5"/>
      <c r="AG70" s="5"/>
      <c r="AH70" s="55"/>
    </row>
    <row r="71" spans="1:34" ht="16.5" x14ac:dyDescent="0.3">
      <c r="A71" s="4"/>
      <c r="B71" s="8"/>
      <c r="C71" s="40"/>
      <c r="H71" s="175"/>
      <c r="I71" s="171"/>
      <c r="K71" s="182"/>
      <c r="L71" s="94"/>
      <c r="M71" s="44"/>
      <c r="N71" s="47"/>
      <c r="O71" s="44"/>
      <c r="P71" s="44"/>
      <c r="Q71" s="113"/>
      <c r="R71" s="188"/>
      <c r="S71" s="64"/>
      <c r="T71" s="7"/>
      <c r="U71" s="7"/>
      <c r="V71" s="7"/>
      <c r="W71" s="64"/>
      <c r="AF71" s="5"/>
      <c r="AG71" s="5"/>
      <c r="AH71" s="55"/>
    </row>
    <row r="72" spans="1:34" ht="16.5" x14ac:dyDescent="0.3">
      <c r="A72" s="4"/>
      <c r="B72" s="8"/>
      <c r="C72" s="40"/>
      <c r="H72" s="175"/>
      <c r="I72" s="171"/>
      <c r="K72" s="182"/>
      <c r="L72" s="94"/>
      <c r="M72" s="44"/>
      <c r="N72" s="47"/>
      <c r="O72" s="44"/>
      <c r="P72" s="44"/>
      <c r="Q72" s="113"/>
      <c r="R72" s="188"/>
      <c r="S72" s="64"/>
      <c r="T72" s="7"/>
      <c r="U72" s="7"/>
      <c r="V72" s="7"/>
      <c r="W72" s="64"/>
      <c r="AF72" s="5"/>
      <c r="AG72" s="5"/>
      <c r="AH72" s="55"/>
    </row>
    <row r="73" spans="1:34" ht="16.5" x14ac:dyDescent="0.3">
      <c r="A73" s="4"/>
      <c r="B73" s="8"/>
      <c r="C73" s="40"/>
      <c r="H73" s="175"/>
      <c r="I73" s="171"/>
      <c r="K73" s="182"/>
      <c r="L73" s="94"/>
      <c r="M73" s="44"/>
      <c r="N73" s="47"/>
      <c r="O73" s="44"/>
      <c r="P73" s="44"/>
      <c r="Q73" s="113"/>
      <c r="R73" s="188"/>
      <c r="S73" s="64"/>
      <c r="T73" s="7"/>
      <c r="U73" s="7"/>
      <c r="V73" s="7"/>
      <c r="W73" s="64"/>
      <c r="AF73" s="5"/>
      <c r="AG73" s="5"/>
      <c r="AH73" s="55"/>
    </row>
    <row r="74" spans="1:34" ht="16.5" x14ac:dyDescent="0.3">
      <c r="A74" s="4"/>
      <c r="B74" s="8"/>
      <c r="C74" s="40"/>
      <c r="H74" s="175"/>
      <c r="I74" s="171"/>
      <c r="K74" s="182"/>
      <c r="L74" s="94"/>
      <c r="M74" s="44"/>
      <c r="N74" s="47"/>
      <c r="O74" s="44"/>
      <c r="P74" s="44"/>
      <c r="Q74" s="113"/>
      <c r="R74" s="188"/>
      <c r="S74" s="64"/>
      <c r="T74" s="7"/>
      <c r="U74" s="7"/>
      <c r="V74" s="7"/>
      <c r="W74" s="64"/>
      <c r="AF74" s="5"/>
      <c r="AG74" s="5"/>
      <c r="AH74" s="55"/>
    </row>
    <row r="75" spans="1:34" ht="16.5" x14ac:dyDescent="0.3">
      <c r="A75" s="4"/>
      <c r="B75" s="8"/>
      <c r="C75" s="40"/>
      <c r="H75" s="175"/>
      <c r="I75" s="171"/>
      <c r="K75" s="182"/>
      <c r="L75" s="94"/>
      <c r="M75" s="44"/>
      <c r="N75" s="47"/>
      <c r="O75" s="44"/>
      <c r="P75" s="44"/>
      <c r="Q75" s="113"/>
      <c r="R75" s="188"/>
      <c r="S75" s="64"/>
      <c r="T75" s="7"/>
      <c r="U75" s="7"/>
      <c r="V75" s="7"/>
      <c r="W75" s="64"/>
      <c r="AF75" s="5"/>
      <c r="AG75" s="5"/>
      <c r="AH75" s="55"/>
    </row>
    <row r="76" spans="1:34" ht="16.5" x14ac:dyDescent="0.3">
      <c r="A76" s="4"/>
      <c r="B76" s="8"/>
      <c r="C76" s="40"/>
      <c r="H76" s="175"/>
      <c r="I76" s="171"/>
      <c r="K76" s="182"/>
      <c r="L76" s="94"/>
      <c r="M76" s="44"/>
      <c r="N76" s="47"/>
      <c r="O76" s="44"/>
      <c r="P76" s="44"/>
      <c r="Q76" s="113"/>
      <c r="R76" s="188"/>
      <c r="S76" s="64"/>
      <c r="T76" s="7"/>
      <c r="U76" s="7"/>
      <c r="V76" s="7"/>
      <c r="W76" s="64"/>
      <c r="AF76" s="5"/>
      <c r="AG76" s="5"/>
      <c r="AH76" s="55"/>
    </row>
    <row r="77" spans="1:34" ht="16.5" x14ac:dyDescent="0.3">
      <c r="A77" s="4"/>
      <c r="B77" s="8"/>
      <c r="C77" s="40"/>
      <c r="H77" s="175"/>
      <c r="I77" s="171"/>
      <c r="K77" s="182"/>
      <c r="L77" s="94"/>
      <c r="M77" s="44"/>
      <c r="N77" s="47"/>
      <c r="O77" s="44"/>
      <c r="P77" s="44"/>
      <c r="Q77" s="113"/>
      <c r="R77" s="188"/>
      <c r="S77" s="64"/>
      <c r="T77" s="7"/>
      <c r="U77" s="7"/>
      <c r="V77" s="7"/>
      <c r="W77" s="64"/>
      <c r="AF77" s="5"/>
      <c r="AG77" s="5"/>
      <c r="AH77" s="55"/>
    </row>
    <row r="78" spans="1:34" ht="16.5" x14ac:dyDescent="0.3">
      <c r="A78" s="25"/>
      <c r="B78" s="8"/>
      <c r="C78" s="40"/>
      <c r="H78" s="175"/>
      <c r="I78" s="171"/>
      <c r="K78" s="182"/>
      <c r="L78" s="94"/>
      <c r="M78" s="44"/>
      <c r="N78" s="47"/>
      <c r="O78" s="44"/>
      <c r="P78" s="44"/>
      <c r="Q78" s="113"/>
      <c r="R78" s="188"/>
      <c r="S78" s="64"/>
      <c r="T78" s="7"/>
      <c r="U78" s="7"/>
      <c r="V78" s="7"/>
      <c r="W78" s="64"/>
      <c r="AF78" s="5"/>
      <c r="AG78" s="5"/>
      <c r="AH78" s="55"/>
    </row>
    <row r="79" spans="1:34" ht="16.5" x14ac:dyDescent="0.3">
      <c r="A79" s="25"/>
      <c r="B79" s="8"/>
      <c r="C79" s="40"/>
      <c r="H79" s="175"/>
      <c r="I79" s="171"/>
      <c r="K79" s="182"/>
      <c r="L79" s="94"/>
      <c r="M79" s="44"/>
      <c r="N79" s="47"/>
      <c r="O79" s="44"/>
      <c r="P79" s="44"/>
      <c r="Q79" s="113"/>
      <c r="R79" s="188"/>
      <c r="S79" s="64"/>
      <c r="T79" s="7"/>
      <c r="U79" s="7"/>
      <c r="V79" s="7"/>
      <c r="W79" s="64"/>
      <c r="AF79" s="5"/>
      <c r="AG79" s="5"/>
      <c r="AH79" s="55"/>
    </row>
    <row r="80" spans="1:34" ht="16.5" x14ac:dyDescent="0.3">
      <c r="A80" s="25"/>
      <c r="B80" s="8"/>
      <c r="C80" s="40"/>
      <c r="H80" s="175"/>
      <c r="I80" s="171"/>
      <c r="K80" s="182"/>
      <c r="L80" s="94"/>
      <c r="M80" s="44"/>
      <c r="N80" s="47"/>
      <c r="O80" s="44"/>
      <c r="P80" s="44"/>
      <c r="Q80" s="113"/>
      <c r="R80" s="188"/>
      <c r="S80" s="64"/>
      <c r="T80" s="7"/>
      <c r="U80" s="7"/>
      <c r="V80" s="7"/>
      <c r="W80" s="64"/>
      <c r="AF80" s="5"/>
      <c r="AG80" s="5"/>
      <c r="AH80" s="55"/>
    </row>
    <row r="81" spans="1:34" ht="16.5" x14ac:dyDescent="0.3">
      <c r="A81" s="69"/>
      <c r="B81" s="22"/>
      <c r="C81" s="18"/>
      <c r="H81" s="175"/>
      <c r="I81" s="171"/>
      <c r="K81" s="182"/>
      <c r="L81" s="94"/>
      <c r="M81" s="44"/>
      <c r="N81" s="47"/>
      <c r="O81" s="44"/>
      <c r="P81" s="44"/>
      <c r="Q81" s="113"/>
      <c r="R81" s="188"/>
      <c r="S81" s="64"/>
      <c r="T81" s="7"/>
      <c r="U81" s="7"/>
      <c r="V81" s="7"/>
      <c r="W81" s="64"/>
      <c r="AE81" s="23"/>
      <c r="AF81" s="5"/>
      <c r="AG81" s="5"/>
      <c r="AH81" s="56"/>
    </row>
    <row r="82" spans="1:34" ht="16.5" x14ac:dyDescent="0.3">
      <c r="A82" s="4"/>
      <c r="B82" s="8"/>
      <c r="C82" s="40"/>
      <c r="H82" s="175"/>
      <c r="I82" s="171"/>
      <c r="K82" s="182"/>
      <c r="L82" s="94"/>
      <c r="M82" s="44"/>
      <c r="N82" s="47"/>
      <c r="O82" s="44"/>
      <c r="P82" s="44"/>
      <c r="Q82" s="113"/>
      <c r="R82" s="188"/>
      <c r="S82" s="64"/>
      <c r="T82" s="7"/>
      <c r="U82" s="7"/>
      <c r="V82" s="7"/>
      <c r="W82" s="64"/>
      <c r="AF82" s="5"/>
      <c r="AG82" s="5"/>
      <c r="AH82" s="55"/>
    </row>
    <row r="83" spans="1:34" ht="16.5" x14ac:dyDescent="0.3">
      <c r="A83" s="4"/>
      <c r="B83" s="16"/>
      <c r="C83" s="18"/>
      <c r="H83" s="175"/>
      <c r="I83" s="171"/>
      <c r="K83" s="182"/>
      <c r="L83" s="94"/>
      <c r="M83" s="44"/>
      <c r="N83" s="47"/>
      <c r="O83" s="44"/>
      <c r="P83" s="44"/>
      <c r="Q83" s="113"/>
      <c r="R83" s="188"/>
      <c r="S83" s="64"/>
      <c r="T83" s="7"/>
      <c r="U83" s="7"/>
      <c r="V83" s="7"/>
      <c r="W83" s="64"/>
      <c r="AF83" s="5"/>
      <c r="AG83" s="5"/>
      <c r="AH83" s="56"/>
    </row>
    <row r="84" spans="1:34" ht="16.5" x14ac:dyDescent="0.3">
      <c r="A84" s="4"/>
      <c r="B84" s="8"/>
      <c r="C84" s="40"/>
      <c r="H84" s="175"/>
      <c r="I84" s="171"/>
      <c r="K84" s="182"/>
      <c r="L84" s="94"/>
      <c r="M84" s="44"/>
      <c r="N84" s="47"/>
      <c r="O84" s="44"/>
      <c r="P84" s="44"/>
      <c r="Q84" s="113"/>
      <c r="R84" s="188"/>
      <c r="S84" s="64"/>
      <c r="T84" s="7"/>
      <c r="U84" s="7"/>
      <c r="V84" s="7"/>
      <c r="W84" s="64"/>
      <c r="AF84" s="5"/>
      <c r="AG84" s="5"/>
      <c r="AH84" s="55"/>
    </row>
    <row r="85" spans="1:34" ht="16.5" x14ac:dyDescent="0.3">
      <c r="A85" s="4"/>
      <c r="B85" s="8"/>
      <c r="C85" s="40"/>
      <c r="H85" s="175"/>
      <c r="I85" s="171"/>
      <c r="K85" s="182"/>
      <c r="L85" s="94"/>
      <c r="M85" s="44"/>
      <c r="N85" s="47"/>
      <c r="O85" s="44"/>
      <c r="P85" s="44"/>
      <c r="Q85" s="113"/>
      <c r="R85" s="188"/>
      <c r="S85" s="64"/>
      <c r="T85" s="7"/>
      <c r="U85" s="7"/>
      <c r="V85" s="7"/>
      <c r="W85" s="64"/>
      <c r="AF85" s="5"/>
      <c r="AG85" s="5"/>
      <c r="AH85" s="55"/>
    </row>
    <row r="86" spans="1:34" ht="16.5" x14ac:dyDescent="0.3">
      <c r="A86" s="4"/>
      <c r="B86" s="8"/>
      <c r="C86" s="40"/>
      <c r="H86" s="175"/>
      <c r="I86" s="171"/>
      <c r="K86" s="182"/>
      <c r="L86" s="94"/>
      <c r="M86" s="44"/>
      <c r="N86" s="47"/>
      <c r="O86" s="44"/>
      <c r="P86" s="44"/>
      <c r="Q86" s="113"/>
      <c r="R86" s="188"/>
      <c r="S86" s="64"/>
      <c r="T86" s="7"/>
      <c r="U86" s="7"/>
      <c r="V86" s="7"/>
      <c r="W86" s="64"/>
      <c r="AF86" s="5"/>
      <c r="AG86" s="5"/>
      <c r="AH86" s="55"/>
    </row>
    <row r="87" spans="1:34" ht="16.5" x14ac:dyDescent="0.3">
      <c r="A87" s="27"/>
      <c r="B87" s="20"/>
      <c r="C87" s="42"/>
      <c r="H87" s="175"/>
      <c r="I87" s="171"/>
      <c r="K87" s="184"/>
      <c r="L87" s="94"/>
      <c r="M87" s="44"/>
      <c r="N87" s="47"/>
      <c r="O87" s="44"/>
      <c r="P87" s="44"/>
      <c r="Q87" s="113"/>
      <c r="R87" s="188"/>
      <c r="S87" s="64"/>
      <c r="T87" s="7"/>
      <c r="U87" s="7"/>
      <c r="V87" s="7"/>
      <c r="W87" s="64"/>
      <c r="AE87" s="23"/>
      <c r="AF87" s="5"/>
      <c r="AG87" s="5"/>
      <c r="AH87" s="55"/>
    </row>
    <row r="88" spans="1:34" ht="16.5" x14ac:dyDescent="0.3">
      <c r="A88" s="36"/>
      <c r="B88" s="35"/>
      <c r="C88" s="33"/>
      <c r="H88" s="176"/>
      <c r="I88" s="171"/>
      <c r="K88" s="184"/>
      <c r="L88" s="94"/>
      <c r="M88" s="61"/>
      <c r="N88" s="62"/>
      <c r="O88" s="44"/>
      <c r="P88" s="44"/>
      <c r="Q88" s="113"/>
      <c r="R88" s="188"/>
      <c r="S88" s="64"/>
      <c r="T88" s="7"/>
      <c r="U88" s="7"/>
      <c r="V88" s="7"/>
      <c r="W88" s="64"/>
      <c r="AE88" s="34"/>
      <c r="AF88" s="24"/>
      <c r="AG88" s="24"/>
      <c r="AH88" s="17"/>
    </row>
    <row r="89" spans="1:34" ht="16.5" x14ac:dyDescent="0.3">
      <c r="A89" s="4"/>
      <c r="B89" s="8"/>
      <c r="C89" s="40"/>
      <c r="H89" s="175"/>
      <c r="I89" s="171"/>
      <c r="K89" s="182"/>
      <c r="L89" s="94"/>
      <c r="M89" s="44"/>
      <c r="N89" s="47"/>
      <c r="O89" s="44"/>
      <c r="P89" s="44"/>
      <c r="Q89" s="113"/>
      <c r="R89" s="188"/>
      <c r="S89" s="64"/>
      <c r="T89" s="7"/>
      <c r="U89" s="7"/>
      <c r="V89" s="7"/>
      <c r="W89" s="64"/>
      <c r="AE89" s="52"/>
      <c r="AF89" s="5"/>
      <c r="AG89" s="5"/>
      <c r="AH89" s="55"/>
    </row>
    <row r="90" spans="1:34" ht="16.5" x14ac:dyDescent="0.3">
      <c r="A90" s="4"/>
      <c r="B90" s="8"/>
      <c r="C90" s="40"/>
      <c r="H90" s="175"/>
      <c r="I90" s="171"/>
      <c r="K90" s="182"/>
      <c r="L90" s="94"/>
      <c r="M90" s="44"/>
      <c r="N90" s="47"/>
      <c r="O90" s="44"/>
      <c r="P90" s="44"/>
      <c r="Q90" s="113"/>
      <c r="R90" s="188"/>
      <c r="S90" s="64"/>
      <c r="T90" s="7"/>
      <c r="U90" s="7"/>
      <c r="V90" s="7"/>
      <c r="W90" s="64"/>
      <c r="AF90" s="5"/>
      <c r="AG90" s="5"/>
      <c r="AH90" s="55"/>
    </row>
    <row r="91" spans="1:34" ht="16.5" x14ac:dyDescent="0.3">
      <c r="A91" s="4"/>
      <c r="B91" s="8"/>
      <c r="C91" s="40"/>
      <c r="H91" s="175"/>
      <c r="I91" s="171"/>
      <c r="K91" s="182"/>
      <c r="L91" s="94"/>
      <c r="M91" s="44"/>
      <c r="N91" s="47"/>
      <c r="O91" s="44"/>
      <c r="P91" s="44"/>
      <c r="Q91" s="113"/>
      <c r="R91" s="188"/>
      <c r="S91" s="64"/>
      <c r="T91" s="7"/>
      <c r="U91" s="7"/>
      <c r="V91" s="7"/>
      <c r="W91" s="64"/>
      <c r="AE91" s="52"/>
      <c r="AF91" s="5"/>
      <c r="AG91" s="5"/>
      <c r="AH91" s="55"/>
    </row>
    <row r="92" spans="1:34" ht="16.5" x14ac:dyDescent="0.3">
      <c r="A92" s="27"/>
      <c r="B92" s="20"/>
      <c r="C92" s="18"/>
      <c r="H92" s="175"/>
      <c r="I92" s="171"/>
      <c r="K92" s="184"/>
      <c r="L92" s="94"/>
      <c r="M92" s="44"/>
      <c r="N92" s="47"/>
      <c r="O92" s="44"/>
      <c r="P92" s="44"/>
      <c r="Q92" s="113"/>
      <c r="R92" s="188"/>
      <c r="S92" s="64"/>
      <c r="T92" s="7"/>
      <c r="U92" s="7"/>
      <c r="V92" s="7"/>
      <c r="W92" s="64"/>
      <c r="AE92" s="23"/>
      <c r="AF92" s="5"/>
      <c r="AG92" s="5"/>
      <c r="AH92" s="55"/>
    </row>
    <row r="93" spans="1:34" ht="16.5" x14ac:dyDescent="0.3">
      <c r="A93" s="27"/>
      <c r="B93" s="20"/>
      <c r="C93" s="42"/>
      <c r="H93" s="175"/>
      <c r="I93" s="171"/>
      <c r="K93" s="184"/>
      <c r="L93" s="94"/>
      <c r="M93" s="44"/>
      <c r="N93" s="47"/>
      <c r="O93" s="44"/>
      <c r="P93" s="44"/>
      <c r="Q93" s="113"/>
      <c r="R93" s="188"/>
      <c r="S93" s="64"/>
      <c r="T93" s="7"/>
      <c r="U93" s="7"/>
      <c r="V93" s="7"/>
      <c r="W93" s="64"/>
      <c r="AF93" s="5"/>
      <c r="AG93" s="5"/>
      <c r="AH93" s="55"/>
    </row>
    <row r="94" spans="1:34" ht="16.5" x14ac:dyDescent="0.3">
      <c r="A94" s="4"/>
      <c r="B94" s="8"/>
      <c r="C94" s="40"/>
      <c r="H94" s="175"/>
      <c r="I94" s="171"/>
      <c r="K94" s="182"/>
      <c r="L94" s="94"/>
      <c r="M94" s="44"/>
      <c r="N94" s="47"/>
      <c r="O94" s="44"/>
      <c r="P94" s="44"/>
      <c r="Q94" s="113"/>
      <c r="R94" s="188"/>
      <c r="S94" s="64"/>
      <c r="T94" s="7"/>
      <c r="U94" s="7"/>
      <c r="V94" s="7"/>
      <c r="W94" s="64"/>
      <c r="AF94" s="5"/>
      <c r="AG94" s="5"/>
      <c r="AH94" s="55"/>
    </row>
    <row r="95" spans="1:34" ht="16.5" x14ac:dyDescent="0.3">
      <c r="A95" s="26"/>
      <c r="B95" s="13"/>
      <c r="C95" s="41"/>
      <c r="H95" s="176"/>
      <c r="I95" s="172"/>
      <c r="K95" s="182"/>
      <c r="L95" s="94"/>
      <c r="M95" s="61"/>
      <c r="N95" s="62"/>
      <c r="O95" s="44"/>
      <c r="P95" s="44"/>
      <c r="Q95" s="113"/>
      <c r="R95" s="188"/>
      <c r="S95" s="64"/>
      <c r="T95" s="7"/>
      <c r="U95" s="7"/>
      <c r="V95" s="7"/>
      <c r="W95" s="64"/>
      <c r="AE95" s="53"/>
      <c r="AF95" s="14"/>
      <c r="AG95" s="14"/>
      <c r="AH95" s="50"/>
    </row>
    <row r="96" spans="1:34" ht="16.5" x14ac:dyDescent="0.3">
      <c r="A96" s="4"/>
      <c r="B96" s="8"/>
      <c r="C96" s="40"/>
      <c r="H96" s="175"/>
      <c r="I96" s="171"/>
      <c r="K96" s="182"/>
      <c r="L96" s="94"/>
      <c r="M96" s="44"/>
      <c r="N96" s="47"/>
      <c r="O96" s="44"/>
      <c r="P96" s="44"/>
      <c r="Q96" s="113"/>
      <c r="R96" s="188"/>
      <c r="S96" s="64"/>
      <c r="T96" s="7"/>
      <c r="U96" s="7"/>
      <c r="V96" s="7"/>
      <c r="W96" s="64"/>
      <c r="AF96" s="5"/>
      <c r="AG96" s="5"/>
      <c r="AH96" s="55"/>
    </row>
    <row r="97" spans="1:34" ht="16.5" x14ac:dyDescent="0.3">
      <c r="A97" s="4"/>
      <c r="B97" s="8"/>
      <c r="C97" s="40"/>
      <c r="H97" s="175"/>
      <c r="I97" s="171"/>
      <c r="K97" s="182"/>
      <c r="L97" s="94"/>
      <c r="M97" s="44"/>
      <c r="N97" s="47"/>
      <c r="O97" s="44"/>
      <c r="P97" s="44"/>
      <c r="Q97" s="113"/>
      <c r="R97" s="188"/>
      <c r="S97" s="64"/>
      <c r="T97" s="7"/>
      <c r="U97" s="7"/>
      <c r="V97" s="7"/>
      <c r="W97" s="64"/>
      <c r="AF97" s="5"/>
      <c r="AG97" s="5"/>
      <c r="AH97" s="55"/>
    </row>
    <row r="98" spans="1:34" ht="16.5" x14ac:dyDescent="0.3">
      <c r="A98" s="4"/>
      <c r="B98" s="8"/>
      <c r="C98" s="40"/>
      <c r="H98" s="175"/>
      <c r="I98" s="171"/>
      <c r="K98" s="182"/>
      <c r="L98" s="94"/>
      <c r="M98" s="44"/>
      <c r="N98" s="47"/>
      <c r="O98" s="44"/>
      <c r="P98" s="44"/>
      <c r="Q98" s="113"/>
      <c r="R98" s="188"/>
      <c r="S98" s="64"/>
      <c r="T98" s="7"/>
      <c r="U98" s="7"/>
      <c r="V98" s="7"/>
      <c r="W98" s="64"/>
      <c r="AF98" s="5"/>
      <c r="AG98" s="5"/>
      <c r="AH98" s="55"/>
    </row>
    <row r="99" spans="1:34" ht="16.5" x14ac:dyDescent="0.3">
      <c r="A99" s="12"/>
      <c r="B99" s="13"/>
      <c r="C99" s="41"/>
      <c r="H99" s="176"/>
      <c r="I99" s="171"/>
      <c r="K99" s="182"/>
      <c r="L99" s="94"/>
      <c r="M99" s="61"/>
      <c r="N99" s="62"/>
      <c r="O99" s="44"/>
      <c r="P99" s="44"/>
      <c r="Q99" s="113"/>
      <c r="R99" s="188"/>
      <c r="S99" s="64"/>
      <c r="T99" s="7"/>
      <c r="U99" s="7"/>
      <c r="V99" s="7"/>
      <c r="W99" s="64"/>
      <c r="AE99" s="53"/>
      <c r="AF99" s="14"/>
      <c r="AG99" s="14"/>
      <c r="AH99" s="59"/>
    </row>
    <row r="100" spans="1:34" ht="16.5" x14ac:dyDescent="0.3">
      <c r="A100" s="37"/>
      <c r="B100" s="8"/>
      <c r="C100" s="40"/>
      <c r="H100" s="175"/>
      <c r="I100" s="171"/>
      <c r="K100" s="182"/>
      <c r="L100" s="94"/>
      <c r="M100" s="44"/>
      <c r="N100" s="47"/>
      <c r="O100" s="44"/>
      <c r="P100" s="44"/>
      <c r="Q100" s="113"/>
      <c r="R100" s="188"/>
      <c r="S100" s="64"/>
      <c r="T100" s="7"/>
      <c r="U100" s="7"/>
      <c r="V100" s="7"/>
      <c r="W100" s="64"/>
      <c r="AF100" s="5"/>
      <c r="AG100" s="5"/>
      <c r="AH100" s="55"/>
    </row>
    <row r="101" spans="1:34" ht="16.5" x14ac:dyDescent="0.3">
      <c r="A101" s="38"/>
      <c r="B101" s="13"/>
      <c r="C101" s="41"/>
      <c r="H101" s="176"/>
      <c r="I101" s="171"/>
      <c r="K101" s="182"/>
      <c r="L101" s="94"/>
      <c r="M101" s="44"/>
      <c r="N101" s="47"/>
      <c r="O101" s="44"/>
      <c r="P101" s="44"/>
      <c r="Q101" s="113"/>
      <c r="R101" s="188"/>
      <c r="S101" s="64"/>
      <c r="T101" s="7"/>
      <c r="U101" s="7"/>
      <c r="V101" s="7"/>
      <c r="W101" s="64"/>
      <c r="AE101" s="53"/>
      <c r="AF101" s="14"/>
      <c r="AG101" s="14"/>
      <c r="AH101" s="59"/>
    </row>
    <row r="102" spans="1:34" ht="16.5" x14ac:dyDescent="0.3">
      <c r="A102" s="37"/>
      <c r="B102" s="8"/>
      <c r="C102" s="40"/>
      <c r="H102" s="175"/>
      <c r="I102" s="171"/>
      <c r="K102" s="182"/>
      <c r="L102" s="110"/>
      <c r="M102" s="45"/>
      <c r="N102" s="48"/>
      <c r="O102" s="45"/>
      <c r="P102" s="45"/>
      <c r="Q102" s="113"/>
      <c r="R102" s="188"/>
      <c r="S102" s="64"/>
      <c r="T102" s="7"/>
      <c r="U102" s="7"/>
      <c r="V102" s="7"/>
      <c r="W102" s="64"/>
      <c r="AF102" s="5"/>
      <c r="AG102" s="5"/>
      <c r="AH102" s="55"/>
    </row>
    <row r="103" spans="1:34" ht="16.5" x14ac:dyDescent="0.3">
      <c r="A103" s="38"/>
      <c r="B103" s="13"/>
      <c r="C103" s="41"/>
      <c r="H103" s="176"/>
      <c r="I103" s="171"/>
      <c r="K103" s="182"/>
      <c r="L103" s="110"/>
      <c r="M103" s="67"/>
      <c r="N103" s="68"/>
      <c r="O103" s="45"/>
      <c r="P103" s="45"/>
      <c r="Q103" s="113"/>
      <c r="R103" s="188"/>
      <c r="S103" s="64"/>
      <c r="T103" s="7"/>
      <c r="U103" s="7"/>
      <c r="V103" s="7"/>
      <c r="W103" s="64"/>
      <c r="AE103" s="53"/>
      <c r="AF103" s="14"/>
      <c r="AG103" s="14"/>
      <c r="AH103" s="59"/>
    </row>
    <row r="104" spans="1:34" ht="16.5" x14ac:dyDescent="0.3">
      <c r="A104" s="38"/>
      <c r="B104" s="13"/>
      <c r="C104" s="41"/>
      <c r="H104" s="176"/>
      <c r="I104" s="171"/>
      <c r="K104" s="182"/>
      <c r="L104" s="110"/>
      <c r="M104" s="67"/>
      <c r="N104" s="68"/>
      <c r="O104" s="45"/>
      <c r="P104" s="45"/>
      <c r="Q104" s="113"/>
      <c r="R104" s="188"/>
      <c r="S104" s="64"/>
      <c r="T104" s="7"/>
      <c r="U104" s="7"/>
      <c r="V104" s="7"/>
      <c r="W104" s="64"/>
      <c r="AE104" s="53"/>
      <c r="AF104" s="14"/>
      <c r="AG104" s="14"/>
      <c r="AH104" s="59"/>
    </row>
    <row r="105" spans="1:34" ht="16.5" x14ac:dyDescent="0.3">
      <c r="A105" s="37"/>
      <c r="B105" s="8"/>
      <c r="C105" s="40"/>
      <c r="H105" s="175"/>
      <c r="I105" s="171"/>
      <c r="K105" s="182"/>
      <c r="L105" s="94"/>
      <c r="M105" s="44"/>
      <c r="N105" s="47"/>
      <c r="O105" s="44"/>
      <c r="P105" s="44"/>
      <c r="Q105" s="113"/>
      <c r="R105" s="188"/>
      <c r="S105" s="64"/>
      <c r="T105" s="7"/>
      <c r="U105" s="7"/>
      <c r="V105" s="7"/>
      <c r="W105" s="64"/>
      <c r="AF105" s="5"/>
      <c r="AG105" s="5"/>
      <c r="AH105" s="55"/>
    </row>
    <row r="106" spans="1:34" ht="16.5" x14ac:dyDescent="0.3">
      <c r="A106" s="28"/>
      <c r="B106" s="20"/>
      <c r="C106" s="42"/>
      <c r="H106" s="175"/>
      <c r="I106" s="171"/>
      <c r="K106" s="182"/>
      <c r="L106" s="94"/>
      <c r="M106" s="44"/>
      <c r="N106" s="47"/>
      <c r="O106" s="44"/>
      <c r="P106" s="44"/>
      <c r="Q106" s="113"/>
      <c r="R106" s="188"/>
      <c r="S106" s="64"/>
      <c r="T106" s="7"/>
      <c r="U106" s="7"/>
      <c r="V106" s="7"/>
      <c r="W106" s="64"/>
      <c r="AE106" s="23"/>
      <c r="AF106" s="5"/>
      <c r="AG106" s="5"/>
      <c r="AH106" s="55"/>
    </row>
    <row r="107" spans="1:34" ht="16.5" x14ac:dyDescent="0.3">
      <c r="A107" s="70"/>
      <c r="B107" s="35"/>
      <c r="C107" s="33"/>
      <c r="H107" s="176"/>
      <c r="I107" s="171"/>
      <c r="K107" s="182"/>
      <c r="L107" s="94"/>
      <c r="M107" s="44"/>
      <c r="N107" s="47"/>
      <c r="O107" s="44"/>
      <c r="P107" s="44"/>
      <c r="Q107" s="113"/>
      <c r="R107" s="188"/>
      <c r="S107" s="64"/>
      <c r="T107" s="7"/>
      <c r="U107" s="7"/>
      <c r="V107" s="7"/>
      <c r="W107" s="64"/>
      <c r="AE107" s="34"/>
      <c r="AF107" s="24"/>
      <c r="AG107" s="24"/>
      <c r="AH107" s="50"/>
    </row>
    <row r="108" spans="1:34" ht="16.5" x14ac:dyDescent="0.3">
      <c r="A108" s="28"/>
      <c r="B108" s="20"/>
      <c r="C108" s="18"/>
      <c r="H108" s="175"/>
      <c r="I108" s="171"/>
      <c r="K108" s="182"/>
      <c r="L108" s="94"/>
      <c r="M108" s="44"/>
      <c r="N108" s="47"/>
      <c r="O108" s="44"/>
      <c r="P108" s="44"/>
      <c r="Q108" s="113"/>
      <c r="R108" s="188"/>
      <c r="S108" s="64"/>
      <c r="T108" s="7"/>
      <c r="U108" s="7"/>
      <c r="V108" s="7"/>
      <c r="W108" s="64"/>
      <c r="AE108" s="23"/>
      <c r="AF108" s="5"/>
      <c r="AG108" s="5"/>
      <c r="AH108" s="55"/>
    </row>
    <row r="109" spans="1:34" ht="16.5" x14ac:dyDescent="0.3">
      <c r="A109" s="37"/>
      <c r="B109" s="10"/>
      <c r="C109" s="40"/>
      <c r="H109" s="175"/>
      <c r="I109" s="171"/>
      <c r="K109" s="182"/>
      <c r="L109" s="94"/>
      <c r="M109" s="44"/>
      <c r="N109" s="47"/>
      <c r="O109" s="44"/>
      <c r="P109" s="44"/>
      <c r="Q109" s="113"/>
      <c r="R109" s="188"/>
      <c r="S109" s="64"/>
      <c r="T109" s="7"/>
      <c r="U109" s="7"/>
      <c r="V109" s="7"/>
      <c r="W109" s="64"/>
      <c r="AE109" s="52"/>
      <c r="AF109" s="5"/>
      <c r="AG109" s="5"/>
      <c r="AH109" s="56"/>
    </row>
    <row r="110" spans="1:34" ht="16.5" x14ac:dyDescent="0.3">
      <c r="A110" s="37"/>
      <c r="B110" s="8"/>
      <c r="C110" s="40"/>
      <c r="H110" s="175"/>
      <c r="I110" s="171"/>
      <c r="K110" s="182"/>
      <c r="L110" s="94"/>
      <c r="M110" s="44"/>
      <c r="N110" s="47"/>
      <c r="O110" s="44"/>
      <c r="P110" s="44"/>
      <c r="Q110" s="113"/>
      <c r="R110" s="188"/>
      <c r="S110" s="64"/>
      <c r="T110" s="7"/>
      <c r="U110" s="7"/>
      <c r="V110" s="7"/>
      <c r="W110" s="64"/>
      <c r="AF110" s="5"/>
      <c r="AG110" s="5"/>
      <c r="AH110" s="55"/>
    </row>
    <row r="111" spans="1:34" ht="16.5" x14ac:dyDescent="0.3">
      <c r="A111" s="37"/>
      <c r="B111" s="9"/>
      <c r="C111" s="40"/>
      <c r="H111" s="175"/>
      <c r="K111" s="182"/>
      <c r="L111" s="94"/>
      <c r="M111" s="44"/>
      <c r="N111" s="47"/>
      <c r="O111" s="44"/>
      <c r="P111" s="44"/>
      <c r="Q111" s="113"/>
      <c r="R111" s="188"/>
      <c r="S111" s="64"/>
      <c r="T111" s="7"/>
      <c r="U111" s="7"/>
      <c r="V111" s="7"/>
      <c r="W111" s="64"/>
      <c r="AE111" s="23"/>
      <c r="AF111" s="5"/>
      <c r="AG111" s="5"/>
      <c r="AH111" s="55"/>
    </row>
    <row r="112" spans="1:34" ht="16.5" x14ac:dyDescent="0.3">
      <c r="A112" s="29"/>
      <c r="B112" s="22"/>
      <c r="C112" s="18"/>
      <c r="H112" s="175"/>
      <c r="I112" s="171"/>
      <c r="K112" s="182"/>
      <c r="L112" s="94"/>
      <c r="M112" s="44"/>
      <c r="N112" s="47"/>
      <c r="O112" s="44"/>
      <c r="P112" s="44"/>
      <c r="Q112" s="113"/>
      <c r="R112" s="188"/>
      <c r="S112" s="64"/>
      <c r="T112" s="7"/>
      <c r="U112" s="7"/>
      <c r="V112" s="7"/>
      <c r="W112" s="64"/>
      <c r="AE112" s="23"/>
      <c r="AF112" s="5"/>
      <c r="AG112" s="5"/>
      <c r="AH112" s="56"/>
    </row>
    <row r="113" spans="1:34" ht="16.5" x14ac:dyDescent="0.3">
      <c r="A113" s="29"/>
      <c r="B113" s="71"/>
      <c r="C113" s="18"/>
      <c r="H113" s="175"/>
      <c r="I113" s="171"/>
      <c r="K113" s="182"/>
      <c r="L113" s="94"/>
      <c r="M113" s="44"/>
      <c r="N113" s="47"/>
      <c r="O113" s="44"/>
      <c r="P113" s="44"/>
      <c r="Q113" s="113"/>
      <c r="R113" s="188"/>
      <c r="S113" s="64"/>
      <c r="T113" s="7"/>
      <c r="U113" s="7"/>
      <c r="V113" s="7"/>
      <c r="W113" s="64"/>
      <c r="AE113" s="23"/>
      <c r="AF113" s="5"/>
      <c r="AG113" s="5"/>
      <c r="AH113" s="56"/>
    </row>
    <row r="114" spans="1:34" ht="16.5" x14ac:dyDescent="0.3">
      <c r="A114" s="31"/>
      <c r="B114" s="32"/>
      <c r="C114" s="33"/>
      <c r="H114" s="176"/>
      <c r="I114" s="171"/>
      <c r="K114" s="182"/>
      <c r="L114" s="94"/>
      <c r="M114" s="61"/>
      <c r="N114" s="62"/>
      <c r="O114" s="44"/>
      <c r="P114" s="44"/>
      <c r="Q114" s="113"/>
      <c r="R114" s="188"/>
      <c r="S114" s="64"/>
      <c r="T114" s="7"/>
      <c r="U114" s="7"/>
      <c r="V114" s="7"/>
      <c r="W114" s="64"/>
      <c r="AE114" s="34"/>
      <c r="AF114" s="24"/>
      <c r="AG114" s="24"/>
      <c r="AH114" s="17"/>
    </row>
    <row r="115" spans="1:34" ht="16.5" x14ac:dyDescent="0.3">
      <c r="A115" s="37"/>
      <c r="B115" s="8"/>
      <c r="C115" s="40"/>
      <c r="H115" s="175"/>
      <c r="I115" s="171"/>
      <c r="K115" s="182"/>
      <c r="L115" s="94"/>
      <c r="M115" s="44"/>
      <c r="N115" s="47"/>
      <c r="O115" s="44"/>
      <c r="P115" s="44"/>
      <c r="Q115" s="113"/>
      <c r="R115" s="188"/>
      <c r="S115" s="64"/>
      <c r="T115" s="7"/>
      <c r="U115" s="7"/>
      <c r="V115" s="7"/>
      <c r="W115" s="64"/>
      <c r="AF115" s="5"/>
      <c r="AG115" s="5"/>
      <c r="AH115" s="55"/>
    </row>
    <row r="116" spans="1:34" ht="16.5" x14ac:dyDescent="0.3">
      <c r="A116" s="37"/>
      <c r="B116" s="8"/>
      <c r="C116" s="40"/>
      <c r="H116" s="175"/>
      <c r="I116" s="171"/>
      <c r="K116" s="182"/>
      <c r="L116" s="94"/>
      <c r="M116" s="44"/>
      <c r="N116" s="47"/>
      <c r="O116" s="44"/>
      <c r="P116" s="44"/>
      <c r="Q116" s="113"/>
      <c r="R116" s="188"/>
      <c r="S116" s="64"/>
      <c r="T116" s="7"/>
      <c r="U116" s="7"/>
      <c r="V116" s="7"/>
      <c r="W116" s="64"/>
      <c r="AF116" s="5"/>
      <c r="AG116" s="5"/>
      <c r="AH116" s="55"/>
    </row>
    <row r="117" spans="1:34" ht="16.5" x14ac:dyDescent="0.3">
      <c r="A117" s="37"/>
      <c r="B117" s="10"/>
      <c r="C117" s="40"/>
      <c r="H117" s="175"/>
      <c r="I117" s="171"/>
      <c r="K117" s="182"/>
      <c r="L117" s="94"/>
      <c r="M117" s="44"/>
      <c r="N117" s="47"/>
      <c r="O117" s="44"/>
      <c r="P117" s="44"/>
      <c r="Q117" s="113"/>
      <c r="R117" s="188"/>
      <c r="S117" s="64"/>
      <c r="T117" s="7"/>
      <c r="U117" s="7"/>
      <c r="V117" s="7"/>
      <c r="W117" s="64"/>
      <c r="AE117" s="52"/>
      <c r="AF117" s="5"/>
      <c r="AG117" s="5"/>
      <c r="AH117" s="56"/>
    </row>
    <row r="118" spans="1:34" ht="16.5" x14ac:dyDescent="0.3">
      <c r="A118" s="37"/>
      <c r="B118" s="8"/>
      <c r="C118" s="40"/>
      <c r="H118" s="175"/>
      <c r="I118" s="171"/>
      <c r="K118" s="182"/>
      <c r="L118" s="94"/>
      <c r="M118" s="44"/>
      <c r="N118" s="47"/>
      <c r="O118" s="44"/>
      <c r="P118" s="44"/>
      <c r="Q118" s="113"/>
      <c r="R118" s="188"/>
      <c r="S118" s="64"/>
      <c r="T118" s="7"/>
      <c r="U118" s="7"/>
      <c r="V118" s="7"/>
      <c r="W118" s="64"/>
      <c r="AF118" s="5"/>
      <c r="AG118" s="5"/>
      <c r="AH118" s="55"/>
    </row>
    <row r="119" spans="1:34" ht="16.5" x14ac:dyDescent="0.3">
      <c r="A119" s="28"/>
      <c r="B119" s="21"/>
      <c r="C119" s="18"/>
      <c r="H119" s="175"/>
      <c r="I119" s="171"/>
      <c r="K119" s="184"/>
      <c r="L119" s="94"/>
      <c r="M119" s="44"/>
      <c r="N119" s="47"/>
      <c r="O119" s="44"/>
      <c r="P119" s="44"/>
      <c r="Q119" s="113"/>
      <c r="R119" s="188"/>
      <c r="S119" s="64"/>
      <c r="T119" s="7"/>
      <c r="U119" s="7"/>
      <c r="V119" s="7"/>
      <c r="W119" s="64"/>
      <c r="AE119" s="23"/>
      <c r="AF119" s="5"/>
      <c r="AG119" s="5"/>
      <c r="AH119" s="55"/>
    </row>
    <row r="120" spans="1:34" ht="16.5" x14ac:dyDescent="0.3">
      <c r="A120" s="28"/>
      <c r="B120" s="20"/>
      <c r="C120" s="42"/>
      <c r="H120" s="175"/>
      <c r="I120" s="171"/>
      <c r="K120" s="184"/>
      <c r="L120" s="94"/>
      <c r="M120" s="44"/>
      <c r="N120" s="47"/>
      <c r="O120" s="44"/>
      <c r="P120" s="44"/>
      <c r="Q120" s="113"/>
      <c r="R120" s="188"/>
      <c r="S120" s="64"/>
      <c r="T120" s="7"/>
      <c r="U120" s="7"/>
      <c r="V120" s="7"/>
      <c r="W120" s="64"/>
      <c r="AF120" s="5"/>
      <c r="AG120" s="5"/>
      <c r="AH120" s="55"/>
    </row>
    <row r="121" spans="1:34" ht="16.5" x14ac:dyDescent="0.3">
      <c r="A121" s="37"/>
      <c r="B121" s="8"/>
      <c r="C121" s="40"/>
      <c r="H121" s="175"/>
      <c r="I121" s="171"/>
      <c r="K121" s="182"/>
      <c r="L121" s="94"/>
      <c r="M121" s="44"/>
      <c r="N121" s="47"/>
      <c r="O121" s="44"/>
      <c r="P121" s="44"/>
      <c r="Q121" s="113"/>
      <c r="R121" s="188"/>
      <c r="S121" s="64"/>
      <c r="T121" s="7"/>
      <c r="U121" s="7"/>
      <c r="V121" s="7"/>
      <c r="W121" s="64"/>
      <c r="AF121" s="5"/>
      <c r="AG121" s="5"/>
      <c r="AH121" s="55"/>
    </row>
    <row r="122" spans="1:34" ht="16.5" x14ac:dyDescent="0.3">
      <c r="A122" s="28"/>
      <c r="B122" s="20"/>
      <c r="C122" s="42"/>
      <c r="H122" s="175"/>
      <c r="I122" s="171"/>
      <c r="K122" s="182"/>
      <c r="L122" s="94"/>
      <c r="M122" s="44"/>
      <c r="N122" s="47"/>
      <c r="O122" s="44"/>
      <c r="P122" s="44"/>
      <c r="Q122" s="113"/>
      <c r="R122" s="188"/>
      <c r="S122" s="64"/>
      <c r="T122" s="7"/>
      <c r="U122" s="7"/>
      <c r="V122" s="7"/>
      <c r="W122" s="64"/>
      <c r="AF122" s="5"/>
      <c r="AG122" s="5"/>
      <c r="AH122" s="55"/>
    </row>
    <row r="123" spans="1:34" ht="16.5" x14ac:dyDescent="0.3">
      <c r="A123" s="37"/>
      <c r="B123" s="8"/>
      <c r="C123" s="40"/>
      <c r="H123" s="175"/>
      <c r="I123" s="171"/>
      <c r="K123" s="182"/>
      <c r="L123" s="94"/>
      <c r="M123" s="44"/>
      <c r="N123" s="47"/>
      <c r="O123" s="44"/>
      <c r="P123" s="44"/>
      <c r="Q123" s="113"/>
      <c r="R123" s="188"/>
      <c r="S123" s="64"/>
      <c r="T123" s="7"/>
      <c r="U123" s="7"/>
      <c r="V123" s="7"/>
      <c r="W123" s="64"/>
      <c r="AF123" s="5"/>
      <c r="AG123" s="5"/>
      <c r="AH123" s="55"/>
    </row>
    <row r="124" spans="1:34" ht="16.5" x14ac:dyDescent="0.3">
      <c r="A124" s="37"/>
      <c r="B124" s="8"/>
      <c r="C124" s="40"/>
      <c r="H124" s="175"/>
      <c r="I124" s="171"/>
      <c r="K124" s="182"/>
      <c r="L124" s="94"/>
      <c r="M124" s="44"/>
      <c r="N124" s="47"/>
      <c r="O124" s="44"/>
      <c r="P124" s="44"/>
      <c r="Q124" s="113"/>
      <c r="R124" s="188"/>
      <c r="S124" s="64"/>
      <c r="T124" s="7"/>
      <c r="U124" s="7"/>
      <c r="V124" s="7"/>
      <c r="W124" s="64"/>
      <c r="AF124" s="5"/>
      <c r="AG124" s="5"/>
      <c r="AH124" s="55"/>
    </row>
    <row r="125" spans="1:34" ht="16.5" x14ac:dyDescent="0.3">
      <c r="A125" s="37"/>
      <c r="B125" s="8"/>
      <c r="C125" s="40"/>
      <c r="H125" s="175"/>
      <c r="I125" s="171"/>
      <c r="K125" s="182"/>
      <c r="L125" s="94"/>
      <c r="M125" s="44"/>
      <c r="N125" s="47"/>
      <c r="O125" s="44"/>
      <c r="P125" s="44"/>
      <c r="Q125" s="113"/>
      <c r="R125" s="188"/>
      <c r="S125" s="64"/>
      <c r="T125" s="7"/>
      <c r="U125" s="7"/>
      <c r="V125" s="7"/>
      <c r="W125" s="64"/>
      <c r="AF125" s="5"/>
      <c r="AG125" s="5"/>
      <c r="AH125" s="55"/>
    </row>
    <row r="126" spans="1:34" ht="16.5" x14ac:dyDescent="0.3">
      <c r="A126" s="37"/>
      <c r="B126" s="10"/>
      <c r="C126" s="40"/>
      <c r="H126" s="175"/>
      <c r="I126" s="171"/>
      <c r="K126" s="182"/>
      <c r="L126" s="94"/>
      <c r="M126" s="44"/>
      <c r="N126" s="47"/>
      <c r="O126" s="44"/>
      <c r="P126" s="44"/>
      <c r="Q126" s="113"/>
      <c r="R126" s="188"/>
      <c r="S126" s="64"/>
      <c r="T126" s="7"/>
      <c r="U126" s="7"/>
      <c r="V126" s="7"/>
      <c r="W126" s="64"/>
      <c r="AF126" s="5"/>
      <c r="AG126" s="5"/>
      <c r="AH126" s="56"/>
    </row>
    <row r="127" spans="1:34" ht="16.5" x14ac:dyDescent="0.3">
      <c r="A127" s="37"/>
      <c r="B127" s="8"/>
      <c r="C127" s="40"/>
      <c r="H127" s="175"/>
      <c r="K127" s="182"/>
      <c r="L127" s="94"/>
      <c r="M127" s="44"/>
      <c r="N127" s="47"/>
      <c r="O127" s="44"/>
      <c r="P127" s="44"/>
      <c r="Q127" s="113"/>
      <c r="R127" s="188"/>
      <c r="S127" s="64"/>
      <c r="T127" s="7"/>
      <c r="U127" s="7"/>
      <c r="V127" s="7"/>
      <c r="W127" s="64"/>
      <c r="AF127" s="5"/>
      <c r="AG127" s="5"/>
      <c r="AH127" s="55"/>
    </row>
    <row r="128" spans="1:34" x14ac:dyDescent="0.25">
      <c r="A128" s="30"/>
    </row>
  </sheetData>
  <autoFilter ref="A1:AQ1" xr:uid="{D753FA6E-31BE-4D22-ABA2-E88FD6C17B95}">
    <sortState ref="A2:AQ44">
      <sortCondition ref="A1"/>
    </sortState>
  </autoFilter>
  <conditionalFormatting sqref="A3">
    <cfRule type="duplicateValues" dxfId="2" priority="3"/>
  </conditionalFormatting>
  <conditionalFormatting sqref="T2:T44">
    <cfRule type="cellIs" dxfId="1" priority="2" operator="greaterThan">
      <formula>0.5</formula>
    </cfRule>
  </conditionalFormatting>
  <conditionalFormatting sqref="S2:S44">
    <cfRule type="cellIs" dxfId="0" priority="1" operator="lessThan">
      <formula>1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8F11-8AEF-45C0-93F4-A977C30EC804}">
  <dimension ref="A1:EL455"/>
  <sheetViews>
    <sheetView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K26" sqref="EK26"/>
    </sheetView>
  </sheetViews>
  <sheetFormatPr defaultRowHeight="15" x14ac:dyDescent="0.25"/>
  <cols>
    <col min="1" max="1" width="23.140625" style="1" customWidth="1"/>
    <col min="2" max="2" width="12.85546875" style="108" customWidth="1"/>
    <col min="3" max="3" width="12.85546875" style="104" customWidth="1"/>
    <col min="4" max="4" width="12.85546875" style="131" customWidth="1"/>
    <col min="5" max="5" width="10.7109375" style="66" customWidth="1"/>
    <col min="6" max="6" width="3.7109375" style="100" customWidth="1"/>
    <col min="7" max="7" width="10.7109375" style="3" customWidth="1"/>
    <col min="8" max="8" width="3.7109375" style="3" customWidth="1"/>
    <col min="9" max="9" width="10.7109375" style="3" customWidth="1"/>
    <col min="10" max="10" width="3.7109375" style="3" customWidth="1"/>
    <col min="11" max="11" width="10.7109375" style="3" customWidth="1"/>
    <col min="12" max="12" width="3.7109375" style="3" customWidth="1"/>
    <col min="13" max="13" width="10.7109375" style="101" customWidth="1"/>
    <col min="14" max="14" width="3.7109375" style="3" customWidth="1"/>
    <col min="15" max="15" width="10.7109375" style="3" customWidth="1"/>
    <col min="16" max="16" width="3.7109375" style="3" customWidth="1"/>
    <col min="17" max="17" width="10.7109375" style="100" customWidth="1"/>
    <col min="18" max="18" width="3.7109375" style="100" customWidth="1"/>
    <col min="19" max="19" width="10.7109375" style="100" customWidth="1"/>
    <col min="20" max="20" width="3.7109375" style="100" customWidth="1"/>
    <col min="21" max="21" width="10.7109375" style="3" customWidth="1"/>
    <col min="22" max="22" width="3.7109375" style="3" customWidth="1"/>
    <col min="23" max="23" width="10.7109375" style="3" customWidth="1"/>
    <col min="24" max="24" width="3.7109375" style="3" customWidth="1"/>
    <col min="25" max="25" width="10.7109375" style="101" customWidth="1"/>
    <col min="26" max="26" width="3.7109375" style="3" customWidth="1"/>
    <col min="27" max="27" width="10.7109375" style="3" customWidth="1"/>
    <col min="28" max="28" width="3.7109375" style="3" customWidth="1"/>
    <col min="29" max="29" width="10.7109375" style="3" customWidth="1"/>
    <col min="30" max="30" width="3.7109375" style="3" customWidth="1"/>
    <col min="31" max="31" width="10.7109375" style="3" customWidth="1"/>
    <col min="32" max="32" width="3.7109375" style="3" customWidth="1"/>
    <col min="33" max="33" width="10.7109375" style="3" customWidth="1"/>
    <col min="34" max="34" width="3.7109375" style="3" customWidth="1"/>
    <col min="35" max="35" width="10.7109375" style="3" customWidth="1"/>
    <col min="36" max="36" width="3.7109375" style="3" customWidth="1"/>
    <col min="37" max="37" width="10.7109375" style="3" customWidth="1"/>
    <col min="38" max="38" width="3.7109375" style="3" customWidth="1"/>
    <col min="39" max="39" width="10.7109375" style="3" customWidth="1"/>
    <col min="40" max="40" width="3.7109375" style="3" customWidth="1"/>
    <col min="41" max="41" width="10.7109375" style="3" customWidth="1"/>
    <col min="42" max="42" width="3.7109375" style="3" customWidth="1"/>
    <col min="43" max="43" width="10.7109375" style="3" customWidth="1"/>
    <col min="44" max="44" width="3.7109375" style="3" customWidth="1"/>
    <col min="45" max="45" width="10.7109375" style="3" customWidth="1"/>
    <col min="46" max="46" width="3.7109375" style="3" customWidth="1"/>
    <col min="47" max="47" width="10.7109375" style="101" customWidth="1"/>
    <col min="48" max="48" width="3.7109375" style="3" customWidth="1"/>
    <col min="49" max="49" width="10.7109375" style="3" customWidth="1"/>
    <col min="50" max="50" width="3.7109375" style="3" customWidth="1"/>
    <col min="51" max="51" width="10.7109375" style="3" customWidth="1"/>
    <col min="52" max="52" width="3.7109375" style="3" customWidth="1"/>
    <col min="53" max="53" width="10.7109375" style="3" customWidth="1"/>
    <col min="54" max="54" width="3.7109375" style="3" customWidth="1"/>
    <col min="55" max="55" width="10.7109375" style="3" customWidth="1"/>
    <col min="56" max="56" width="3.7109375" style="3" customWidth="1"/>
    <col min="57" max="57" width="10.7109375" style="3" customWidth="1"/>
    <col min="58" max="58" width="3.7109375" style="3" customWidth="1"/>
    <col min="59" max="59" width="10.7109375" style="101" customWidth="1"/>
    <col min="60" max="60" width="3.7109375" style="3" customWidth="1"/>
    <col min="61" max="61" width="10.7109375" style="3" customWidth="1"/>
    <col min="62" max="62" width="3.7109375" style="3" customWidth="1"/>
    <col min="63" max="63" width="10.7109375" style="3" customWidth="1"/>
    <col min="64" max="64" width="3.7109375" style="3" customWidth="1"/>
    <col min="65" max="65" width="10.7109375" style="3" customWidth="1"/>
    <col min="66" max="66" width="3.7109375" style="3" customWidth="1"/>
    <col min="67" max="67" width="10.7109375" style="3" customWidth="1"/>
    <col min="68" max="68" width="3.7109375" style="3" customWidth="1"/>
    <col min="69" max="69" width="10.7109375" style="3" customWidth="1"/>
    <col min="70" max="70" width="3.7109375" style="3" customWidth="1"/>
    <col min="71" max="71" width="10.7109375" style="3" customWidth="1"/>
    <col min="72" max="72" width="3.7109375" style="3" customWidth="1"/>
    <col min="73" max="73" width="10.7109375" style="3" customWidth="1"/>
    <col min="74" max="74" width="3.7109375" style="3" customWidth="1"/>
    <col min="75" max="75" width="10.7109375" style="101" customWidth="1"/>
    <col min="76" max="76" width="3.7109375" style="3" customWidth="1"/>
    <col min="77" max="77" width="10.7109375" style="3" customWidth="1"/>
    <col min="78" max="78" width="3.7109375" style="3" customWidth="1"/>
    <col min="79" max="79" width="10.7109375" style="3" customWidth="1"/>
    <col min="80" max="80" width="3.7109375" style="3" customWidth="1"/>
    <col min="81" max="81" width="10.7109375" style="3" customWidth="1"/>
    <col min="82" max="82" width="3.7109375" style="3" customWidth="1"/>
    <col min="83" max="83" width="10.7109375" style="3" customWidth="1"/>
    <col min="84" max="84" width="3.7109375" style="3" customWidth="1"/>
    <col min="85" max="85" width="10.7109375" style="3" customWidth="1"/>
    <col min="86" max="86" width="3.7109375" style="3" customWidth="1"/>
    <col min="87" max="87" width="10.7109375" style="3" customWidth="1"/>
    <col min="88" max="88" width="3.7109375" style="3" customWidth="1"/>
    <col min="89" max="89" width="10.7109375" style="101" customWidth="1"/>
    <col min="90" max="90" width="3.7109375" style="3" customWidth="1"/>
    <col min="91" max="91" width="10.7109375" style="3" customWidth="1"/>
    <col min="92" max="92" width="3.7109375" style="3" customWidth="1"/>
    <col min="93" max="93" width="10.7109375" style="3" customWidth="1"/>
    <col min="94" max="94" width="3.7109375" style="3" customWidth="1"/>
    <col min="95" max="95" width="10.7109375" style="3" customWidth="1"/>
    <col min="96" max="96" width="3.7109375" style="3" customWidth="1"/>
    <col min="97" max="97" width="10.7109375" style="101" customWidth="1"/>
    <col min="98" max="98" width="3.7109375" style="3" customWidth="1"/>
    <col min="99" max="99" width="10.7109375" style="3" customWidth="1"/>
    <col min="100" max="100" width="3.7109375" style="3" customWidth="1"/>
    <col min="101" max="101" width="10.7109375" style="3" customWidth="1"/>
    <col min="102" max="102" width="3.7109375" style="3" customWidth="1"/>
    <col min="103" max="103" width="10.7109375" style="3" customWidth="1"/>
    <col min="104" max="104" width="3.7109375" style="3" customWidth="1"/>
    <col min="105" max="105" width="10.7109375" style="3" customWidth="1"/>
    <col min="106" max="106" width="3.7109375" style="3" customWidth="1"/>
    <col min="107" max="107" width="10.7109375" style="3" customWidth="1"/>
    <col min="108" max="108" width="3.7109375" style="3" customWidth="1"/>
    <col min="109" max="109" width="10.7109375" style="3" customWidth="1"/>
    <col min="110" max="110" width="3.7109375" style="3" customWidth="1"/>
    <col min="111" max="111" width="15.7109375" style="3" customWidth="1"/>
    <col min="112" max="112" width="3.7109375" style="3" customWidth="1"/>
    <col min="113" max="113" width="10.7109375" style="101" customWidth="1"/>
    <col min="114" max="114" width="3.7109375" style="3" customWidth="1"/>
    <col min="115" max="115" width="10.7109375" style="3" customWidth="1"/>
    <col min="116" max="116" width="3.7109375" style="3" customWidth="1"/>
    <col min="117" max="117" width="10.7109375" style="3" customWidth="1"/>
    <col min="118" max="118" width="3.7109375" style="3" customWidth="1"/>
    <col min="119" max="119" width="10.7109375" style="3" customWidth="1"/>
    <col min="120" max="120" width="3.7109375" style="3" customWidth="1"/>
    <col min="121" max="121" width="10.7109375" style="3" customWidth="1"/>
    <col min="122" max="122" width="3.7109375" style="3" customWidth="1"/>
    <col min="123" max="123" width="10.7109375" style="3" customWidth="1"/>
    <col min="124" max="124" width="3.7109375" style="3" customWidth="1"/>
    <col min="125" max="125" width="10.7109375" style="3" customWidth="1"/>
    <col min="126" max="126" width="3.7109375" style="3" customWidth="1"/>
    <col min="127" max="127" width="10.7109375" style="3" customWidth="1"/>
    <col min="128" max="128" width="3.7109375" style="3" customWidth="1"/>
    <col min="129" max="129" width="10.7109375" style="3" customWidth="1"/>
    <col min="130" max="130" width="3.7109375" style="3" customWidth="1"/>
    <col min="131" max="131" width="10.7109375" style="3" customWidth="1"/>
    <col min="132" max="132" width="3.7109375" style="3" customWidth="1"/>
    <col min="133" max="133" width="10.7109375" style="101" customWidth="1"/>
    <col min="134" max="134" width="3.7109375" style="3" customWidth="1"/>
    <col min="135" max="135" width="10.7109375" style="154" customWidth="1"/>
    <col min="136" max="136" width="2.7109375" style="149" customWidth="1"/>
    <col min="137" max="137" width="10.7109375" style="154" customWidth="1"/>
    <col min="138" max="138" width="2.7109375" style="149" customWidth="1"/>
    <col min="139" max="139" width="10.7109375" style="154" customWidth="1"/>
    <col min="140" max="140" width="2.7109375" customWidth="1"/>
    <col min="141" max="141" width="10.7109375" style="151" customWidth="1"/>
    <col min="142" max="142" width="10.7109375" style="3" customWidth="1"/>
    <col min="143" max="188" width="10.7109375" customWidth="1"/>
  </cols>
  <sheetData>
    <row r="1" spans="1:142" s="81" customFormat="1" ht="30" customHeight="1" x14ac:dyDescent="0.25">
      <c r="A1" s="72" t="s">
        <v>0</v>
      </c>
      <c r="B1" s="106" t="s">
        <v>35</v>
      </c>
      <c r="C1" s="103"/>
      <c r="D1" s="73" t="s">
        <v>89</v>
      </c>
      <c r="E1" s="74" t="s">
        <v>100</v>
      </c>
      <c r="F1" s="74"/>
      <c r="G1" s="74" t="s">
        <v>101</v>
      </c>
      <c r="H1" s="74"/>
      <c r="I1" s="74" t="s">
        <v>102</v>
      </c>
      <c r="J1" s="74"/>
      <c r="K1" s="74" t="s">
        <v>103</v>
      </c>
      <c r="L1" s="74"/>
      <c r="M1" s="75" t="s">
        <v>104</v>
      </c>
      <c r="N1" s="74"/>
      <c r="O1" s="74" t="s">
        <v>105</v>
      </c>
      <c r="P1" s="74"/>
      <c r="Q1" s="74" t="s">
        <v>106</v>
      </c>
      <c r="R1" s="74"/>
      <c r="S1" s="74" t="s">
        <v>107</v>
      </c>
      <c r="T1" s="74"/>
      <c r="U1" s="74" t="s">
        <v>108</v>
      </c>
      <c r="V1" s="74"/>
      <c r="W1" s="74" t="s">
        <v>109</v>
      </c>
      <c r="X1" s="74"/>
      <c r="Y1" s="75" t="s">
        <v>110</v>
      </c>
      <c r="Z1" s="74"/>
      <c r="AA1" s="74" t="s">
        <v>111</v>
      </c>
      <c r="AB1" s="74"/>
      <c r="AC1" s="74" t="s">
        <v>112</v>
      </c>
      <c r="AD1" s="74"/>
      <c r="AE1" s="74" t="s">
        <v>113</v>
      </c>
      <c r="AF1" s="74"/>
      <c r="AG1" s="74" t="s">
        <v>114</v>
      </c>
      <c r="AH1" s="74"/>
      <c r="AI1" s="74" t="s">
        <v>115</v>
      </c>
      <c r="AJ1" s="74"/>
      <c r="AK1" s="74" t="s">
        <v>116</v>
      </c>
      <c r="AL1" s="74"/>
      <c r="AM1" s="74" t="s">
        <v>117</v>
      </c>
      <c r="AN1" s="74"/>
      <c r="AO1" s="74" t="s">
        <v>118</v>
      </c>
      <c r="AP1" s="74"/>
      <c r="AQ1" s="74" t="s">
        <v>119</v>
      </c>
      <c r="AR1" s="74"/>
      <c r="AS1" s="74" t="s">
        <v>120</v>
      </c>
      <c r="AT1" s="76"/>
      <c r="AU1" s="77" t="s">
        <v>121</v>
      </c>
      <c r="AV1" s="78"/>
      <c r="AW1" s="78" t="s">
        <v>122</v>
      </c>
      <c r="AX1" s="78"/>
      <c r="AY1" s="78" t="s">
        <v>123</v>
      </c>
      <c r="AZ1" s="78"/>
      <c r="BA1" s="78" t="s">
        <v>124</v>
      </c>
      <c r="BB1" s="78"/>
      <c r="BC1" s="78" t="s">
        <v>125</v>
      </c>
      <c r="BD1" s="78"/>
      <c r="BE1" s="79" t="s">
        <v>126</v>
      </c>
      <c r="BF1" s="76"/>
      <c r="BG1" s="77" t="s">
        <v>127</v>
      </c>
      <c r="BH1" s="78"/>
      <c r="BI1" s="78" t="s">
        <v>128</v>
      </c>
      <c r="BJ1" s="78"/>
      <c r="BK1" s="78" t="s">
        <v>129</v>
      </c>
      <c r="BL1" s="78"/>
      <c r="BM1" s="78" t="s">
        <v>130</v>
      </c>
      <c r="BN1" s="78"/>
      <c r="BO1" s="78" t="s">
        <v>131</v>
      </c>
      <c r="BP1" s="78"/>
      <c r="BQ1" s="78" t="s">
        <v>132</v>
      </c>
      <c r="BR1" s="78"/>
      <c r="BS1" s="78" t="s">
        <v>133</v>
      </c>
      <c r="BT1" s="78"/>
      <c r="BU1" s="78" t="s">
        <v>134</v>
      </c>
      <c r="BV1" s="80"/>
      <c r="BW1" s="77" t="s">
        <v>135</v>
      </c>
      <c r="BX1" s="78"/>
      <c r="BY1" s="78" t="s">
        <v>136</v>
      </c>
      <c r="BZ1" s="78"/>
      <c r="CA1" s="78" t="s">
        <v>137</v>
      </c>
      <c r="CB1" s="78"/>
      <c r="CC1" s="78" t="s">
        <v>138</v>
      </c>
      <c r="CD1" s="78"/>
      <c r="CE1" s="78" t="s">
        <v>139</v>
      </c>
      <c r="CF1" s="78"/>
      <c r="CG1" s="78" t="s">
        <v>140</v>
      </c>
      <c r="CH1" s="78"/>
      <c r="CI1" s="78" t="s">
        <v>141</v>
      </c>
      <c r="CJ1" s="78"/>
      <c r="CK1" s="77" t="s">
        <v>142</v>
      </c>
      <c r="CL1" s="78"/>
      <c r="CM1" s="78" t="s">
        <v>143</v>
      </c>
      <c r="CN1" s="78"/>
      <c r="CO1" s="78" t="s">
        <v>144</v>
      </c>
      <c r="CP1" s="78"/>
      <c r="CQ1" s="78" t="s">
        <v>145</v>
      </c>
      <c r="CR1" s="78"/>
      <c r="CS1" s="77" t="s">
        <v>146</v>
      </c>
      <c r="CT1" s="76"/>
      <c r="CU1" s="78" t="s">
        <v>147</v>
      </c>
      <c r="CV1" s="78"/>
      <c r="CW1" s="78" t="s">
        <v>148</v>
      </c>
      <c r="CX1" s="78"/>
      <c r="CY1" s="78" t="s">
        <v>149</v>
      </c>
      <c r="CZ1" s="78"/>
      <c r="DA1" s="78" t="s">
        <v>150</v>
      </c>
      <c r="DB1" s="78"/>
      <c r="DC1" s="78" t="s">
        <v>151</v>
      </c>
      <c r="DD1" s="78"/>
      <c r="DE1" s="78" t="s">
        <v>152</v>
      </c>
      <c r="DF1" s="78"/>
      <c r="DG1" s="78" t="s">
        <v>153</v>
      </c>
      <c r="DH1" s="76"/>
      <c r="DI1" s="82" t="s">
        <v>154</v>
      </c>
      <c r="DJ1" s="78"/>
      <c r="DK1" s="78" t="s">
        <v>155</v>
      </c>
      <c r="DL1" s="78"/>
      <c r="DM1" s="78" t="s">
        <v>156</v>
      </c>
      <c r="DN1" s="78"/>
      <c r="DO1" s="78" t="s">
        <v>157</v>
      </c>
      <c r="DP1" s="78"/>
      <c r="DQ1" s="78" t="s">
        <v>158</v>
      </c>
      <c r="DR1" s="78"/>
      <c r="DS1" s="78" t="s">
        <v>159</v>
      </c>
      <c r="DT1" s="78"/>
      <c r="DU1" s="78" t="s">
        <v>160</v>
      </c>
      <c r="DV1" s="78"/>
      <c r="DW1" s="78" t="s">
        <v>161</v>
      </c>
      <c r="DX1" s="78"/>
      <c r="DY1" s="78" t="s">
        <v>162</v>
      </c>
      <c r="DZ1" s="78"/>
      <c r="EA1" s="78" t="s">
        <v>163</v>
      </c>
      <c r="EB1" s="78"/>
      <c r="EC1" s="77" t="s">
        <v>164</v>
      </c>
      <c r="ED1" s="78"/>
      <c r="EE1" s="152" t="s">
        <v>206</v>
      </c>
      <c r="EF1" s="147"/>
      <c r="EG1" s="152" t="s">
        <v>205</v>
      </c>
      <c r="EH1" s="147"/>
      <c r="EI1" s="152" t="s">
        <v>204</v>
      </c>
      <c r="EK1" s="150" t="s">
        <v>207</v>
      </c>
      <c r="EL1" s="76" t="s">
        <v>208</v>
      </c>
    </row>
    <row r="2" spans="1:142" ht="16.5" x14ac:dyDescent="0.3">
      <c r="A2" s="4" t="str">
        <f>'Iniciální odběry'!A2</f>
        <v>Bartoš Miroslav</v>
      </c>
      <c r="B2" s="107">
        <f>'Iniciální odběry'!B2</f>
        <v>8705614379</v>
      </c>
      <c r="C2" s="105">
        <f>'Iniciální odběry'!C2</f>
        <v>44281</v>
      </c>
      <c r="D2" s="83">
        <f t="shared" ref="D2" si="0">SUM(M2,Y2,AU2,BG2,BW2,CK2,CS2,DI2,EC2)</f>
        <v>16</v>
      </c>
      <c r="E2" s="84"/>
      <c r="F2" s="85">
        <f t="shared" ref="F2" si="1">IF(E2="P", 1, IF(OR(E2="N", E2="W"), 1, 0))</f>
        <v>0</v>
      </c>
      <c r="G2" s="86"/>
      <c r="H2" s="85">
        <f t="shared" ref="H2" si="2">IF(G2="P", 1, IF(OR(G2="N", G2="W"), 1, 0))</f>
        <v>0</v>
      </c>
      <c r="I2" s="86" t="s">
        <v>172</v>
      </c>
      <c r="J2" s="85">
        <f t="shared" ref="J2" si="3">IF(I2="P", 2, IF(OR(I2="N", I2="W"), 2, 0))</f>
        <v>2</v>
      </c>
      <c r="K2" s="86"/>
      <c r="L2" s="85">
        <f t="shared" ref="L2" si="4">IF(K2="P", 2, IF(OR(K2="N", K2="W"), 2, 0))</f>
        <v>0</v>
      </c>
      <c r="M2" s="87">
        <f t="shared" ref="M2" si="5">IF(SUM(F2, H2, J2, L2)&gt;=3, 3, SUM(F2, H2, J2, L2))</f>
        <v>2</v>
      </c>
      <c r="N2" s="88"/>
      <c r="O2" s="86"/>
      <c r="P2" s="85">
        <f t="shared" ref="P2" si="6">IF(O2="P", 1, IF(OR(O2="N", O2="W"), 2, 0))</f>
        <v>0</v>
      </c>
      <c r="Q2" s="85"/>
      <c r="R2" s="85">
        <f t="shared" ref="R2:R44" si="7">IF(Q2="P", 1, IF(OR(Q2="N", Q2="W"), 2, 0))</f>
        <v>0</v>
      </c>
      <c r="S2" s="85"/>
      <c r="T2" s="85">
        <f t="shared" ref="T2" si="8">IF(S2="P", 1, IF(OR(S2="N", S2="W"), 4, 0))</f>
        <v>0</v>
      </c>
      <c r="U2" s="86"/>
      <c r="V2" s="85">
        <f t="shared" ref="V2" si="9">IF(U2="P", 2, IF(OR(U2="N", U2="W"), 6, 0))</f>
        <v>0</v>
      </c>
      <c r="W2" s="86"/>
      <c r="X2" s="85">
        <f t="shared" ref="X2" si="10">IF(W2="P", 1, IF(OR(W2="N", W2="W"), 2, 0))</f>
        <v>0</v>
      </c>
      <c r="Y2" s="87">
        <f t="shared" ref="Y2" si="11">IF(SUM(P2, R2, T2, V2, X2)&gt;=6, 6, SUM(P2, R2, T2, V2, X2))</f>
        <v>0</v>
      </c>
      <c r="Z2" s="88"/>
      <c r="AA2" s="86"/>
      <c r="AB2" s="85">
        <f t="shared" ref="AB2" si="12">IF(AA2="P", 1, IF(OR(AA2="N", AA2="W"), 2, 0))</f>
        <v>0</v>
      </c>
      <c r="AC2" s="86"/>
      <c r="AD2" s="85">
        <f t="shared" ref="AD2" si="13">IF(AC2="P", 1, IF(OR(AC2="N", AC2="W"), 2, 0))</f>
        <v>0</v>
      </c>
      <c r="AE2" s="86"/>
      <c r="AF2" s="85">
        <f t="shared" ref="AF2" si="14">IF(AE2="P", 1, IF(OR(AE2="N", AE2="W"), 2, 0))</f>
        <v>0</v>
      </c>
      <c r="AG2" s="86"/>
      <c r="AH2" s="85">
        <f t="shared" ref="AH2" si="15">IF(AG2="P", 1, IF(OR(AG2="N", AG2="W"), 2, 0))</f>
        <v>0</v>
      </c>
      <c r="AI2" s="86"/>
      <c r="AJ2" s="85">
        <f t="shared" ref="AJ2" si="16">IF(AI2="P", 1, IF(OR(AI2="N", AI2="W"), 2, 0))</f>
        <v>0</v>
      </c>
      <c r="AK2" s="86"/>
      <c r="AL2" s="85">
        <f t="shared" ref="AL2" si="17">IF(AK2="P", 1, IF(OR(AK2="N", AK2="W"), 2, 0))</f>
        <v>0</v>
      </c>
      <c r="AM2" s="86"/>
      <c r="AN2" s="85">
        <f t="shared" ref="AN2" si="18">IF(AM2="P", 1, IF(OR(AM2="N", AM2="W"), 2, 0))</f>
        <v>0</v>
      </c>
      <c r="AO2" s="86"/>
      <c r="AP2" s="85">
        <f t="shared" ref="AP2" si="19">IF(AO2="P", 1, IF(OR(AO2="N", AO2="W"), 2, 0))</f>
        <v>0</v>
      </c>
      <c r="AQ2" s="86"/>
      <c r="AR2" s="85">
        <f t="shared" ref="AR2" si="20">IF(AQ2="P", 1, IF(OR(AQ2="N", AQ2="W"), 2, 0))</f>
        <v>0</v>
      </c>
      <c r="AS2" s="86"/>
      <c r="AT2" s="85">
        <f t="shared" ref="AT2" si="21">IF(AS2="P", 1, IF(OR(AS2="N", AS2="W"), 2, 0))</f>
        <v>0</v>
      </c>
      <c r="AU2" s="87">
        <f t="shared" ref="AU2" si="22">IF(SUM(AB2,AD2,AF2,AH2,AJ2,AL2, AN2, AP2, AR2, AT2)&gt;=6, 6, SUM(AB2,AD2,AF2,AH2,AJ2,AL2, AN2, AP2, AR2, AT2))</f>
        <v>0</v>
      </c>
      <c r="AV2" s="85"/>
      <c r="AW2" s="86"/>
      <c r="AX2" s="85">
        <f t="shared" ref="AX2" si="23">IF(AW2="P", 2, IF(OR(AW2="N", AW2="W"), 4, 0))</f>
        <v>0</v>
      </c>
      <c r="AY2" s="86"/>
      <c r="AZ2" s="85">
        <f t="shared" ref="AZ2" si="24">IF(AY2="P", 1, IF(OR(AY2="N", AY2="W"), 2, 0))</f>
        <v>0</v>
      </c>
      <c r="BA2" s="86"/>
      <c r="BB2" s="85">
        <f t="shared" ref="BB2" si="25">IF(BA2="P", 3, IF(OR(BA2="N", BA2="W"), 6, 0))</f>
        <v>0</v>
      </c>
      <c r="BC2" s="86"/>
      <c r="BD2" s="85">
        <f t="shared" ref="BD2" si="26">IF(BC2="P", 1, IF(OR(BC2="N", BC2="W"), 3, 0))</f>
        <v>0</v>
      </c>
      <c r="BE2" s="86"/>
      <c r="BF2" s="85">
        <f t="shared" ref="BF2" si="27">IF(BE2="P", 2, IF(OR(BE2="N", BE2="W"), 6, 0))</f>
        <v>0</v>
      </c>
      <c r="BG2" s="87">
        <f t="shared" ref="BG2" si="28">IF(SUM(AX2, AZ2, BB2, BD2, BF2)&gt;=6, 6, SUM(AX2, AZ2, BB2, BD2, BF2))</f>
        <v>0</v>
      </c>
      <c r="BH2" s="86"/>
      <c r="BI2" s="86"/>
      <c r="BJ2" s="85">
        <f t="shared" ref="BJ2" si="29">IF(BI2="P", 1, IF(OR(BI2="N", BI2="W"), 2, 0))</f>
        <v>0</v>
      </c>
      <c r="BK2" s="86" t="s">
        <v>172</v>
      </c>
      <c r="BL2" s="85">
        <f t="shared" ref="BL2" si="30">IF(BK2="P", 0, IF(OR(BK2="N", BK2="W"), 3, 0))</f>
        <v>3</v>
      </c>
      <c r="BM2" s="86"/>
      <c r="BN2" s="85">
        <f t="shared" ref="BN2" si="31">IF(BM2="P", 2, IF(OR(BM2="N", BM2="W"), 4, 0))</f>
        <v>0</v>
      </c>
      <c r="BO2" s="86" t="s">
        <v>172</v>
      </c>
      <c r="BP2" s="85">
        <f t="shared" ref="BP2" si="32">IF(BO2="P", 2, IF(OR(BO2="N", BO2="W"), 4, 0))</f>
        <v>4</v>
      </c>
      <c r="BQ2" s="86"/>
      <c r="BR2" s="85">
        <f t="shared" ref="BR2" si="33">IF(BQ2="P", 2, IF(OR(BQ2="N", BQ2="W"), 4, 0))</f>
        <v>0</v>
      </c>
      <c r="BS2" s="86"/>
      <c r="BT2" s="85">
        <f t="shared" ref="BT2" si="34">IF(BS2="P", 4, IF(OR(BS2="N", BS2="W"), 6, 0))</f>
        <v>0</v>
      </c>
      <c r="BU2" s="86" t="s">
        <v>172</v>
      </c>
      <c r="BV2" s="85">
        <f t="shared" ref="BV2" si="35">IF(BU2="P", 4, IF(OR(BU2="N", BU2="W"), 6, 0))</f>
        <v>6</v>
      </c>
      <c r="BW2" s="87">
        <f t="shared" ref="BW2" si="36">IF(SUM(BJ2,BL2,BN2, BP2, BR2, BT2, BV2)&gt;=6, 6, SUM(BJ2,BL2,BN2, BP2, BR2, BT2, BV2))</f>
        <v>6</v>
      </c>
      <c r="BX2" s="86"/>
      <c r="BY2" s="86"/>
      <c r="BZ2" s="85">
        <f t="shared" ref="BZ2" si="37">IF(BY2="P", 1, IF(OR(BY2="N", BY2="W"), 4, 0))</f>
        <v>0</v>
      </c>
      <c r="CA2" s="86"/>
      <c r="CB2" s="85">
        <f t="shared" ref="CB2" si="38">IF(CA2="P", 2, IF(OR(CA2="N", CA2="W"), 4, 0))</f>
        <v>0</v>
      </c>
      <c r="CC2" s="86"/>
      <c r="CD2" s="85">
        <f t="shared" ref="CD2" si="39">IF(CC2="P", 1, IF(OR(CC2="N", CC2="W"), 3, 0))</f>
        <v>0</v>
      </c>
      <c r="CE2" s="86"/>
      <c r="CF2" s="85">
        <f t="shared" ref="CF2" si="40">IF(CE2="P", 2, IF(OR(CE2="N", CE2="W"), 4, 0))</f>
        <v>0</v>
      </c>
      <c r="CG2" s="86"/>
      <c r="CH2" s="85">
        <f t="shared" ref="CH2" si="41">IF(CG2="P", 3, IF(OR(CG2="N", CG2="W"), 6, 0))</f>
        <v>0</v>
      </c>
      <c r="CI2" s="86"/>
      <c r="CJ2" s="85">
        <f t="shared" ref="CJ2" si="42">IF(CI2="P", 3, IF(OR(CI2="N", CI2="W"), 6, 0))</f>
        <v>0</v>
      </c>
      <c r="CK2" s="87">
        <f t="shared" ref="CK2" si="43">IF(SUM(BZ2,CB2, CD2, CF2, CH2, CJ2)&gt;=6, 6, SUM(BZ2,CB2, CD2, CF2, CH2, CJ2))</f>
        <v>0</v>
      </c>
      <c r="CL2" s="85"/>
      <c r="CM2" s="86"/>
      <c r="CN2" s="85">
        <f t="shared" ref="CN2" si="44">IF(CM2="P", 3, IF(OR(CM2="N", CM2="W"), 6, 0))</f>
        <v>0</v>
      </c>
      <c r="CO2" s="86"/>
      <c r="CP2" s="85">
        <f t="shared" ref="CP2" si="45">IF(CO2="P", 3, IF(OR(CO2="N", CO2="W"), 6, 0))</f>
        <v>0</v>
      </c>
      <c r="CQ2" s="86"/>
      <c r="CR2" s="85">
        <f t="shared" ref="CR2" si="46">IF(CQ2="P", 3, IF(OR(CQ2="N", CQ2="W"), 6, 0))</f>
        <v>0</v>
      </c>
      <c r="CS2" s="87">
        <f t="shared" ref="CS2" si="47">IF(SUM(CN2, CP2, CR2)&gt;=9, 9, SUM( CN2, CP2, CR2))</f>
        <v>0</v>
      </c>
      <c r="CT2" s="86"/>
      <c r="CU2" s="86"/>
      <c r="CV2" s="85">
        <f t="shared" ref="CV2" si="48">IF(CU2="P", 1, IF(OR(CU2="N", CU2="W"), 4, 0))</f>
        <v>0</v>
      </c>
      <c r="CW2" s="86" t="s">
        <v>172</v>
      </c>
      <c r="CX2" s="85">
        <f t="shared" ref="CX2" si="49">IF(CW2="P", 2, IF(OR(CW2="N", CW2="W"), 4, 0))</f>
        <v>4</v>
      </c>
      <c r="CY2" s="86"/>
      <c r="CZ2" s="85">
        <f t="shared" ref="CZ2" si="50">IF(CY2="P", 3, IF(OR(CY2="N", CY2="W"), 6, 0))</f>
        <v>0</v>
      </c>
      <c r="DA2" s="86" t="s">
        <v>172</v>
      </c>
      <c r="DB2" s="85">
        <f t="shared" ref="DB2" si="51">IF(DA2="P", 2, IF(OR(DA2="N", DA2="W"), 4, 0))</f>
        <v>4</v>
      </c>
      <c r="DC2" s="86"/>
      <c r="DD2" s="85">
        <f t="shared" ref="DD2" si="52">IF(DC2="P", 3, IF(OR(DC2="N", DC2="W"), 6, 0))</f>
        <v>0</v>
      </c>
      <c r="DE2" s="86"/>
      <c r="DF2" s="85">
        <f t="shared" ref="DF2" si="53">IF(DE2="P", 4, IF(OR(DE2="N", DE2="W"), 8, 0))</f>
        <v>0</v>
      </c>
      <c r="DG2" s="86"/>
      <c r="DH2" s="85">
        <f t="shared" ref="DH2" si="54">IF(DG2="P", 3, IF(OR(DG2="N", DG2="W"), 6, 0))</f>
        <v>0</v>
      </c>
      <c r="DI2" s="91">
        <f>IF(SUM(CV2,CX2,CZ2,DB2,DD2,DF2,DH2)&gt;=12, 12, SUM(CV2,CX2,CZ2,DB2,DD2,DF2,DH2))</f>
        <v>8</v>
      </c>
      <c r="DJ2" s="85"/>
      <c r="DK2" s="86"/>
      <c r="DL2" s="85">
        <f t="shared" ref="DL2" si="55">IF(DK2="P", 1, IF(OR(DK2="N", DK2="W"), 1, 0))</f>
        <v>0</v>
      </c>
      <c r="DM2" s="86"/>
      <c r="DN2" s="85">
        <f t="shared" ref="DN2" si="56">IF(DM2="P", 1, IF(OR(DM2="N", DM2="W"), 3, 0))</f>
        <v>0</v>
      </c>
      <c r="DO2" s="86"/>
      <c r="DP2" s="85">
        <f t="shared" ref="DP2" si="57">IF(DO2="P", 1, IF(OR(DO2="N", DO2="W"), 3, 0))</f>
        <v>0</v>
      </c>
      <c r="DQ2" s="86"/>
      <c r="DR2" s="85">
        <f t="shared" ref="DR2" si="58">IF(DQ2="P", 3, IF(OR(DQ2="N", DQ2="W"), 9, 0))</f>
        <v>0</v>
      </c>
      <c r="DS2" s="86"/>
      <c r="DT2" s="85">
        <f t="shared" ref="DT2" si="59">IF(DS2="P", 3, IF(OR(DS2="N", DS2="W"), 9, 0))</f>
        <v>0</v>
      </c>
      <c r="DU2" s="86"/>
      <c r="DV2" s="85">
        <f t="shared" ref="DV2" si="60">IF(DU2="P", 3, IF(OR(DU2="N", DU2="W"), 9, 0))</f>
        <v>0</v>
      </c>
      <c r="DW2" s="86"/>
      <c r="DX2" s="85">
        <f t="shared" ref="DX2" si="61">IF(DW2="P", 3, IF(OR(DW2="N", DW2="W"), 6, 0))</f>
        <v>0</v>
      </c>
      <c r="DY2" s="86"/>
      <c r="DZ2" s="85">
        <f t="shared" ref="DZ2" si="62">IF(DY2="P", 3, IF(OR(DY2="N", DY2="W"), 6, 0))</f>
        <v>0</v>
      </c>
      <c r="EA2" s="86"/>
      <c r="EB2" s="85">
        <f t="shared" ref="EB2" si="63">IF(EA2="P", 3, IF(OR(EA2="N", EA2="W"), 9, 0))</f>
        <v>0</v>
      </c>
      <c r="EC2" s="91">
        <f t="shared" ref="EC2" si="64">IF(SUM(DL2,DN2,DP2,DR2,DT2,DV2,DX2,DZ2,EB2)&gt;=9, 9, SUM(DL2,DN2,DP2,DR2,DT2,DV2,DX2,DZ2,EB2))</f>
        <v>0</v>
      </c>
      <c r="ED2" s="86"/>
      <c r="EE2" s="153">
        <f>SUM(AX2+AZ2+BB2+BD2+BF2)</f>
        <v>0</v>
      </c>
      <c r="EF2" s="148"/>
      <c r="EG2" s="154">
        <f>SUM(BJ2+BL2+BN2+BP2+BR2+BT2+BV2)</f>
        <v>13</v>
      </c>
      <c r="EI2" s="154">
        <f>SUM(CV2+CX2+CZ2+DB2+DD2+DF2+DH2)</f>
        <v>8</v>
      </c>
      <c r="EK2" s="151">
        <f>SUM(M2+Y2+AU2+CK2+CS2+EC2+EE2+EG2+EI2)</f>
        <v>23</v>
      </c>
      <c r="EL2" s="3">
        <f>D2</f>
        <v>16</v>
      </c>
    </row>
    <row r="3" spans="1:142" ht="16.5" x14ac:dyDescent="0.3">
      <c r="A3" s="4" t="str">
        <f>'Iniciální odběry'!A3</f>
        <v>Bretšnajdr Antonín</v>
      </c>
      <c r="B3" s="107" t="str">
        <f>'Iniciální odběry'!B3</f>
        <v>5601072169</v>
      </c>
      <c r="C3" s="105">
        <f>'Iniciální odběry'!C3</f>
        <v>44692</v>
      </c>
      <c r="D3" s="83">
        <f t="shared" ref="D3:D44" si="65">SUM(M3,Y3,AU3,BG3,BW3,CK3,CS3,DI3,EC3)</f>
        <v>11</v>
      </c>
      <c r="E3" s="84"/>
      <c r="F3" s="85">
        <f t="shared" ref="F3:F44" si="66">IF(E3="P", 1, IF(OR(E3="N", E3="W"), 1, 0))</f>
        <v>0</v>
      </c>
      <c r="G3" s="86"/>
      <c r="H3" s="85">
        <f t="shared" ref="H3:H44" si="67">IF(G3="P", 1, IF(OR(G3="N", G3="W"), 1, 0))</f>
        <v>0</v>
      </c>
      <c r="I3" s="86" t="s">
        <v>172</v>
      </c>
      <c r="J3" s="85">
        <f t="shared" ref="J3:J44" si="68">IF(I3="P", 2, IF(OR(I3="N", I3="W"), 2, 0))</f>
        <v>2</v>
      </c>
      <c r="K3" s="86"/>
      <c r="L3" s="85">
        <f t="shared" ref="L3:L44" si="69">IF(K3="P", 2, IF(OR(K3="N", K3="W"), 2, 0))</f>
        <v>0</v>
      </c>
      <c r="M3" s="87">
        <f t="shared" ref="M3:M44" si="70">IF(SUM(F3, H3, J3, L3)&gt;=3, 3, SUM(F3, H3, J3, L3))</f>
        <v>2</v>
      </c>
      <c r="N3" s="88"/>
      <c r="O3" s="86"/>
      <c r="P3" s="85">
        <f t="shared" ref="P3:P44" si="71">IF(O3="P", 1, IF(OR(O3="N", O3="W"), 2, 0))</f>
        <v>0</v>
      </c>
      <c r="Q3" s="85"/>
      <c r="R3" s="85">
        <f t="shared" si="7"/>
        <v>0</v>
      </c>
      <c r="S3" s="85"/>
      <c r="T3" s="85">
        <f t="shared" ref="T3:T44" si="72">IF(S3="P", 1, IF(OR(S3="N", S3="W"), 4, 0))</f>
        <v>0</v>
      </c>
      <c r="U3" s="86"/>
      <c r="V3" s="85">
        <f t="shared" ref="V3:V44" si="73">IF(U3="P", 2, IF(OR(U3="N", U3="W"), 6, 0))</f>
        <v>0</v>
      </c>
      <c r="W3" s="86"/>
      <c r="X3" s="85">
        <f t="shared" ref="X3:X44" si="74">IF(W3="P", 1, IF(OR(W3="N", W3="W"), 2, 0))</f>
        <v>0</v>
      </c>
      <c r="Y3" s="87">
        <f t="shared" ref="Y3:Y44" si="75">IF(SUM(P3, R3, T3, V3, X3)&gt;=6, 6, SUM(P3, R3, T3, V3, X3))</f>
        <v>0</v>
      </c>
      <c r="Z3" s="88"/>
      <c r="AA3" s="86"/>
      <c r="AB3" s="85">
        <f t="shared" ref="AB3:AB44" si="76">IF(AA3="P", 1, IF(OR(AA3="N", AA3="W"), 2, 0))</f>
        <v>0</v>
      </c>
      <c r="AC3" s="86"/>
      <c r="AD3" s="85">
        <f t="shared" ref="AD3:AD44" si="77">IF(AC3="P", 1, IF(OR(AC3="N", AC3="W"), 2, 0))</f>
        <v>0</v>
      </c>
      <c r="AE3" s="86"/>
      <c r="AF3" s="85">
        <f t="shared" ref="AF3:AF44" si="78">IF(AE3="P", 1, IF(OR(AE3="N", AE3="W"), 2, 0))</f>
        <v>0</v>
      </c>
      <c r="AG3" s="86"/>
      <c r="AH3" s="85">
        <f t="shared" ref="AH3:AH44" si="79">IF(AG3="P", 1, IF(OR(AG3="N", AG3="W"), 2, 0))</f>
        <v>0</v>
      </c>
      <c r="AI3" s="86"/>
      <c r="AJ3" s="85">
        <f t="shared" ref="AJ3:AJ44" si="80">IF(AI3="P", 1, IF(OR(AI3="N", AI3="W"), 2, 0))</f>
        <v>0</v>
      </c>
      <c r="AK3" s="86"/>
      <c r="AL3" s="85">
        <f t="shared" ref="AL3:AL44" si="81">IF(AK3="P", 1, IF(OR(AK3="N", AK3="W"), 2, 0))</f>
        <v>0</v>
      </c>
      <c r="AM3" s="86"/>
      <c r="AN3" s="85">
        <f t="shared" ref="AN3:AN44" si="82">IF(AM3="P", 1, IF(OR(AM3="N", AM3="W"), 2, 0))</f>
        <v>0</v>
      </c>
      <c r="AO3" s="86"/>
      <c r="AP3" s="85">
        <f t="shared" ref="AP3:AP44" si="83">IF(AO3="P", 1, IF(OR(AO3="N", AO3="W"), 2, 0))</f>
        <v>0</v>
      </c>
      <c r="AQ3" s="86"/>
      <c r="AR3" s="85">
        <f t="shared" ref="AR3:AR44" si="84">IF(AQ3="P", 1, IF(OR(AQ3="N", AQ3="W"), 2, 0))</f>
        <v>0</v>
      </c>
      <c r="AS3" s="86"/>
      <c r="AT3" s="85">
        <f t="shared" ref="AT3:AT44" si="85">IF(AS3="P", 1, IF(OR(AS3="N", AS3="W"), 2, 0))</f>
        <v>0</v>
      </c>
      <c r="AU3" s="87">
        <f t="shared" ref="AU3:AU44" si="86">IF(SUM(AB3,AD3,AF3,AH3,AJ3,AL3, AN3, AP3, AR3, AT3)&gt;=6, 6, SUM(AB3,AD3,AF3,AH3,AJ3,AL3, AN3, AP3, AR3, AT3))</f>
        <v>0</v>
      </c>
      <c r="AV3" s="85"/>
      <c r="AW3" s="86"/>
      <c r="AX3" s="85">
        <f t="shared" ref="AX3:AX44" si="87">IF(AW3="P", 2, IF(OR(AW3="N", AW3="W"), 4, 0))</f>
        <v>0</v>
      </c>
      <c r="AY3" s="86" t="s">
        <v>172</v>
      </c>
      <c r="AZ3" s="85">
        <f t="shared" ref="AZ3:AZ44" si="88">IF(AY3="P", 1, IF(OR(AY3="N", AY3="W"), 2, 0))</f>
        <v>2</v>
      </c>
      <c r="BA3" s="86"/>
      <c r="BB3" s="85">
        <f t="shared" ref="BB3:BB44" si="89">IF(BA3="P", 3, IF(OR(BA3="N", BA3="W"), 6, 0))</f>
        <v>0</v>
      </c>
      <c r="BC3" s="86"/>
      <c r="BD3" s="85">
        <f t="shared" ref="BD3:BD44" si="90">IF(BC3="P", 1, IF(OR(BC3="N", BC3="W"), 3, 0))</f>
        <v>0</v>
      </c>
      <c r="BE3" s="86"/>
      <c r="BF3" s="85">
        <f t="shared" ref="BF3:BF44" si="91">IF(BE3="P", 2, IF(OR(BE3="N", BE3="W"), 6, 0))</f>
        <v>0</v>
      </c>
      <c r="BG3" s="87">
        <f t="shared" ref="BG3:BG44" si="92">IF(SUM(AX3, AZ3, BB3, BD3, BF3)&gt;=6, 6, SUM(AX3, AZ3, BB3, BD3, BF3))</f>
        <v>2</v>
      </c>
      <c r="BH3" s="86"/>
      <c r="BI3" s="86"/>
      <c r="BJ3" s="85">
        <f t="shared" ref="BJ3:BJ44" si="93">IF(BI3="P", 1, IF(OR(BI3="N", BI3="W"), 2, 0))</f>
        <v>0</v>
      </c>
      <c r="BK3" s="86" t="s">
        <v>172</v>
      </c>
      <c r="BL3" s="85">
        <f t="shared" ref="BL3:BL44" si="94">IF(BK3="P", 0, IF(OR(BK3="N", BK3="W"), 3, 0))</f>
        <v>3</v>
      </c>
      <c r="BM3" s="86"/>
      <c r="BN3" s="85">
        <f t="shared" ref="BN3:BN44" si="95">IF(BM3="P", 2, IF(OR(BM3="N", BM3="W"), 4, 0))</f>
        <v>0</v>
      </c>
      <c r="BO3" s="86"/>
      <c r="BP3" s="85">
        <f t="shared" ref="BP3:BP44" si="96">IF(BO3="P", 2, IF(OR(BO3="N", BO3="W"), 4, 0))</f>
        <v>0</v>
      </c>
      <c r="BQ3" s="86"/>
      <c r="BR3" s="85">
        <f t="shared" ref="BR3:BR44" si="97">IF(BQ3="P", 2, IF(OR(BQ3="N", BQ3="W"), 4, 0))</f>
        <v>0</v>
      </c>
      <c r="BS3" s="86"/>
      <c r="BT3" s="85">
        <f t="shared" ref="BT3:BT44" si="98">IF(BS3="P", 4, IF(OR(BS3="N", BS3="W"), 6, 0))</f>
        <v>0</v>
      </c>
      <c r="BU3" s="86"/>
      <c r="BV3" s="85">
        <f t="shared" ref="BV3:BV44" si="99">IF(BU3="P", 4, IF(OR(BU3="N", BU3="W"), 6, 0))</f>
        <v>0</v>
      </c>
      <c r="BW3" s="87">
        <f t="shared" ref="BW3:BW44" si="100">IF(SUM(BJ3,BL3,BN3, BP3, BR3, BT3, BV3)&gt;=6, 6, SUM(BJ3,BL3,BN3, BP3, BR3, BT3, BV3))</f>
        <v>3</v>
      </c>
      <c r="BX3" s="86"/>
      <c r="BY3" s="86"/>
      <c r="BZ3" s="85">
        <f t="shared" ref="BZ3:BZ44" si="101">IF(BY3="P", 1, IF(OR(BY3="N", BY3="W"), 4, 0))</f>
        <v>0</v>
      </c>
      <c r="CA3" s="86"/>
      <c r="CB3" s="85">
        <f t="shared" ref="CB3:CB44" si="102">IF(CA3="P", 2, IF(OR(CA3="N", CA3="W"), 4, 0))</f>
        <v>0</v>
      </c>
      <c r="CC3" s="86"/>
      <c r="CD3" s="85">
        <f t="shared" ref="CD3:CD44" si="103">IF(CC3="P", 1, IF(OR(CC3="N", CC3="W"), 3, 0))</f>
        <v>0</v>
      </c>
      <c r="CE3" s="86"/>
      <c r="CF3" s="85">
        <f t="shared" ref="CF3:CF44" si="104">IF(CE3="P", 2, IF(OR(CE3="N", CE3="W"), 4, 0))</f>
        <v>0</v>
      </c>
      <c r="CG3" s="86"/>
      <c r="CH3" s="85">
        <f t="shared" ref="CH3:CH44" si="105">IF(CG3="P", 3, IF(OR(CG3="N", CG3="W"), 6, 0))</f>
        <v>0</v>
      </c>
      <c r="CI3" s="86"/>
      <c r="CJ3" s="85">
        <f t="shared" ref="CJ3:CJ44" si="106">IF(CI3="P", 3, IF(OR(CI3="N", CI3="W"), 6, 0))</f>
        <v>0</v>
      </c>
      <c r="CK3" s="87">
        <f t="shared" ref="CK3:CK44" si="107">IF(SUM(BZ3,CB3, CD3, CF3, CH3, CJ3)&gt;=6, 6, SUM(BZ3,CB3, CD3, CF3, CH3, CJ3))</f>
        <v>0</v>
      </c>
      <c r="CL3" s="85"/>
      <c r="CM3" s="86"/>
      <c r="CN3" s="85">
        <f t="shared" ref="CN3:CN44" si="108">IF(CM3="P", 3, IF(OR(CM3="N", CM3="W"), 6, 0))</f>
        <v>0</v>
      </c>
      <c r="CO3" s="86"/>
      <c r="CP3" s="85">
        <f t="shared" ref="CP3:CP44" si="109">IF(CO3="P", 3, IF(OR(CO3="N", CO3="W"), 6, 0))</f>
        <v>0</v>
      </c>
      <c r="CQ3" s="86"/>
      <c r="CR3" s="85">
        <f t="shared" ref="CR3:CR44" si="110">IF(CQ3="P", 3, IF(OR(CQ3="N", CQ3="W"), 6, 0))</f>
        <v>0</v>
      </c>
      <c r="CS3" s="87">
        <f t="shared" ref="CS3:CS44" si="111">IF(SUM(CN3, CP3, CR3)&gt;=9, 9, SUM( CN3, CP3, CR3))</f>
        <v>0</v>
      </c>
      <c r="CT3" s="86"/>
      <c r="CU3" s="86"/>
      <c r="CV3" s="85">
        <f t="shared" ref="CV3:CV44" si="112">IF(CU3="P", 1, IF(OR(CU3="N", CU3="W"), 4, 0))</f>
        <v>0</v>
      </c>
      <c r="CW3" s="86" t="s">
        <v>172</v>
      </c>
      <c r="CX3" s="85">
        <f t="shared" ref="CX3:CX44" si="113">IF(CW3="P", 2, IF(OR(CW3="N", CW3="W"), 4, 0))</f>
        <v>4</v>
      </c>
      <c r="CY3" s="86"/>
      <c r="CZ3" s="85">
        <f t="shared" ref="CZ3:CZ44" si="114">IF(CY3="P", 3, IF(OR(CY3="N", CY3="W"), 6, 0))</f>
        <v>0</v>
      </c>
      <c r="DA3" s="86"/>
      <c r="DB3" s="85">
        <f t="shared" ref="DB3:DB44" si="115">IF(DA3="P", 2, IF(OR(DA3="N", DA3="W"), 4, 0))</f>
        <v>0</v>
      </c>
      <c r="DC3" s="86"/>
      <c r="DD3" s="85">
        <f t="shared" ref="DD3:DD44" si="116">IF(DC3="P", 3, IF(OR(DC3="N", DC3="W"), 6, 0))</f>
        <v>0</v>
      </c>
      <c r="DE3" s="86"/>
      <c r="DF3" s="85">
        <f t="shared" ref="DF3:DF44" si="117">IF(DE3="P", 4, IF(OR(DE3="N", DE3="W"), 8, 0))</f>
        <v>0</v>
      </c>
      <c r="DG3" s="86"/>
      <c r="DH3" s="85">
        <f t="shared" ref="DH3:DH44" si="118">IF(DG3="P", 3, IF(OR(DG3="N", DG3="W"), 6, 0))</f>
        <v>0</v>
      </c>
      <c r="DI3" s="91">
        <f t="shared" ref="DI3:DI44" si="119">IF(SUM(CV3,CX3,CZ3,DB3,DD3,DF3,DH3)&gt;=12, 12, SUM(CV3,CX3,CZ3,DB3,DD3,DF3,DH3))</f>
        <v>4</v>
      </c>
      <c r="DJ3" s="85"/>
      <c r="DK3" s="86"/>
      <c r="DL3" s="85">
        <f t="shared" ref="DL3:DL44" si="120">IF(DK3="P", 1, IF(OR(DK3="N", DK3="W"), 1, 0))</f>
        <v>0</v>
      </c>
      <c r="DM3" s="86"/>
      <c r="DN3" s="85">
        <f t="shared" ref="DN3:DN44" si="121">IF(DM3="P", 1, IF(OR(DM3="N", DM3="W"), 3, 0))</f>
        <v>0</v>
      </c>
      <c r="DO3" s="86"/>
      <c r="DP3" s="85">
        <f t="shared" ref="DP3:DP44" si="122">IF(DO3="P", 1, IF(OR(DO3="N", DO3="W"), 3, 0))</f>
        <v>0</v>
      </c>
      <c r="DQ3" s="86"/>
      <c r="DR3" s="85">
        <f t="shared" ref="DR3:DR44" si="123">IF(DQ3="P", 3, IF(OR(DQ3="N", DQ3="W"), 9, 0))</f>
        <v>0</v>
      </c>
      <c r="DS3" s="86"/>
      <c r="DT3" s="85">
        <f t="shared" ref="DT3:DT44" si="124">IF(DS3="P", 3, IF(OR(DS3="N", DS3="W"), 9, 0))</f>
        <v>0</v>
      </c>
      <c r="DU3" s="86"/>
      <c r="DV3" s="85">
        <f t="shared" ref="DV3:DV44" si="125">IF(DU3="P", 3, IF(OR(DU3="N", DU3="W"), 9, 0))</f>
        <v>0</v>
      </c>
      <c r="DW3" s="86"/>
      <c r="DX3" s="85">
        <f t="shared" ref="DX3:DX44" si="126">IF(DW3="P", 3, IF(OR(DW3="N", DW3="W"), 6, 0))</f>
        <v>0</v>
      </c>
      <c r="DY3" s="86"/>
      <c r="DZ3" s="85">
        <f t="shared" ref="DZ3:DZ44" si="127">IF(DY3="P", 3, IF(OR(DY3="N", DY3="W"), 6, 0))</f>
        <v>0</v>
      </c>
      <c r="EA3" s="86"/>
      <c r="EB3" s="85">
        <f t="shared" ref="EB3:EB44" si="128">IF(EA3="P", 3, IF(OR(EA3="N", EA3="W"), 9, 0))</f>
        <v>0</v>
      </c>
      <c r="EC3" s="91">
        <f t="shared" ref="EC3:EC44" si="129">IF(SUM(DL3,DN3,DP3,DR3,DT3,DV3,DX3,DZ3,EB3)&gt;=9, 9, SUM(DL3,DN3,DP3,DR3,DT3,DV3,DX3,DZ3,EB3))</f>
        <v>0</v>
      </c>
      <c r="EE3" s="153">
        <f t="shared" ref="EE3:EE44" si="130">SUM(AX3+AZ3+BB3+BD3+BF3)</f>
        <v>2</v>
      </c>
      <c r="EG3" s="154">
        <f t="shared" ref="EG3:EG44" si="131">SUM(BJ3+BL3+BN3+BP3+BR3+BT3+BV3)</f>
        <v>3</v>
      </c>
      <c r="EI3" s="154">
        <f t="shared" ref="EI3:EI44" si="132">SUM(CV3+CX3+CZ3+DB3+DD3+DF3+DH3)</f>
        <v>4</v>
      </c>
      <c r="EK3" s="151">
        <f t="shared" ref="EK3:EK44" si="133">SUM(M3+Y3+AU3+CK3+CS3+EC3+EE3+EG3+EI3)</f>
        <v>11</v>
      </c>
      <c r="EL3" s="3">
        <f t="shared" ref="EL3:EL44" si="134">D3</f>
        <v>11</v>
      </c>
    </row>
    <row r="4" spans="1:142" ht="16.5" x14ac:dyDescent="0.3">
      <c r="A4" s="4" t="str">
        <f>'Iniciální odběry'!A4</f>
        <v>Čupová Kateřina</v>
      </c>
      <c r="B4" s="107">
        <f>'Iniciální odběry'!B4</f>
        <v>8862015514</v>
      </c>
      <c r="C4" s="105">
        <f>'Iniciální odběry'!C4</f>
        <v>44348</v>
      </c>
      <c r="D4" s="83">
        <f t="shared" si="65"/>
        <v>16</v>
      </c>
      <c r="E4" s="84" t="s">
        <v>172</v>
      </c>
      <c r="F4" s="85">
        <f t="shared" si="66"/>
        <v>1</v>
      </c>
      <c r="G4" s="86" t="s">
        <v>172</v>
      </c>
      <c r="H4" s="85">
        <f t="shared" si="67"/>
        <v>1</v>
      </c>
      <c r="I4" s="86" t="s">
        <v>172</v>
      </c>
      <c r="J4" s="85">
        <f t="shared" si="68"/>
        <v>2</v>
      </c>
      <c r="K4" s="86"/>
      <c r="L4" s="85">
        <f t="shared" si="69"/>
        <v>0</v>
      </c>
      <c r="M4" s="87">
        <f t="shared" si="70"/>
        <v>3</v>
      </c>
      <c r="N4" s="88"/>
      <c r="O4" s="86"/>
      <c r="P4" s="85">
        <f t="shared" si="71"/>
        <v>0</v>
      </c>
      <c r="Q4" s="85"/>
      <c r="R4" s="85">
        <f t="shared" si="7"/>
        <v>0</v>
      </c>
      <c r="S4" s="85"/>
      <c r="T4" s="85">
        <f t="shared" si="72"/>
        <v>0</v>
      </c>
      <c r="U4" s="86"/>
      <c r="V4" s="85">
        <f t="shared" si="73"/>
        <v>0</v>
      </c>
      <c r="W4" s="86"/>
      <c r="X4" s="85">
        <f t="shared" si="74"/>
        <v>0</v>
      </c>
      <c r="Y4" s="87">
        <f t="shared" si="75"/>
        <v>0</v>
      </c>
      <c r="Z4" s="88"/>
      <c r="AA4" s="86"/>
      <c r="AB4" s="85">
        <f t="shared" si="76"/>
        <v>0</v>
      </c>
      <c r="AC4" s="86"/>
      <c r="AD4" s="85">
        <f t="shared" si="77"/>
        <v>0</v>
      </c>
      <c r="AE4" s="86"/>
      <c r="AF4" s="85">
        <f t="shared" si="78"/>
        <v>0</v>
      </c>
      <c r="AG4" s="86"/>
      <c r="AH4" s="85">
        <f t="shared" si="79"/>
        <v>0</v>
      </c>
      <c r="AI4" s="86"/>
      <c r="AJ4" s="85">
        <f t="shared" si="80"/>
        <v>0</v>
      </c>
      <c r="AK4" s="86"/>
      <c r="AL4" s="85">
        <f t="shared" si="81"/>
        <v>0</v>
      </c>
      <c r="AM4" s="86"/>
      <c r="AN4" s="85">
        <f t="shared" si="82"/>
        <v>0</v>
      </c>
      <c r="AO4" s="86"/>
      <c r="AP4" s="85">
        <f t="shared" si="83"/>
        <v>0</v>
      </c>
      <c r="AQ4" s="86"/>
      <c r="AR4" s="85">
        <f t="shared" si="84"/>
        <v>0</v>
      </c>
      <c r="AS4" s="86"/>
      <c r="AT4" s="85">
        <f t="shared" si="85"/>
        <v>0</v>
      </c>
      <c r="AU4" s="87">
        <f t="shared" si="86"/>
        <v>0</v>
      </c>
      <c r="AV4" s="85"/>
      <c r="AW4" s="86"/>
      <c r="AX4" s="85">
        <f t="shared" si="87"/>
        <v>0</v>
      </c>
      <c r="AY4" s="86"/>
      <c r="AZ4" s="85">
        <f t="shared" si="88"/>
        <v>0</v>
      </c>
      <c r="BA4" s="86"/>
      <c r="BB4" s="85">
        <f t="shared" si="89"/>
        <v>0</v>
      </c>
      <c r="BC4" s="86" t="s">
        <v>172</v>
      </c>
      <c r="BD4" s="85">
        <f t="shared" si="90"/>
        <v>3</v>
      </c>
      <c r="BE4" s="86"/>
      <c r="BF4" s="85">
        <f t="shared" si="91"/>
        <v>0</v>
      </c>
      <c r="BG4" s="87">
        <f t="shared" si="92"/>
        <v>3</v>
      </c>
      <c r="BH4" s="86"/>
      <c r="BI4" s="86"/>
      <c r="BJ4" s="85">
        <f t="shared" si="93"/>
        <v>0</v>
      </c>
      <c r="BK4" s="86"/>
      <c r="BL4" s="85">
        <f t="shared" si="94"/>
        <v>0</v>
      </c>
      <c r="BM4" s="86"/>
      <c r="BN4" s="85">
        <f t="shared" si="95"/>
        <v>0</v>
      </c>
      <c r="BO4" s="86" t="s">
        <v>172</v>
      </c>
      <c r="BP4" s="85">
        <f t="shared" si="96"/>
        <v>4</v>
      </c>
      <c r="BQ4" s="86"/>
      <c r="BR4" s="85">
        <f t="shared" si="97"/>
        <v>0</v>
      </c>
      <c r="BS4" s="86"/>
      <c r="BT4" s="85">
        <f t="shared" si="98"/>
        <v>0</v>
      </c>
      <c r="BU4" s="86"/>
      <c r="BV4" s="85">
        <f t="shared" si="99"/>
        <v>0</v>
      </c>
      <c r="BW4" s="87">
        <f t="shared" si="100"/>
        <v>4</v>
      </c>
      <c r="BX4" s="86"/>
      <c r="BY4" s="86"/>
      <c r="BZ4" s="85">
        <f t="shared" si="101"/>
        <v>0</v>
      </c>
      <c r="CA4" s="86" t="s">
        <v>172</v>
      </c>
      <c r="CB4" s="85">
        <f t="shared" si="102"/>
        <v>4</v>
      </c>
      <c r="CC4" s="86" t="s">
        <v>172</v>
      </c>
      <c r="CD4" s="85">
        <f t="shared" si="103"/>
        <v>3</v>
      </c>
      <c r="CE4" s="86"/>
      <c r="CF4" s="85">
        <f t="shared" si="104"/>
        <v>0</v>
      </c>
      <c r="CG4" s="86"/>
      <c r="CH4" s="85">
        <f t="shared" si="105"/>
        <v>0</v>
      </c>
      <c r="CI4" s="86"/>
      <c r="CJ4" s="85">
        <f t="shared" si="106"/>
        <v>0</v>
      </c>
      <c r="CK4" s="87">
        <f t="shared" si="107"/>
        <v>6</v>
      </c>
      <c r="CL4" s="85"/>
      <c r="CM4" s="86"/>
      <c r="CN4" s="85">
        <f t="shared" si="108"/>
        <v>0</v>
      </c>
      <c r="CO4" s="86"/>
      <c r="CP4" s="85">
        <f t="shared" si="109"/>
        <v>0</v>
      </c>
      <c r="CQ4" s="86"/>
      <c r="CR4" s="85">
        <f t="shared" si="110"/>
        <v>0</v>
      </c>
      <c r="CS4" s="87">
        <f t="shared" si="111"/>
        <v>0</v>
      </c>
      <c r="CT4" s="86"/>
      <c r="CU4" s="86"/>
      <c r="CV4" s="85">
        <f t="shared" si="112"/>
        <v>0</v>
      </c>
      <c r="CW4" s="86"/>
      <c r="CX4" s="85">
        <f t="shared" si="113"/>
        <v>0</v>
      </c>
      <c r="CY4" s="86"/>
      <c r="CZ4" s="85">
        <f t="shared" si="114"/>
        <v>0</v>
      </c>
      <c r="DA4" s="86"/>
      <c r="DB4" s="85">
        <f t="shared" si="115"/>
        <v>0</v>
      </c>
      <c r="DC4" s="86"/>
      <c r="DD4" s="85">
        <f t="shared" si="116"/>
        <v>0</v>
      </c>
      <c r="DE4" s="86"/>
      <c r="DF4" s="85">
        <f t="shared" si="117"/>
        <v>0</v>
      </c>
      <c r="DG4" s="86"/>
      <c r="DH4" s="85">
        <f t="shared" si="118"/>
        <v>0</v>
      </c>
      <c r="DI4" s="91">
        <f t="shared" si="119"/>
        <v>0</v>
      </c>
      <c r="DJ4" s="85"/>
      <c r="DK4" s="86"/>
      <c r="DL4" s="85">
        <f t="shared" si="120"/>
        <v>0</v>
      </c>
      <c r="DM4" s="86"/>
      <c r="DN4" s="85">
        <f t="shared" si="121"/>
        <v>0</v>
      </c>
      <c r="DO4" s="86"/>
      <c r="DP4" s="85">
        <f t="shared" si="122"/>
        <v>0</v>
      </c>
      <c r="DQ4" s="86"/>
      <c r="DR4" s="85">
        <f t="shared" si="123"/>
        <v>0</v>
      </c>
      <c r="DS4" s="86"/>
      <c r="DT4" s="85">
        <f t="shared" si="124"/>
        <v>0</v>
      </c>
      <c r="DU4" s="86"/>
      <c r="DV4" s="85">
        <f t="shared" si="125"/>
        <v>0</v>
      </c>
      <c r="DW4" s="86"/>
      <c r="DX4" s="85">
        <f t="shared" si="126"/>
        <v>0</v>
      </c>
      <c r="DY4" s="86"/>
      <c r="DZ4" s="85">
        <f t="shared" si="127"/>
        <v>0</v>
      </c>
      <c r="EA4" s="86"/>
      <c r="EB4" s="85">
        <f t="shared" si="128"/>
        <v>0</v>
      </c>
      <c r="EC4" s="91">
        <f t="shared" si="129"/>
        <v>0</v>
      </c>
      <c r="EE4" s="153">
        <f t="shared" si="130"/>
        <v>3</v>
      </c>
      <c r="EG4" s="154">
        <f t="shared" si="131"/>
        <v>4</v>
      </c>
      <c r="EI4" s="154">
        <f t="shared" si="132"/>
        <v>0</v>
      </c>
      <c r="EK4" s="151">
        <f t="shared" si="133"/>
        <v>16</v>
      </c>
      <c r="EL4" s="3">
        <f t="shared" si="134"/>
        <v>16</v>
      </c>
    </row>
    <row r="5" spans="1:142" ht="16.5" x14ac:dyDescent="0.3">
      <c r="A5" s="4" t="str">
        <f>'Iniciální odběry'!A5</f>
        <v>Hamplová Martina</v>
      </c>
      <c r="B5" s="107">
        <f>'Iniciální odběry'!B5</f>
        <v>9154304852</v>
      </c>
      <c r="C5" s="105">
        <f>'Iniciální odběry'!C5</f>
        <v>44215</v>
      </c>
      <c r="D5" s="83">
        <f t="shared" si="65"/>
        <v>19</v>
      </c>
      <c r="E5" s="84"/>
      <c r="F5" s="85">
        <f t="shared" si="66"/>
        <v>0</v>
      </c>
      <c r="G5" s="86" t="s">
        <v>172</v>
      </c>
      <c r="H5" s="85">
        <f t="shared" si="67"/>
        <v>1</v>
      </c>
      <c r="I5" s="86"/>
      <c r="J5" s="85">
        <f t="shared" si="68"/>
        <v>0</v>
      </c>
      <c r="K5" s="86"/>
      <c r="L5" s="85">
        <f t="shared" si="69"/>
        <v>0</v>
      </c>
      <c r="M5" s="87">
        <f t="shared" si="70"/>
        <v>1</v>
      </c>
      <c r="N5" s="88"/>
      <c r="O5" s="86"/>
      <c r="P5" s="85">
        <f t="shared" si="71"/>
        <v>0</v>
      </c>
      <c r="Q5" s="85" t="s">
        <v>172</v>
      </c>
      <c r="R5" s="85">
        <f t="shared" si="7"/>
        <v>2</v>
      </c>
      <c r="S5" s="85"/>
      <c r="T5" s="85">
        <f t="shared" si="72"/>
        <v>0</v>
      </c>
      <c r="U5" s="86"/>
      <c r="V5" s="85">
        <f t="shared" si="73"/>
        <v>0</v>
      </c>
      <c r="W5" s="86"/>
      <c r="X5" s="85">
        <f t="shared" si="74"/>
        <v>0</v>
      </c>
      <c r="Y5" s="87">
        <f t="shared" si="75"/>
        <v>2</v>
      </c>
      <c r="Z5" s="88"/>
      <c r="AA5" s="86"/>
      <c r="AB5" s="85">
        <f t="shared" si="76"/>
        <v>0</v>
      </c>
      <c r="AC5" s="86"/>
      <c r="AD5" s="85">
        <f t="shared" si="77"/>
        <v>0</v>
      </c>
      <c r="AE5" s="86"/>
      <c r="AF5" s="85">
        <f t="shared" si="78"/>
        <v>0</v>
      </c>
      <c r="AG5" s="86"/>
      <c r="AH5" s="85">
        <f t="shared" si="79"/>
        <v>0</v>
      </c>
      <c r="AI5" s="86"/>
      <c r="AJ5" s="85">
        <f t="shared" si="80"/>
        <v>0</v>
      </c>
      <c r="AK5" s="86"/>
      <c r="AL5" s="85">
        <f t="shared" si="81"/>
        <v>0</v>
      </c>
      <c r="AM5" s="86"/>
      <c r="AN5" s="85">
        <f t="shared" si="82"/>
        <v>0</v>
      </c>
      <c r="AO5" s="86"/>
      <c r="AP5" s="85">
        <f t="shared" si="83"/>
        <v>0</v>
      </c>
      <c r="AQ5" s="86"/>
      <c r="AR5" s="85">
        <f t="shared" si="84"/>
        <v>0</v>
      </c>
      <c r="AS5" s="86"/>
      <c r="AT5" s="85">
        <f t="shared" si="85"/>
        <v>0</v>
      </c>
      <c r="AU5" s="87">
        <f t="shared" si="86"/>
        <v>0</v>
      </c>
      <c r="AV5" s="85"/>
      <c r="AW5" s="86"/>
      <c r="AX5" s="85">
        <f t="shared" si="87"/>
        <v>0</v>
      </c>
      <c r="AY5" s="86"/>
      <c r="AZ5" s="85">
        <f t="shared" si="88"/>
        <v>0</v>
      </c>
      <c r="BA5" s="86"/>
      <c r="BB5" s="85">
        <f t="shared" si="89"/>
        <v>0</v>
      </c>
      <c r="BC5" s="86"/>
      <c r="BD5" s="85">
        <f t="shared" si="90"/>
        <v>0</v>
      </c>
      <c r="BE5" s="86"/>
      <c r="BF5" s="85">
        <f t="shared" si="91"/>
        <v>0</v>
      </c>
      <c r="BG5" s="87">
        <f t="shared" si="92"/>
        <v>0</v>
      </c>
      <c r="BH5" s="86"/>
      <c r="BI5" s="86"/>
      <c r="BJ5" s="85">
        <f t="shared" si="93"/>
        <v>0</v>
      </c>
      <c r="BK5" s="86"/>
      <c r="BL5" s="85">
        <f t="shared" si="94"/>
        <v>0</v>
      </c>
      <c r="BM5" s="86"/>
      <c r="BN5" s="85">
        <f t="shared" si="95"/>
        <v>0</v>
      </c>
      <c r="BO5" s="86" t="s">
        <v>172</v>
      </c>
      <c r="BP5" s="85">
        <f t="shared" si="96"/>
        <v>4</v>
      </c>
      <c r="BQ5" s="86"/>
      <c r="BR5" s="85">
        <f t="shared" si="97"/>
        <v>0</v>
      </c>
      <c r="BS5" s="86"/>
      <c r="BT5" s="85">
        <f t="shared" si="98"/>
        <v>0</v>
      </c>
      <c r="BU5" s="86"/>
      <c r="BV5" s="85">
        <f t="shared" si="99"/>
        <v>0</v>
      </c>
      <c r="BW5" s="87">
        <f t="shared" si="100"/>
        <v>4</v>
      </c>
      <c r="BX5" s="86"/>
      <c r="BY5" s="86"/>
      <c r="BZ5" s="85">
        <f t="shared" si="101"/>
        <v>0</v>
      </c>
      <c r="CA5" s="86"/>
      <c r="CB5" s="85">
        <f t="shared" si="102"/>
        <v>0</v>
      </c>
      <c r="CC5" s="86"/>
      <c r="CD5" s="85">
        <f t="shared" si="103"/>
        <v>0</v>
      </c>
      <c r="CE5" s="86"/>
      <c r="CF5" s="85">
        <f t="shared" si="104"/>
        <v>0</v>
      </c>
      <c r="CG5" s="86"/>
      <c r="CH5" s="85">
        <f t="shared" si="105"/>
        <v>0</v>
      </c>
      <c r="CI5" s="86"/>
      <c r="CJ5" s="85">
        <f t="shared" si="106"/>
        <v>0</v>
      </c>
      <c r="CK5" s="87">
        <f t="shared" si="107"/>
        <v>0</v>
      </c>
      <c r="CL5" s="85"/>
      <c r="CM5" s="86"/>
      <c r="CN5" s="85">
        <f t="shared" si="108"/>
        <v>0</v>
      </c>
      <c r="CO5" s="86"/>
      <c r="CP5" s="85">
        <f t="shared" si="109"/>
        <v>0</v>
      </c>
      <c r="CQ5" s="86"/>
      <c r="CR5" s="85">
        <f t="shared" si="110"/>
        <v>0</v>
      </c>
      <c r="CS5" s="87">
        <f t="shared" si="111"/>
        <v>0</v>
      </c>
      <c r="CT5" s="86"/>
      <c r="CU5" s="86"/>
      <c r="CV5" s="85">
        <f t="shared" si="112"/>
        <v>0</v>
      </c>
      <c r="CW5" s="86" t="s">
        <v>172</v>
      </c>
      <c r="CX5" s="85">
        <f t="shared" si="113"/>
        <v>4</v>
      </c>
      <c r="CY5" s="86" t="s">
        <v>172</v>
      </c>
      <c r="CZ5" s="85">
        <f t="shared" si="114"/>
        <v>6</v>
      </c>
      <c r="DA5" s="86"/>
      <c r="DB5" s="85">
        <f t="shared" si="115"/>
        <v>0</v>
      </c>
      <c r="DC5" s="86" t="s">
        <v>172</v>
      </c>
      <c r="DD5" s="85">
        <f t="shared" si="116"/>
        <v>6</v>
      </c>
      <c r="DE5" s="86"/>
      <c r="DF5" s="85">
        <f t="shared" si="117"/>
        <v>0</v>
      </c>
      <c r="DG5" s="86"/>
      <c r="DH5" s="85">
        <f t="shared" si="118"/>
        <v>0</v>
      </c>
      <c r="DI5" s="91">
        <f t="shared" si="119"/>
        <v>12</v>
      </c>
      <c r="DJ5" s="85"/>
      <c r="DK5" s="86"/>
      <c r="DL5" s="85">
        <f t="shared" si="120"/>
        <v>0</v>
      </c>
      <c r="DM5" s="86"/>
      <c r="DN5" s="85">
        <f t="shared" si="121"/>
        <v>0</v>
      </c>
      <c r="DO5" s="86"/>
      <c r="DP5" s="85">
        <f t="shared" si="122"/>
        <v>0</v>
      </c>
      <c r="DQ5" s="86"/>
      <c r="DR5" s="85">
        <f t="shared" si="123"/>
        <v>0</v>
      </c>
      <c r="DS5" s="86"/>
      <c r="DT5" s="85">
        <f t="shared" si="124"/>
        <v>0</v>
      </c>
      <c r="DU5" s="86"/>
      <c r="DV5" s="85">
        <f t="shared" si="125"/>
        <v>0</v>
      </c>
      <c r="DW5" s="86"/>
      <c r="DX5" s="85">
        <f t="shared" si="126"/>
        <v>0</v>
      </c>
      <c r="DY5" s="86"/>
      <c r="DZ5" s="85">
        <f t="shared" si="127"/>
        <v>0</v>
      </c>
      <c r="EA5" s="86"/>
      <c r="EB5" s="85">
        <f t="shared" si="128"/>
        <v>0</v>
      </c>
      <c r="EC5" s="91">
        <f t="shared" si="129"/>
        <v>0</v>
      </c>
      <c r="EE5" s="153">
        <f t="shared" si="130"/>
        <v>0</v>
      </c>
      <c r="EG5" s="154">
        <f t="shared" si="131"/>
        <v>4</v>
      </c>
      <c r="EI5" s="154">
        <f t="shared" si="132"/>
        <v>16</v>
      </c>
      <c r="EK5" s="151">
        <f t="shared" si="133"/>
        <v>23</v>
      </c>
      <c r="EL5" s="3">
        <f t="shared" si="134"/>
        <v>19</v>
      </c>
    </row>
    <row r="6" spans="1:142" ht="16.5" x14ac:dyDescent="0.3">
      <c r="A6" s="4" t="str">
        <f>'Iniciální odběry'!A6</f>
        <v>Jakubec Jaromír</v>
      </c>
      <c r="B6" s="107">
        <f>'Iniciální odběry'!B6</f>
        <v>5810081244</v>
      </c>
      <c r="C6" s="105">
        <f>'Iniciální odběry'!C6</f>
        <v>43871</v>
      </c>
      <c r="D6" s="83">
        <f t="shared" si="65"/>
        <v>17</v>
      </c>
      <c r="E6" s="84"/>
      <c r="F6" s="85">
        <f t="shared" si="66"/>
        <v>0</v>
      </c>
      <c r="G6" s="86"/>
      <c r="H6" s="85">
        <f t="shared" si="67"/>
        <v>0</v>
      </c>
      <c r="I6" s="86" t="s">
        <v>172</v>
      </c>
      <c r="J6" s="85">
        <f t="shared" si="68"/>
        <v>2</v>
      </c>
      <c r="K6" s="86"/>
      <c r="L6" s="85">
        <f t="shared" si="69"/>
        <v>0</v>
      </c>
      <c r="M6" s="87">
        <f t="shared" si="70"/>
        <v>2</v>
      </c>
      <c r="N6" s="88"/>
      <c r="O6" s="86"/>
      <c r="P6" s="85">
        <f t="shared" si="71"/>
        <v>0</v>
      </c>
      <c r="Q6" s="85"/>
      <c r="R6" s="85">
        <f t="shared" si="7"/>
        <v>0</v>
      </c>
      <c r="S6" s="85"/>
      <c r="T6" s="85">
        <f t="shared" si="72"/>
        <v>0</v>
      </c>
      <c r="U6" s="86"/>
      <c r="V6" s="85">
        <f t="shared" si="73"/>
        <v>0</v>
      </c>
      <c r="W6" s="86"/>
      <c r="X6" s="85">
        <f t="shared" si="74"/>
        <v>0</v>
      </c>
      <c r="Y6" s="87">
        <f t="shared" si="75"/>
        <v>0</v>
      </c>
      <c r="Z6" s="88"/>
      <c r="AA6" s="86"/>
      <c r="AB6" s="85">
        <f t="shared" si="76"/>
        <v>0</v>
      </c>
      <c r="AC6" s="86"/>
      <c r="AD6" s="85">
        <f t="shared" si="77"/>
        <v>0</v>
      </c>
      <c r="AE6" s="86"/>
      <c r="AF6" s="85">
        <f t="shared" si="78"/>
        <v>0</v>
      </c>
      <c r="AG6" s="86" t="s">
        <v>172</v>
      </c>
      <c r="AH6" s="85">
        <f t="shared" si="79"/>
        <v>2</v>
      </c>
      <c r="AI6" s="86"/>
      <c r="AJ6" s="85">
        <f t="shared" si="80"/>
        <v>0</v>
      </c>
      <c r="AK6" s="86" t="s">
        <v>172</v>
      </c>
      <c r="AL6" s="85">
        <f t="shared" si="81"/>
        <v>2</v>
      </c>
      <c r="AM6" s="86"/>
      <c r="AN6" s="85">
        <f t="shared" si="82"/>
        <v>0</v>
      </c>
      <c r="AO6" s="86"/>
      <c r="AP6" s="85">
        <f t="shared" si="83"/>
        <v>0</v>
      </c>
      <c r="AQ6" s="86"/>
      <c r="AR6" s="85">
        <f t="shared" si="84"/>
        <v>0</v>
      </c>
      <c r="AS6" s="86"/>
      <c r="AT6" s="85">
        <f t="shared" si="85"/>
        <v>0</v>
      </c>
      <c r="AU6" s="87">
        <f t="shared" si="86"/>
        <v>4</v>
      </c>
      <c r="AV6" s="85"/>
      <c r="AW6" s="86" t="s">
        <v>172</v>
      </c>
      <c r="AX6" s="85">
        <f t="shared" si="87"/>
        <v>4</v>
      </c>
      <c r="AY6" s="86"/>
      <c r="AZ6" s="85">
        <f t="shared" si="88"/>
        <v>0</v>
      </c>
      <c r="BA6" s="86"/>
      <c r="BB6" s="85">
        <f t="shared" si="89"/>
        <v>0</v>
      </c>
      <c r="BC6" s="86"/>
      <c r="BD6" s="85">
        <f t="shared" si="90"/>
        <v>0</v>
      </c>
      <c r="BE6" s="86"/>
      <c r="BF6" s="85">
        <f t="shared" si="91"/>
        <v>0</v>
      </c>
      <c r="BG6" s="87">
        <f t="shared" si="92"/>
        <v>4</v>
      </c>
      <c r="BH6" s="86"/>
      <c r="BI6" s="86"/>
      <c r="BJ6" s="85">
        <f t="shared" si="93"/>
        <v>0</v>
      </c>
      <c r="BK6" s="86" t="s">
        <v>172</v>
      </c>
      <c r="BL6" s="85">
        <f t="shared" si="94"/>
        <v>3</v>
      </c>
      <c r="BM6" s="86"/>
      <c r="BN6" s="85">
        <f t="shared" si="95"/>
        <v>0</v>
      </c>
      <c r="BO6" s="86" t="s">
        <v>172</v>
      </c>
      <c r="BP6" s="85">
        <f t="shared" si="96"/>
        <v>4</v>
      </c>
      <c r="BQ6" s="86"/>
      <c r="BR6" s="85">
        <f t="shared" si="97"/>
        <v>0</v>
      </c>
      <c r="BS6" s="86" t="s">
        <v>172</v>
      </c>
      <c r="BT6" s="85">
        <f t="shared" si="98"/>
        <v>6</v>
      </c>
      <c r="BU6" s="86"/>
      <c r="BV6" s="85">
        <f t="shared" si="99"/>
        <v>0</v>
      </c>
      <c r="BW6" s="87">
        <f t="shared" si="100"/>
        <v>6</v>
      </c>
      <c r="BX6" s="86"/>
      <c r="BY6" s="86"/>
      <c r="BZ6" s="85">
        <f t="shared" si="101"/>
        <v>0</v>
      </c>
      <c r="CA6" s="86"/>
      <c r="CB6" s="85">
        <f t="shared" si="102"/>
        <v>0</v>
      </c>
      <c r="CC6" s="86"/>
      <c r="CD6" s="85">
        <f t="shared" si="103"/>
        <v>0</v>
      </c>
      <c r="CE6" s="86"/>
      <c r="CF6" s="85">
        <f t="shared" si="104"/>
        <v>0</v>
      </c>
      <c r="CG6" s="86"/>
      <c r="CH6" s="85">
        <f t="shared" si="105"/>
        <v>0</v>
      </c>
      <c r="CI6" s="86"/>
      <c r="CJ6" s="85">
        <f t="shared" si="106"/>
        <v>0</v>
      </c>
      <c r="CK6" s="87">
        <f t="shared" si="107"/>
        <v>0</v>
      </c>
      <c r="CL6" s="85"/>
      <c r="CM6" s="86"/>
      <c r="CN6" s="85">
        <f t="shared" si="108"/>
        <v>0</v>
      </c>
      <c r="CO6" s="86"/>
      <c r="CP6" s="85">
        <f t="shared" si="109"/>
        <v>0</v>
      </c>
      <c r="CQ6" s="86"/>
      <c r="CR6" s="85">
        <f t="shared" si="110"/>
        <v>0</v>
      </c>
      <c r="CS6" s="87">
        <f t="shared" si="111"/>
        <v>0</v>
      </c>
      <c r="CT6" s="86"/>
      <c r="CU6" s="86"/>
      <c r="CV6" s="85">
        <f t="shared" si="112"/>
        <v>0</v>
      </c>
      <c r="CW6" s="86"/>
      <c r="CX6" s="85">
        <f t="shared" si="113"/>
        <v>0</v>
      </c>
      <c r="CY6" s="86"/>
      <c r="CZ6" s="85">
        <f t="shared" si="114"/>
        <v>0</v>
      </c>
      <c r="DA6" s="86"/>
      <c r="DB6" s="85">
        <f t="shared" si="115"/>
        <v>0</v>
      </c>
      <c r="DC6" s="86"/>
      <c r="DD6" s="85">
        <f t="shared" si="116"/>
        <v>0</v>
      </c>
      <c r="DE6" s="86"/>
      <c r="DF6" s="85">
        <f t="shared" si="117"/>
        <v>0</v>
      </c>
      <c r="DG6" s="86"/>
      <c r="DH6" s="85">
        <f t="shared" si="118"/>
        <v>0</v>
      </c>
      <c r="DI6" s="91">
        <f t="shared" si="119"/>
        <v>0</v>
      </c>
      <c r="DJ6" s="85"/>
      <c r="DK6" s="86" t="s">
        <v>172</v>
      </c>
      <c r="DL6" s="85">
        <f t="shared" si="120"/>
        <v>1</v>
      </c>
      <c r="DM6" s="86"/>
      <c r="DN6" s="85">
        <f t="shared" si="121"/>
        <v>0</v>
      </c>
      <c r="DO6" s="86"/>
      <c r="DP6" s="85">
        <f t="shared" si="122"/>
        <v>0</v>
      </c>
      <c r="DQ6" s="86"/>
      <c r="DR6" s="85">
        <f t="shared" si="123"/>
        <v>0</v>
      </c>
      <c r="DS6" s="86"/>
      <c r="DT6" s="85">
        <f t="shared" si="124"/>
        <v>0</v>
      </c>
      <c r="DU6" s="86"/>
      <c r="DV6" s="85">
        <f t="shared" si="125"/>
        <v>0</v>
      </c>
      <c r="DW6" s="86"/>
      <c r="DX6" s="85">
        <f t="shared" si="126"/>
        <v>0</v>
      </c>
      <c r="DY6" s="86"/>
      <c r="DZ6" s="85">
        <f t="shared" si="127"/>
        <v>0</v>
      </c>
      <c r="EA6" s="86"/>
      <c r="EB6" s="85">
        <f t="shared" si="128"/>
        <v>0</v>
      </c>
      <c r="EC6" s="91">
        <f t="shared" si="129"/>
        <v>1</v>
      </c>
      <c r="EE6" s="153">
        <f t="shared" si="130"/>
        <v>4</v>
      </c>
      <c r="EG6" s="154">
        <f t="shared" si="131"/>
        <v>13</v>
      </c>
      <c r="EI6" s="154">
        <f t="shared" si="132"/>
        <v>0</v>
      </c>
      <c r="EK6" s="151">
        <f t="shared" si="133"/>
        <v>24</v>
      </c>
      <c r="EL6" s="3">
        <f t="shared" si="134"/>
        <v>17</v>
      </c>
    </row>
    <row r="7" spans="1:142" ht="16.5" x14ac:dyDescent="0.3">
      <c r="A7" s="12" t="str">
        <f>'Iniciální odběry'!A7</f>
        <v>Jakubec Jaromír</v>
      </c>
      <c r="B7" s="111">
        <f>'Iniciální odběry'!B7</f>
        <v>5810081244</v>
      </c>
      <c r="C7" s="112">
        <f>'Iniciální odběry'!C7</f>
        <v>43986</v>
      </c>
      <c r="D7" s="83">
        <f t="shared" si="65"/>
        <v>0</v>
      </c>
      <c r="E7" s="84"/>
      <c r="F7" s="85">
        <f t="shared" si="66"/>
        <v>0</v>
      </c>
      <c r="G7" s="86"/>
      <c r="H7" s="85">
        <f t="shared" si="67"/>
        <v>0</v>
      </c>
      <c r="I7" s="86"/>
      <c r="J7" s="85">
        <f t="shared" si="68"/>
        <v>0</v>
      </c>
      <c r="K7" s="86"/>
      <c r="L7" s="85">
        <f t="shared" si="69"/>
        <v>0</v>
      </c>
      <c r="M7" s="87">
        <f t="shared" si="70"/>
        <v>0</v>
      </c>
      <c r="N7" s="88"/>
      <c r="O7" s="86"/>
      <c r="P7" s="85">
        <f t="shared" si="71"/>
        <v>0</v>
      </c>
      <c r="Q7" s="85"/>
      <c r="R7" s="85">
        <f t="shared" si="7"/>
        <v>0</v>
      </c>
      <c r="S7" s="85"/>
      <c r="T7" s="85">
        <f t="shared" si="72"/>
        <v>0</v>
      </c>
      <c r="U7" s="86"/>
      <c r="V7" s="85">
        <f t="shared" si="73"/>
        <v>0</v>
      </c>
      <c r="W7" s="86"/>
      <c r="X7" s="85">
        <f t="shared" si="74"/>
        <v>0</v>
      </c>
      <c r="Y7" s="87">
        <f t="shared" si="75"/>
        <v>0</v>
      </c>
      <c r="Z7" s="88"/>
      <c r="AA7" s="86"/>
      <c r="AB7" s="85">
        <f t="shared" si="76"/>
        <v>0</v>
      </c>
      <c r="AC7" s="86"/>
      <c r="AD7" s="85">
        <f t="shared" si="77"/>
        <v>0</v>
      </c>
      <c r="AE7" s="86"/>
      <c r="AF7" s="85">
        <f t="shared" si="78"/>
        <v>0</v>
      </c>
      <c r="AG7" s="86"/>
      <c r="AH7" s="85">
        <f t="shared" si="79"/>
        <v>0</v>
      </c>
      <c r="AI7" s="86"/>
      <c r="AJ7" s="85">
        <f t="shared" si="80"/>
        <v>0</v>
      </c>
      <c r="AK7" s="86"/>
      <c r="AL7" s="85">
        <f t="shared" si="81"/>
        <v>0</v>
      </c>
      <c r="AM7" s="86"/>
      <c r="AN7" s="85">
        <f t="shared" si="82"/>
        <v>0</v>
      </c>
      <c r="AO7" s="86"/>
      <c r="AP7" s="85">
        <f t="shared" si="83"/>
        <v>0</v>
      </c>
      <c r="AQ7" s="86"/>
      <c r="AR7" s="85">
        <f t="shared" si="84"/>
        <v>0</v>
      </c>
      <c r="AS7" s="86"/>
      <c r="AT7" s="85">
        <f t="shared" si="85"/>
        <v>0</v>
      </c>
      <c r="AU7" s="87">
        <f t="shared" si="86"/>
        <v>0</v>
      </c>
      <c r="AV7" s="85"/>
      <c r="AW7" s="86"/>
      <c r="AX7" s="85">
        <f t="shared" si="87"/>
        <v>0</v>
      </c>
      <c r="AY7" s="86"/>
      <c r="AZ7" s="85">
        <f t="shared" si="88"/>
        <v>0</v>
      </c>
      <c r="BA7" s="86"/>
      <c r="BB7" s="85">
        <f t="shared" si="89"/>
        <v>0</v>
      </c>
      <c r="BC7" s="86"/>
      <c r="BD7" s="85">
        <f t="shared" si="90"/>
        <v>0</v>
      </c>
      <c r="BE7" s="86"/>
      <c r="BF7" s="85">
        <f t="shared" si="91"/>
        <v>0</v>
      </c>
      <c r="BG7" s="87">
        <f t="shared" si="92"/>
        <v>0</v>
      </c>
      <c r="BH7" s="86"/>
      <c r="BI7" s="86"/>
      <c r="BJ7" s="85">
        <f t="shared" si="93"/>
        <v>0</v>
      </c>
      <c r="BK7" s="86"/>
      <c r="BL7" s="85">
        <f t="shared" si="94"/>
        <v>0</v>
      </c>
      <c r="BM7" s="86"/>
      <c r="BN7" s="85">
        <f t="shared" si="95"/>
        <v>0</v>
      </c>
      <c r="BO7" s="86"/>
      <c r="BP7" s="85">
        <f t="shared" si="96"/>
        <v>0</v>
      </c>
      <c r="BQ7" s="86"/>
      <c r="BR7" s="85">
        <f t="shared" si="97"/>
        <v>0</v>
      </c>
      <c r="BS7" s="86"/>
      <c r="BT7" s="85">
        <f t="shared" si="98"/>
        <v>0</v>
      </c>
      <c r="BU7" s="86"/>
      <c r="BV7" s="85">
        <f t="shared" si="99"/>
        <v>0</v>
      </c>
      <c r="BW7" s="87">
        <f t="shared" si="100"/>
        <v>0</v>
      </c>
      <c r="BX7" s="86"/>
      <c r="BY7" s="86"/>
      <c r="BZ7" s="85">
        <f t="shared" si="101"/>
        <v>0</v>
      </c>
      <c r="CA7" s="86"/>
      <c r="CB7" s="85">
        <f t="shared" si="102"/>
        <v>0</v>
      </c>
      <c r="CC7" s="86"/>
      <c r="CD7" s="85">
        <f t="shared" si="103"/>
        <v>0</v>
      </c>
      <c r="CE7" s="86"/>
      <c r="CF7" s="85">
        <f t="shared" si="104"/>
        <v>0</v>
      </c>
      <c r="CG7" s="86"/>
      <c r="CH7" s="85">
        <f t="shared" si="105"/>
        <v>0</v>
      </c>
      <c r="CI7" s="86"/>
      <c r="CJ7" s="85">
        <f t="shared" si="106"/>
        <v>0</v>
      </c>
      <c r="CK7" s="87">
        <f t="shared" si="107"/>
        <v>0</v>
      </c>
      <c r="CL7" s="85"/>
      <c r="CM7" s="86"/>
      <c r="CN7" s="85">
        <f t="shared" si="108"/>
        <v>0</v>
      </c>
      <c r="CO7" s="86"/>
      <c r="CP7" s="85">
        <f t="shared" si="109"/>
        <v>0</v>
      </c>
      <c r="CQ7" s="86"/>
      <c r="CR7" s="85">
        <f t="shared" si="110"/>
        <v>0</v>
      </c>
      <c r="CS7" s="87">
        <f t="shared" si="111"/>
        <v>0</v>
      </c>
      <c r="CT7" s="86"/>
      <c r="CU7" s="86"/>
      <c r="CV7" s="85">
        <f t="shared" si="112"/>
        <v>0</v>
      </c>
      <c r="CW7" s="86"/>
      <c r="CX7" s="85">
        <f t="shared" si="113"/>
        <v>0</v>
      </c>
      <c r="CY7" s="86"/>
      <c r="CZ7" s="85">
        <f t="shared" si="114"/>
        <v>0</v>
      </c>
      <c r="DA7" s="86"/>
      <c r="DB7" s="85">
        <f t="shared" si="115"/>
        <v>0</v>
      </c>
      <c r="DC7" s="86"/>
      <c r="DD7" s="85">
        <f t="shared" si="116"/>
        <v>0</v>
      </c>
      <c r="DE7" s="86"/>
      <c r="DF7" s="85">
        <f t="shared" si="117"/>
        <v>0</v>
      </c>
      <c r="DG7" s="86"/>
      <c r="DH7" s="85">
        <f t="shared" si="118"/>
        <v>0</v>
      </c>
      <c r="DI7" s="91">
        <f t="shared" si="119"/>
        <v>0</v>
      </c>
      <c r="DJ7" s="85"/>
      <c r="DK7" s="86"/>
      <c r="DL7" s="85">
        <f t="shared" si="120"/>
        <v>0</v>
      </c>
      <c r="DM7" s="86"/>
      <c r="DN7" s="85">
        <f t="shared" si="121"/>
        <v>0</v>
      </c>
      <c r="DO7" s="86"/>
      <c r="DP7" s="85">
        <f t="shared" si="122"/>
        <v>0</v>
      </c>
      <c r="DQ7" s="86"/>
      <c r="DR7" s="85">
        <f t="shared" si="123"/>
        <v>0</v>
      </c>
      <c r="DS7" s="86"/>
      <c r="DT7" s="85">
        <f t="shared" si="124"/>
        <v>0</v>
      </c>
      <c r="DU7" s="86"/>
      <c r="DV7" s="85">
        <f t="shared" si="125"/>
        <v>0</v>
      </c>
      <c r="DW7" s="86"/>
      <c r="DX7" s="85">
        <f t="shared" si="126"/>
        <v>0</v>
      </c>
      <c r="DY7" s="86"/>
      <c r="DZ7" s="85">
        <f t="shared" si="127"/>
        <v>0</v>
      </c>
      <c r="EA7" s="86"/>
      <c r="EB7" s="85">
        <f t="shared" si="128"/>
        <v>0</v>
      </c>
      <c r="EC7" s="91">
        <f t="shared" si="129"/>
        <v>0</v>
      </c>
      <c r="EE7" s="153">
        <f t="shared" si="130"/>
        <v>0</v>
      </c>
      <c r="EG7" s="154">
        <f t="shared" si="131"/>
        <v>0</v>
      </c>
      <c r="EI7" s="154">
        <f t="shared" si="132"/>
        <v>0</v>
      </c>
      <c r="EK7" s="151">
        <f t="shared" si="133"/>
        <v>0</v>
      </c>
      <c r="EL7" s="3">
        <f t="shared" si="134"/>
        <v>0</v>
      </c>
    </row>
    <row r="8" spans="1:142" ht="16.5" x14ac:dyDescent="0.3">
      <c r="A8" s="4" t="str">
        <f>'Iniciální odběry'!A8</f>
        <v>Jelínková Lenka</v>
      </c>
      <c r="B8" s="107">
        <f>'Iniciální odběry'!B8</f>
        <v>6561101459</v>
      </c>
      <c r="C8" s="105">
        <f>'Iniciální odběry'!C8</f>
        <v>44049</v>
      </c>
      <c r="D8" s="83">
        <f t="shared" si="65"/>
        <v>28</v>
      </c>
      <c r="E8" s="84"/>
      <c r="F8" s="85">
        <f t="shared" si="66"/>
        <v>0</v>
      </c>
      <c r="G8" s="86"/>
      <c r="H8" s="85">
        <f t="shared" si="67"/>
        <v>0</v>
      </c>
      <c r="I8" s="86" t="s">
        <v>172</v>
      </c>
      <c r="J8" s="85">
        <f t="shared" si="68"/>
        <v>2</v>
      </c>
      <c r="K8" s="86"/>
      <c r="L8" s="85">
        <f t="shared" si="69"/>
        <v>0</v>
      </c>
      <c r="M8" s="87">
        <f t="shared" si="70"/>
        <v>2</v>
      </c>
      <c r="N8" s="88"/>
      <c r="O8" s="86"/>
      <c r="P8" s="85">
        <f t="shared" si="71"/>
        <v>0</v>
      </c>
      <c r="Q8" s="85"/>
      <c r="R8" s="85">
        <f t="shared" si="7"/>
        <v>0</v>
      </c>
      <c r="S8" s="85"/>
      <c r="T8" s="85">
        <f t="shared" si="72"/>
        <v>0</v>
      </c>
      <c r="U8" s="86"/>
      <c r="V8" s="85">
        <f t="shared" si="73"/>
        <v>0</v>
      </c>
      <c r="W8" s="86"/>
      <c r="X8" s="85">
        <f t="shared" si="74"/>
        <v>0</v>
      </c>
      <c r="Y8" s="87">
        <f t="shared" si="75"/>
        <v>0</v>
      </c>
      <c r="Z8" s="88"/>
      <c r="AA8" s="86"/>
      <c r="AB8" s="85">
        <f t="shared" si="76"/>
        <v>0</v>
      </c>
      <c r="AC8" s="86"/>
      <c r="AD8" s="85">
        <f t="shared" si="77"/>
        <v>0</v>
      </c>
      <c r="AE8" s="86"/>
      <c r="AF8" s="85">
        <f t="shared" si="78"/>
        <v>0</v>
      </c>
      <c r="AG8" s="86"/>
      <c r="AH8" s="85">
        <f t="shared" si="79"/>
        <v>0</v>
      </c>
      <c r="AI8" s="86"/>
      <c r="AJ8" s="85">
        <f t="shared" si="80"/>
        <v>0</v>
      </c>
      <c r="AK8" s="86"/>
      <c r="AL8" s="85">
        <f t="shared" si="81"/>
        <v>0</v>
      </c>
      <c r="AM8" s="86"/>
      <c r="AN8" s="85">
        <f t="shared" si="82"/>
        <v>0</v>
      </c>
      <c r="AO8" s="86"/>
      <c r="AP8" s="85">
        <f t="shared" si="83"/>
        <v>0</v>
      </c>
      <c r="AQ8" s="86"/>
      <c r="AR8" s="85">
        <f t="shared" si="84"/>
        <v>0</v>
      </c>
      <c r="AS8" s="86"/>
      <c r="AT8" s="85">
        <f t="shared" si="85"/>
        <v>0</v>
      </c>
      <c r="AU8" s="87">
        <f t="shared" si="86"/>
        <v>0</v>
      </c>
      <c r="AV8" s="85"/>
      <c r="AW8" s="86"/>
      <c r="AX8" s="85">
        <f t="shared" si="87"/>
        <v>0</v>
      </c>
      <c r="AY8" s="86" t="s">
        <v>172</v>
      </c>
      <c r="AZ8" s="85">
        <f t="shared" si="88"/>
        <v>2</v>
      </c>
      <c r="BA8" s="86"/>
      <c r="BB8" s="85">
        <f t="shared" si="89"/>
        <v>0</v>
      </c>
      <c r="BC8" s="86" t="s">
        <v>172</v>
      </c>
      <c r="BD8" s="85">
        <f t="shared" si="90"/>
        <v>3</v>
      </c>
      <c r="BE8" s="86"/>
      <c r="BF8" s="85">
        <f t="shared" si="91"/>
        <v>0</v>
      </c>
      <c r="BG8" s="87">
        <f t="shared" si="92"/>
        <v>5</v>
      </c>
      <c r="BH8" s="86"/>
      <c r="BI8" s="86"/>
      <c r="BJ8" s="85">
        <f t="shared" si="93"/>
        <v>0</v>
      </c>
      <c r="BK8" s="86"/>
      <c r="BL8" s="85">
        <f t="shared" si="94"/>
        <v>0</v>
      </c>
      <c r="BM8" s="86"/>
      <c r="BN8" s="85">
        <f t="shared" si="95"/>
        <v>0</v>
      </c>
      <c r="BO8" s="86" t="s">
        <v>172</v>
      </c>
      <c r="BP8" s="85">
        <f t="shared" si="96"/>
        <v>4</v>
      </c>
      <c r="BQ8" s="86"/>
      <c r="BR8" s="85">
        <f t="shared" si="97"/>
        <v>0</v>
      </c>
      <c r="BS8" s="86" t="s">
        <v>172</v>
      </c>
      <c r="BT8" s="85">
        <f t="shared" si="98"/>
        <v>6</v>
      </c>
      <c r="BU8" s="86" t="s">
        <v>172</v>
      </c>
      <c r="BV8" s="85">
        <f t="shared" si="99"/>
        <v>6</v>
      </c>
      <c r="BW8" s="87">
        <f t="shared" si="100"/>
        <v>6</v>
      </c>
      <c r="BX8" s="86"/>
      <c r="BY8" s="86"/>
      <c r="BZ8" s="85">
        <f t="shared" si="101"/>
        <v>0</v>
      </c>
      <c r="CA8" s="86"/>
      <c r="CB8" s="85">
        <f t="shared" si="102"/>
        <v>0</v>
      </c>
      <c r="CC8" s="86" t="s">
        <v>172</v>
      </c>
      <c r="CD8" s="85">
        <f t="shared" si="103"/>
        <v>3</v>
      </c>
      <c r="CE8" s="86"/>
      <c r="CF8" s="85">
        <f t="shared" si="104"/>
        <v>0</v>
      </c>
      <c r="CG8" s="86"/>
      <c r="CH8" s="85">
        <f t="shared" si="105"/>
        <v>0</v>
      </c>
      <c r="CI8" s="86"/>
      <c r="CJ8" s="85">
        <f t="shared" si="106"/>
        <v>0</v>
      </c>
      <c r="CK8" s="87">
        <f t="shared" si="107"/>
        <v>3</v>
      </c>
      <c r="CL8" s="85"/>
      <c r="CM8" s="86"/>
      <c r="CN8" s="85">
        <f t="shared" si="108"/>
        <v>0</v>
      </c>
      <c r="CO8" s="86"/>
      <c r="CP8" s="85">
        <f t="shared" si="109"/>
        <v>0</v>
      </c>
      <c r="CQ8" s="86"/>
      <c r="CR8" s="85">
        <f t="shared" si="110"/>
        <v>0</v>
      </c>
      <c r="CS8" s="87">
        <f t="shared" si="111"/>
        <v>0</v>
      </c>
      <c r="CT8" s="86"/>
      <c r="CU8" s="86"/>
      <c r="CV8" s="85">
        <f t="shared" si="112"/>
        <v>0</v>
      </c>
      <c r="CW8" s="86" t="s">
        <v>172</v>
      </c>
      <c r="CX8" s="85">
        <f t="shared" si="113"/>
        <v>4</v>
      </c>
      <c r="CY8" s="86" t="s">
        <v>172</v>
      </c>
      <c r="CZ8" s="85">
        <f t="shared" si="114"/>
        <v>6</v>
      </c>
      <c r="DA8" s="86"/>
      <c r="DB8" s="85">
        <f t="shared" si="115"/>
        <v>0</v>
      </c>
      <c r="DC8" s="86" t="s">
        <v>172</v>
      </c>
      <c r="DD8" s="85">
        <f t="shared" si="116"/>
        <v>6</v>
      </c>
      <c r="DE8" s="86"/>
      <c r="DF8" s="85">
        <f t="shared" si="117"/>
        <v>0</v>
      </c>
      <c r="DG8" s="86"/>
      <c r="DH8" s="85">
        <f t="shared" si="118"/>
        <v>0</v>
      </c>
      <c r="DI8" s="91">
        <f t="shared" si="119"/>
        <v>12</v>
      </c>
      <c r="DJ8" s="85"/>
      <c r="DK8" s="86"/>
      <c r="DL8" s="85">
        <f t="shared" si="120"/>
        <v>0</v>
      </c>
      <c r="DM8" s="86"/>
      <c r="DN8" s="85">
        <f t="shared" si="121"/>
        <v>0</v>
      </c>
      <c r="DO8" s="86"/>
      <c r="DP8" s="85">
        <f t="shared" si="122"/>
        <v>0</v>
      </c>
      <c r="DQ8" s="86"/>
      <c r="DR8" s="85">
        <f t="shared" si="123"/>
        <v>0</v>
      </c>
      <c r="DS8" s="86"/>
      <c r="DT8" s="85">
        <f t="shared" si="124"/>
        <v>0</v>
      </c>
      <c r="DU8" s="86"/>
      <c r="DV8" s="85">
        <f t="shared" si="125"/>
        <v>0</v>
      </c>
      <c r="DW8" s="86"/>
      <c r="DX8" s="85">
        <f t="shared" si="126"/>
        <v>0</v>
      </c>
      <c r="DY8" s="86"/>
      <c r="DZ8" s="85">
        <f t="shared" si="127"/>
        <v>0</v>
      </c>
      <c r="EA8" s="86"/>
      <c r="EB8" s="85">
        <f t="shared" si="128"/>
        <v>0</v>
      </c>
      <c r="EC8" s="91">
        <f t="shared" si="129"/>
        <v>0</v>
      </c>
      <c r="EE8" s="153">
        <f t="shared" si="130"/>
        <v>5</v>
      </c>
      <c r="EG8" s="154">
        <f t="shared" si="131"/>
        <v>16</v>
      </c>
      <c r="EI8" s="154">
        <f t="shared" si="132"/>
        <v>16</v>
      </c>
      <c r="EK8" s="151">
        <f t="shared" si="133"/>
        <v>42</v>
      </c>
      <c r="EL8" s="3">
        <f t="shared" si="134"/>
        <v>28</v>
      </c>
    </row>
    <row r="9" spans="1:142" ht="16.5" x14ac:dyDescent="0.3">
      <c r="A9" s="4" t="str">
        <f>'Iniciální odběry'!A9</f>
        <v>Karayigit Lucie</v>
      </c>
      <c r="B9" s="107">
        <f>'Iniciální odběry'!B9</f>
        <v>8358204481</v>
      </c>
      <c r="C9" s="105">
        <f>'Iniciální odběry'!C9</f>
        <v>44582</v>
      </c>
      <c r="D9" s="83">
        <f t="shared" si="65"/>
        <v>18</v>
      </c>
      <c r="E9" s="84"/>
      <c r="F9" s="85">
        <f t="shared" si="66"/>
        <v>0</v>
      </c>
      <c r="G9" s="86"/>
      <c r="H9" s="85">
        <f t="shared" si="67"/>
        <v>0</v>
      </c>
      <c r="I9" s="86" t="s">
        <v>172</v>
      </c>
      <c r="J9" s="85">
        <f t="shared" si="68"/>
        <v>2</v>
      </c>
      <c r="K9" s="86"/>
      <c r="L9" s="85">
        <f t="shared" si="69"/>
        <v>0</v>
      </c>
      <c r="M9" s="87">
        <f t="shared" si="70"/>
        <v>2</v>
      </c>
      <c r="N9" s="88"/>
      <c r="O9" s="86"/>
      <c r="P9" s="85">
        <f t="shared" si="71"/>
        <v>0</v>
      </c>
      <c r="Q9" s="85"/>
      <c r="R9" s="85">
        <f t="shared" si="7"/>
        <v>0</v>
      </c>
      <c r="S9" s="85"/>
      <c r="T9" s="85">
        <f t="shared" si="72"/>
        <v>0</v>
      </c>
      <c r="U9" s="86"/>
      <c r="V9" s="85">
        <f t="shared" si="73"/>
        <v>0</v>
      </c>
      <c r="W9" s="86"/>
      <c r="X9" s="85">
        <f t="shared" si="74"/>
        <v>0</v>
      </c>
      <c r="Y9" s="87">
        <f t="shared" si="75"/>
        <v>0</v>
      </c>
      <c r="Z9" s="88"/>
      <c r="AA9" s="86"/>
      <c r="AB9" s="85">
        <f t="shared" si="76"/>
        <v>0</v>
      </c>
      <c r="AC9" s="86"/>
      <c r="AD9" s="85">
        <f t="shared" si="77"/>
        <v>0</v>
      </c>
      <c r="AE9" s="86"/>
      <c r="AF9" s="85">
        <f t="shared" si="78"/>
        <v>0</v>
      </c>
      <c r="AG9" s="86"/>
      <c r="AH9" s="85">
        <f t="shared" si="79"/>
        <v>0</v>
      </c>
      <c r="AI9" s="86"/>
      <c r="AJ9" s="85">
        <f t="shared" si="80"/>
        <v>0</v>
      </c>
      <c r="AK9" s="86"/>
      <c r="AL9" s="85">
        <f t="shared" si="81"/>
        <v>0</v>
      </c>
      <c r="AM9" s="86"/>
      <c r="AN9" s="85">
        <f t="shared" si="82"/>
        <v>0</v>
      </c>
      <c r="AO9" s="86"/>
      <c r="AP9" s="85">
        <f t="shared" si="83"/>
        <v>0</v>
      </c>
      <c r="AQ9" s="86"/>
      <c r="AR9" s="85">
        <f t="shared" si="84"/>
        <v>0</v>
      </c>
      <c r="AS9" s="86"/>
      <c r="AT9" s="85">
        <f t="shared" si="85"/>
        <v>0</v>
      </c>
      <c r="AU9" s="87">
        <f t="shared" si="86"/>
        <v>0</v>
      </c>
      <c r="AV9" s="85"/>
      <c r="AW9" s="86"/>
      <c r="AX9" s="85">
        <f t="shared" si="87"/>
        <v>0</v>
      </c>
      <c r="AY9" s="86" t="s">
        <v>172</v>
      </c>
      <c r="AZ9" s="85">
        <f t="shared" si="88"/>
        <v>2</v>
      </c>
      <c r="BA9" s="86" t="s">
        <v>172</v>
      </c>
      <c r="BB9" s="85">
        <f t="shared" si="89"/>
        <v>6</v>
      </c>
      <c r="BC9" s="86" t="s">
        <v>172</v>
      </c>
      <c r="BD9" s="85">
        <f t="shared" si="90"/>
        <v>3</v>
      </c>
      <c r="BE9" s="86"/>
      <c r="BF9" s="85">
        <f t="shared" si="91"/>
        <v>0</v>
      </c>
      <c r="BG9" s="87">
        <f t="shared" si="92"/>
        <v>6</v>
      </c>
      <c r="BH9" s="86"/>
      <c r="BI9" s="86"/>
      <c r="BJ9" s="85">
        <f t="shared" si="93"/>
        <v>0</v>
      </c>
      <c r="BK9" s="86" t="s">
        <v>172</v>
      </c>
      <c r="BL9" s="85">
        <f t="shared" si="94"/>
        <v>3</v>
      </c>
      <c r="BM9" s="86"/>
      <c r="BN9" s="85">
        <f t="shared" si="95"/>
        <v>0</v>
      </c>
      <c r="BO9" s="86"/>
      <c r="BP9" s="85">
        <f t="shared" si="96"/>
        <v>0</v>
      </c>
      <c r="BQ9" s="86" t="s">
        <v>172</v>
      </c>
      <c r="BR9" s="85">
        <f t="shared" si="97"/>
        <v>4</v>
      </c>
      <c r="BS9" s="86"/>
      <c r="BT9" s="85">
        <f t="shared" si="98"/>
        <v>0</v>
      </c>
      <c r="BU9" s="86" t="s">
        <v>172</v>
      </c>
      <c r="BV9" s="85">
        <f t="shared" si="99"/>
        <v>6</v>
      </c>
      <c r="BW9" s="87">
        <f t="shared" si="100"/>
        <v>6</v>
      </c>
      <c r="BX9" s="86"/>
      <c r="BY9" s="86" t="s">
        <v>172</v>
      </c>
      <c r="BZ9" s="85">
        <f t="shared" si="101"/>
        <v>4</v>
      </c>
      <c r="CA9" s="86"/>
      <c r="CB9" s="85">
        <f t="shared" si="102"/>
        <v>0</v>
      </c>
      <c r="CC9" s="86"/>
      <c r="CD9" s="85">
        <f t="shared" si="103"/>
        <v>0</v>
      </c>
      <c r="CE9" s="86"/>
      <c r="CF9" s="85">
        <f t="shared" si="104"/>
        <v>0</v>
      </c>
      <c r="CG9" s="86"/>
      <c r="CH9" s="85">
        <f t="shared" si="105"/>
        <v>0</v>
      </c>
      <c r="CI9" s="86"/>
      <c r="CJ9" s="85">
        <f t="shared" si="106"/>
        <v>0</v>
      </c>
      <c r="CK9" s="87">
        <f t="shared" si="107"/>
        <v>4</v>
      </c>
      <c r="CL9" s="85"/>
      <c r="CM9" s="86"/>
      <c r="CN9" s="85">
        <f t="shared" si="108"/>
        <v>0</v>
      </c>
      <c r="CO9" s="86"/>
      <c r="CP9" s="85">
        <f t="shared" si="109"/>
        <v>0</v>
      </c>
      <c r="CQ9" s="86"/>
      <c r="CR9" s="85">
        <f t="shared" si="110"/>
        <v>0</v>
      </c>
      <c r="CS9" s="87">
        <f t="shared" si="111"/>
        <v>0</v>
      </c>
      <c r="CT9" s="86"/>
      <c r="CU9" s="86"/>
      <c r="CV9" s="85">
        <f t="shared" si="112"/>
        <v>0</v>
      </c>
      <c r="CW9" s="86"/>
      <c r="CX9" s="85">
        <f t="shared" si="113"/>
        <v>0</v>
      </c>
      <c r="CY9" s="86"/>
      <c r="CZ9" s="85">
        <f t="shared" si="114"/>
        <v>0</v>
      </c>
      <c r="DA9" s="86"/>
      <c r="DB9" s="85">
        <f t="shared" si="115"/>
        <v>0</v>
      </c>
      <c r="DC9" s="86"/>
      <c r="DD9" s="85">
        <f t="shared" si="116"/>
        <v>0</v>
      </c>
      <c r="DE9" s="86"/>
      <c r="DF9" s="85">
        <f t="shared" si="117"/>
        <v>0</v>
      </c>
      <c r="DG9" s="86"/>
      <c r="DH9" s="85">
        <f t="shared" si="118"/>
        <v>0</v>
      </c>
      <c r="DI9" s="91">
        <f t="shared" si="119"/>
        <v>0</v>
      </c>
      <c r="DJ9" s="85"/>
      <c r="DK9" s="86"/>
      <c r="DL9" s="85">
        <f t="shared" si="120"/>
        <v>0</v>
      </c>
      <c r="DM9" s="86"/>
      <c r="DN9" s="85">
        <f t="shared" si="121"/>
        <v>0</v>
      </c>
      <c r="DO9" s="86"/>
      <c r="DP9" s="85">
        <f t="shared" si="122"/>
        <v>0</v>
      </c>
      <c r="DQ9" s="86"/>
      <c r="DR9" s="85">
        <f t="shared" si="123"/>
        <v>0</v>
      </c>
      <c r="DS9" s="86"/>
      <c r="DT9" s="85">
        <f t="shared" si="124"/>
        <v>0</v>
      </c>
      <c r="DU9" s="86"/>
      <c r="DV9" s="85">
        <f t="shared" si="125"/>
        <v>0</v>
      </c>
      <c r="DW9" s="86"/>
      <c r="DX9" s="85">
        <f t="shared" si="126"/>
        <v>0</v>
      </c>
      <c r="DY9" s="86"/>
      <c r="DZ9" s="85">
        <f t="shared" si="127"/>
        <v>0</v>
      </c>
      <c r="EA9" s="86"/>
      <c r="EB9" s="85">
        <f t="shared" si="128"/>
        <v>0</v>
      </c>
      <c r="EC9" s="91">
        <f t="shared" si="129"/>
        <v>0</v>
      </c>
      <c r="EE9" s="153">
        <f t="shared" si="130"/>
        <v>11</v>
      </c>
      <c r="EG9" s="154">
        <f t="shared" si="131"/>
        <v>13</v>
      </c>
      <c r="EI9" s="154">
        <f t="shared" si="132"/>
        <v>0</v>
      </c>
      <c r="EK9" s="151">
        <f t="shared" si="133"/>
        <v>30</v>
      </c>
      <c r="EL9" s="3">
        <f t="shared" si="134"/>
        <v>18</v>
      </c>
    </row>
    <row r="10" spans="1:142" ht="16.5" x14ac:dyDescent="0.3">
      <c r="A10" s="4" t="str">
        <f>'Iniciální odběry'!A10</f>
        <v xml:space="preserve">Kichnerová Alena </v>
      </c>
      <c r="B10" s="107">
        <f>'Iniciální odběry'!B10</f>
        <v>6255071163</v>
      </c>
      <c r="C10" s="105">
        <f>'Iniciální odběry'!C10</f>
        <v>44568</v>
      </c>
      <c r="D10" s="83">
        <f t="shared" si="65"/>
        <v>15</v>
      </c>
      <c r="E10" s="84"/>
      <c r="F10" s="85">
        <f t="shared" si="66"/>
        <v>0</v>
      </c>
      <c r="G10" s="86"/>
      <c r="H10" s="85">
        <f t="shared" si="67"/>
        <v>0</v>
      </c>
      <c r="I10" s="86"/>
      <c r="J10" s="85">
        <f t="shared" si="68"/>
        <v>0</v>
      </c>
      <c r="K10" s="86"/>
      <c r="L10" s="85">
        <f t="shared" si="69"/>
        <v>0</v>
      </c>
      <c r="M10" s="87">
        <f t="shared" si="70"/>
        <v>0</v>
      </c>
      <c r="N10" s="88"/>
      <c r="O10" s="86"/>
      <c r="P10" s="85">
        <f t="shared" si="71"/>
        <v>0</v>
      </c>
      <c r="Q10" s="85"/>
      <c r="R10" s="85">
        <f t="shared" si="7"/>
        <v>0</v>
      </c>
      <c r="S10" s="85"/>
      <c r="T10" s="85">
        <f t="shared" si="72"/>
        <v>0</v>
      </c>
      <c r="U10" s="86"/>
      <c r="V10" s="85">
        <f t="shared" si="73"/>
        <v>0</v>
      </c>
      <c r="W10" s="86"/>
      <c r="X10" s="85">
        <f t="shared" si="74"/>
        <v>0</v>
      </c>
      <c r="Y10" s="87">
        <f t="shared" si="75"/>
        <v>0</v>
      </c>
      <c r="Z10" s="88"/>
      <c r="AA10" s="86"/>
      <c r="AB10" s="85">
        <f t="shared" si="76"/>
        <v>0</v>
      </c>
      <c r="AC10" s="86"/>
      <c r="AD10" s="85">
        <f t="shared" si="77"/>
        <v>0</v>
      </c>
      <c r="AE10" s="86"/>
      <c r="AF10" s="85">
        <f t="shared" si="78"/>
        <v>0</v>
      </c>
      <c r="AG10" s="86"/>
      <c r="AH10" s="85">
        <f t="shared" si="79"/>
        <v>0</v>
      </c>
      <c r="AI10" s="86"/>
      <c r="AJ10" s="85">
        <f t="shared" si="80"/>
        <v>0</v>
      </c>
      <c r="AK10" s="86"/>
      <c r="AL10" s="85">
        <f t="shared" si="81"/>
        <v>0</v>
      </c>
      <c r="AM10" s="86"/>
      <c r="AN10" s="85">
        <f t="shared" si="82"/>
        <v>0</v>
      </c>
      <c r="AO10" s="86"/>
      <c r="AP10" s="85">
        <f t="shared" si="83"/>
        <v>0</v>
      </c>
      <c r="AQ10" s="86"/>
      <c r="AR10" s="85">
        <f t="shared" si="84"/>
        <v>0</v>
      </c>
      <c r="AS10" s="86"/>
      <c r="AT10" s="85">
        <f t="shared" si="85"/>
        <v>0</v>
      </c>
      <c r="AU10" s="87">
        <f t="shared" si="86"/>
        <v>0</v>
      </c>
      <c r="AV10" s="85"/>
      <c r="AW10" s="86"/>
      <c r="AX10" s="85">
        <f t="shared" si="87"/>
        <v>0</v>
      </c>
      <c r="AY10" s="86"/>
      <c r="AZ10" s="85">
        <f t="shared" si="88"/>
        <v>0</v>
      </c>
      <c r="BA10" s="86"/>
      <c r="BB10" s="85">
        <f t="shared" si="89"/>
        <v>0</v>
      </c>
      <c r="BC10" s="86"/>
      <c r="BD10" s="85">
        <f t="shared" si="90"/>
        <v>0</v>
      </c>
      <c r="BE10" s="86"/>
      <c r="BF10" s="85">
        <f t="shared" si="91"/>
        <v>0</v>
      </c>
      <c r="BG10" s="87">
        <f t="shared" si="92"/>
        <v>0</v>
      </c>
      <c r="BH10" s="86"/>
      <c r="BI10" s="86"/>
      <c r="BJ10" s="85">
        <f t="shared" si="93"/>
        <v>0</v>
      </c>
      <c r="BK10" s="86" t="s">
        <v>172</v>
      </c>
      <c r="BL10" s="85">
        <f t="shared" si="94"/>
        <v>3</v>
      </c>
      <c r="BM10" s="86"/>
      <c r="BN10" s="85">
        <f t="shared" si="95"/>
        <v>0</v>
      </c>
      <c r="BO10" s="86"/>
      <c r="BP10" s="85">
        <f t="shared" si="96"/>
        <v>0</v>
      </c>
      <c r="BQ10" s="86"/>
      <c r="BR10" s="85">
        <f t="shared" si="97"/>
        <v>0</v>
      </c>
      <c r="BS10" s="86"/>
      <c r="BT10" s="85">
        <f t="shared" si="98"/>
        <v>0</v>
      </c>
      <c r="BU10" s="86"/>
      <c r="BV10" s="85">
        <f t="shared" si="99"/>
        <v>0</v>
      </c>
      <c r="BW10" s="87">
        <f t="shared" si="100"/>
        <v>3</v>
      </c>
      <c r="BX10" s="86"/>
      <c r="BY10" s="86"/>
      <c r="BZ10" s="85">
        <f t="shared" si="101"/>
        <v>0</v>
      </c>
      <c r="CA10" s="86"/>
      <c r="CB10" s="85">
        <f t="shared" si="102"/>
        <v>0</v>
      </c>
      <c r="CC10" s="86"/>
      <c r="CD10" s="85">
        <f t="shared" si="103"/>
        <v>0</v>
      </c>
      <c r="CE10" s="86"/>
      <c r="CF10" s="85">
        <f t="shared" si="104"/>
        <v>0</v>
      </c>
      <c r="CG10" s="86"/>
      <c r="CH10" s="85">
        <f t="shared" si="105"/>
        <v>0</v>
      </c>
      <c r="CI10" s="86"/>
      <c r="CJ10" s="85">
        <f t="shared" si="106"/>
        <v>0</v>
      </c>
      <c r="CK10" s="87">
        <f t="shared" si="107"/>
        <v>0</v>
      </c>
      <c r="CL10" s="85"/>
      <c r="CM10" s="86"/>
      <c r="CN10" s="85">
        <f t="shared" si="108"/>
        <v>0</v>
      </c>
      <c r="CO10" s="86"/>
      <c r="CP10" s="85">
        <f t="shared" si="109"/>
        <v>0</v>
      </c>
      <c r="CQ10" s="86"/>
      <c r="CR10" s="85">
        <f t="shared" si="110"/>
        <v>0</v>
      </c>
      <c r="CS10" s="87">
        <f t="shared" si="111"/>
        <v>0</v>
      </c>
      <c r="CT10" s="86"/>
      <c r="CU10" s="86"/>
      <c r="CV10" s="85">
        <f t="shared" si="112"/>
        <v>0</v>
      </c>
      <c r="CW10" s="86" t="s">
        <v>172</v>
      </c>
      <c r="CX10" s="85">
        <f t="shared" si="113"/>
        <v>4</v>
      </c>
      <c r="CY10" s="86" t="s">
        <v>172</v>
      </c>
      <c r="CZ10" s="85">
        <f t="shared" si="114"/>
        <v>6</v>
      </c>
      <c r="DA10" s="86" t="s">
        <v>172</v>
      </c>
      <c r="DB10" s="85">
        <f t="shared" si="115"/>
        <v>4</v>
      </c>
      <c r="DC10" s="86"/>
      <c r="DD10" s="85">
        <f t="shared" si="116"/>
        <v>0</v>
      </c>
      <c r="DE10" s="86"/>
      <c r="DF10" s="85">
        <f t="shared" si="117"/>
        <v>0</v>
      </c>
      <c r="DG10" s="86"/>
      <c r="DH10" s="85">
        <f t="shared" si="118"/>
        <v>0</v>
      </c>
      <c r="DI10" s="91">
        <f t="shared" si="119"/>
        <v>12</v>
      </c>
      <c r="DJ10" s="85"/>
      <c r="DK10" s="86"/>
      <c r="DL10" s="85">
        <f t="shared" si="120"/>
        <v>0</v>
      </c>
      <c r="DM10" s="86"/>
      <c r="DN10" s="85">
        <f t="shared" si="121"/>
        <v>0</v>
      </c>
      <c r="DO10" s="86"/>
      <c r="DP10" s="85">
        <f t="shared" si="122"/>
        <v>0</v>
      </c>
      <c r="DQ10" s="86"/>
      <c r="DR10" s="85">
        <f t="shared" si="123"/>
        <v>0</v>
      </c>
      <c r="DS10" s="86"/>
      <c r="DT10" s="85">
        <f t="shared" si="124"/>
        <v>0</v>
      </c>
      <c r="DU10" s="86"/>
      <c r="DV10" s="85">
        <f t="shared" si="125"/>
        <v>0</v>
      </c>
      <c r="DW10" s="86"/>
      <c r="DX10" s="85">
        <f t="shared" si="126"/>
        <v>0</v>
      </c>
      <c r="DY10" s="86"/>
      <c r="DZ10" s="85">
        <f t="shared" si="127"/>
        <v>0</v>
      </c>
      <c r="EA10" s="86"/>
      <c r="EB10" s="85">
        <f t="shared" si="128"/>
        <v>0</v>
      </c>
      <c r="EC10" s="91">
        <f t="shared" si="129"/>
        <v>0</v>
      </c>
      <c r="EE10" s="153">
        <f t="shared" si="130"/>
        <v>0</v>
      </c>
      <c r="EG10" s="154">
        <f t="shared" si="131"/>
        <v>3</v>
      </c>
      <c r="EI10" s="154">
        <f t="shared" si="132"/>
        <v>14</v>
      </c>
      <c r="EK10" s="151">
        <f t="shared" si="133"/>
        <v>17</v>
      </c>
      <c r="EL10" s="3">
        <f t="shared" si="134"/>
        <v>15</v>
      </c>
    </row>
    <row r="11" spans="1:142" ht="16.5" x14ac:dyDescent="0.3">
      <c r="A11" s="12" t="str">
        <f>'Iniciální odběry'!A11</f>
        <v xml:space="preserve">Kichnerová Alena </v>
      </c>
      <c r="B11" s="111">
        <f>'Iniciální odběry'!B11</f>
        <v>6255071163</v>
      </c>
      <c r="C11" s="112">
        <f>'Iniciální odběry'!C11</f>
        <v>44575</v>
      </c>
      <c r="D11" s="83">
        <f t="shared" si="65"/>
        <v>0</v>
      </c>
      <c r="E11" s="84"/>
      <c r="F11" s="85">
        <f t="shared" si="66"/>
        <v>0</v>
      </c>
      <c r="G11" s="86"/>
      <c r="H11" s="85">
        <f t="shared" si="67"/>
        <v>0</v>
      </c>
      <c r="I11" s="86"/>
      <c r="J11" s="85">
        <f t="shared" si="68"/>
        <v>0</v>
      </c>
      <c r="K11" s="86"/>
      <c r="L11" s="85">
        <f t="shared" si="69"/>
        <v>0</v>
      </c>
      <c r="M11" s="87">
        <f t="shared" si="70"/>
        <v>0</v>
      </c>
      <c r="N11" s="88"/>
      <c r="O11" s="86"/>
      <c r="P11" s="85">
        <f t="shared" si="71"/>
        <v>0</v>
      </c>
      <c r="Q11" s="85"/>
      <c r="R11" s="85">
        <f t="shared" si="7"/>
        <v>0</v>
      </c>
      <c r="S11" s="85"/>
      <c r="T11" s="85">
        <f t="shared" si="72"/>
        <v>0</v>
      </c>
      <c r="U11" s="86"/>
      <c r="V11" s="85">
        <f t="shared" si="73"/>
        <v>0</v>
      </c>
      <c r="W11" s="86"/>
      <c r="X11" s="85">
        <f t="shared" si="74"/>
        <v>0</v>
      </c>
      <c r="Y11" s="87">
        <f t="shared" si="75"/>
        <v>0</v>
      </c>
      <c r="Z11" s="88"/>
      <c r="AA11" s="86"/>
      <c r="AB11" s="85">
        <f t="shared" si="76"/>
        <v>0</v>
      </c>
      <c r="AC11" s="86"/>
      <c r="AD11" s="85">
        <f t="shared" si="77"/>
        <v>0</v>
      </c>
      <c r="AE11" s="86"/>
      <c r="AF11" s="85">
        <f t="shared" si="78"/>
        <v>0</v>
      </c>
      <c r="AG11" s="86"/>
      <c r="AH11" s="85">
        <f t="shared" si="79"/>
        <v>0</v>
      </c>
      <c r="AI11" s="86"/>
      <c r="AJ11" s="85">
        <f t="shared" si="80"/>
        <v>0</v>
      </c>
      <c r="AK11" s="86"/>
      <c r="AL11" s="85">
        <f t="shared" si="81"/>
        <v>0</v>
      </c>
      <c r="AM11" s="86"/>
      <c r="AN11" s="85">
        <f t="shared" si="82"/>
        <v>0</v>
      </c>
      <c r="AO11" s="86"/>
      <c r="AP11" s="85">
        <f t="shared" si="83"/>
        <v>0</v>
      </c>
      <c r="AQ11" s="86"/>
      <c r="AR11" s="85">
        <f t="shared" si="84"/>
        <v>0</v>
      </c>
      <c r="AS11" s="86"/>
      <c r="AT11" s="85">
        <f t="shared" si="85"/>
        <v>0</v>
      </c>
      <c r="AU11" s="87">
        <f t="shared" si="86"/>
        <v>0</v>
      </c>
      <c r="AV11" s="85"/>
      <c r="AW11" s="86"/>
      <c r="AX11" s="85">
        <f t="shared" si="87"/>
        <v>0</v>
      </c>
      <c r="AY11" s="86"/>
      <c r="AZ11" s="85">
        <f t="shared" si="88"/>
        <v>0</v>
      </c>
      <c r="BA11" s="86"/>
      <c r="BB11" s="85">
        <f t="shared" si="89"/>
        <v>0</v>
      </c>
      <c r="BC11" s="86"/>
      <c r="BD11" s="85">
        <f t="shared" si="90"/>
        <v>0</v>
      </c>
      <c r="BE11" s="86"/>
      <c r="BF11" s="85">
        <f t="shared" si="91"/>
        <v>0</v>
      </c>
      <c r="BG11" s="87">
        <f t="shared" si="92"/>
        <v>0</v>
      </c>
      <c r="BH11" s="86"/>
      <c r="BI11" s="86"/>
      <c r="BJ11" s="85">
        <f t="shared" si="93"/>
        <v>0</v>
      </c>
      <c r="BK11" s="86"/>
      <c r="BL11" s="85">
        <f t="shared" si="94"/>
        <v>0</v>
      </c>
      <c r="BM11" s="86"/>
      <c r="BN11" s="85">
        <f t="shared" si="95"/>
        <v>0</v>
      </c>
      <c r="BO11" s="86"/>
      <c r="BP11" s="85">
        <f t="shared" si="96"/>
        <v>0</v>
      </c>
      <c r="BQ11" s="86"/>
      <c r="BR11" s="85">
        <f t="shared" si="97"/>
        <v>0</v>
      </c>
      <c r="BS11" s="86"/>
      <c r="BT11" s="85">
        <f t="shared" si="98"/>
        <v>0</v>
      </c>
      <c r="BU11" s="86"/>
      <c r="BV11" s="85">
        <f t="shared" si="99"/>
        <v>0</v>
      </c>
      <c r="BW11" s="87">
        <f t="shared" si="100"/>
        <v>0</v>
      </c>
      <c r="BX11" s="86"/>
      <c r="BY11" s="86"/>
      <c r="BZ11" s="85">
        <f t="shared" si="101"/>
        <v>0</v>
      </c>
      <c r="CA11" s="86"/>
      <c r="CB11" s="85">
        <f t="shared" si="102"/>
        <v>0</v>
      </c>
      <c r="CC11" s="86"/>
      <c r="CD11" s="85">
        <f t="shared" si="103"/>
        <v>0</v>
      </c>
      <c r="CE11" s="86"/>
      <c r="CF11" s="85">
        <f t="shared" si="104"/>
        <v>0</v>
      </c>
      <c r="CG11" s="86"/>
      <c r="CH11" s="85">
        <f t="shared" si="105"/>
        <v>0</v>
      </c>
      <c r="CI11" s="86"/>
      <c r="CJ11" s="85">
        <f t="shared" si="106"/>
        <v>0</v>
      </c>
      <c r="CK11" s="87">
        <f t="shared" si="107"/>
        <v>0</v>
      </c>
      <c r="CL11" s="85"/>
      <c r="CM11" s="86"/>
      <c r="CN11" s="85">
        <f t="shared" si="108"/>
        <v>0</v>
      </c>
      <c r="CO11" s="86"/>
      <c r="CP11" s="85">
        <f t="shared" si="109"/>
        <v>0</v>
      </c>
      <c r="CQ11" s="86"/>
      <c r="CR11" s="85">
        <f t="shared" si="110"/>
        <v>0</v>
      </c>
      <c r="CS11" s="87">
        <f t="shared" si="111"/>
        <v>0</v>
      </c>
      <c r="CT11" s="86"/>
      <c r="CU11" s="86"/>
      <c r="CV11" s="85">
        <f t="shared" si="112"/>
        <v>0</v>
      </c>
      <c r="CW11" s="86"/>
      <c r="CX11" s="85">
        <f t="shared" si="113"/>
        <v>0</v>
      </c>
      <c r="CY11" s="86"/>
      <c r="CZ11" s="85">
        <f t="shared" si="114"/>
        <v>0</v>
      </c>
      <c r="DA11" s="86"/>
      <c r="DB11" s="85">
        <f t="shared" si="115"/>
        <v>0</v>
      </c>
      <c r="DC11" s="86"/>
      <c r="DD11" s="85">
        <f t="shared" si="116"/>
        <v>0</v>
      </c>
      <c r="DE11" s="86"/>
      <c r="DF11" s="85">
        <f t="shared" si="117"/>
        <v>0</v>
      </c>
      <c r="DG11" s="86"/>
      <c r="DH11" s="85">
        <f t="shared" si="118"/>
        <v>0</v>
      </c>
      <c r="DI11" s="91">
        <f t="shared" si="119"/>
        <v>0</v>
      </c>
      <c r="DJ11" s="85"/>
      <c r="DK11" s="86"/>
      <c r="DL11" s="85">
        <f t="shared" si="120"/>
        <v>0</v>
      </c>
      <c r="DM11" s="86"/>
      <c r="DN11" s="85">
        <f t="shared" si="121"/>
        <v>0</v>
      </c>
      <c r="DO11" s="86"/>
      <c r="DP11" s="85">
        <f t="shared" si="122"/>
        <v>0</v>
      </c>
      <c r="DQ11" s="86"/>
      <c r="DR11" s="85">
        <f t="shared" si="123"/>
        <v>0</v>
      </c>
      <c r="DS11" s="86"/>
      <c r="DT11" s="85">
        <f t="shared" si="124"/>
        <v>0</v>
      </c>
      <c r="DU11" s="86"/>
      <c r="DV11" s="85">
        <f t="shared" si="125"/>
        <v>0</v>
      </c>
      <c r="DW11" s="86"/>
      <c r="DX11" s="85">
        <f t="shared" si="126"/>
        <v>0</v>
      </c>
      <c r="DY11" s="86"/>
      <c r="DZ11" s="85">
        <f t="shared" si="127"/>
        <v>0</v>
      </c>
      <c r="EA11" s="86"/>
      <c r="EB11" s="85">
        <f t="shared" si="128"/>
        <v>0</v>
      </c>
      <c r="EC11" s="91">
        <f t="shared" si="129"/>
        <v>0</v>
      </c>
      <c r="EE11" s="153">
        <f t="shared" si="130"/>
        <v>0</v>
      </c>
      <c r="EG11" s="154">
        <f t="shared" si="131"/>
        <v>0</v>
      </c>
      <c r="EI11" s="154">
        <f t="shared" si="132"/>
        <v>0</v>
      </c>
      <c r="EK11" s="151">
        <f t="shared" si="133"/>
        <v>0</v>
      </c>
      <c r="EL11" s="3">
        <f t="shared" si="134"/>
        <v>0</v>
      </c>
    </row>
    <row r="12" spans="1:142" ht="16.5" x14ac:dyDescent="0.3">
      <c r="A12" s="4" t="str">
        <f>'Iniciální odběry'!A12</f>
        <v>Klega Antonín</v>
      </c>
      <c r="B12" s="107">
        <f>'Iniciální odběry'!B12</f>
        <v>501103127</v>
      </c>
      <c r="C12" s="105">
        <f>'Iniciální odběry'!C12</f>
        <v>44533</v>
      </c>
      <c r="D12" s="83">
        <f t="shared" si="65"/>
        <v>24</v>
      </c>
      <c r="E12" s="84"/>
      <c r="F12" s="85">
        <f t="shared" si="66"/>
        <v>0</v>
      </c>
      <c r="G12" s="86"/>
      <c r="H12" s="85">
        <f t="shared" si="67"/>
        <v>0</v>
      </c>
      <c r="I12" s="86"/>
      <c r="J12" s="85">
        <f t="shared" si="68"/>
        <v>0</v>
      </c>
      <c r="K12" s="86"/>
      <c r="L12" s="85">
        <f t="shared" si="69"/>
        <v>0</v>
      </c>
      <c r="M12" s="87">
        <f t="shared" si="70"/>
        <v>0</v>
      </c>
      <c r="N12" s="88"/>
      <c r="O12" s="86"/>
      <c r="P12" s="85">
        <f t="shared" si="71"/>
        <v>0</v>
      </c>
      <c r="Q12" s="85"/>
      <c r="R12" s="85">
        <f t="shared" si="7"/>
        <v>0</v>
      </c>
      <c r="S12" s="85"/>
      <c r="T12" s="85">
        <f t="shared" si="72"/>
        <v>0</v>
      </c>
      <c r="U12" s="86"/>
      <c r="V12" s="85">
        <f t="shared" si="73"/>
        <v>0</v>
      </c>
      <c r="W12" s="86"/>
      <c r="X12" s="85">
        <f t="shared" si="74"/>
        <v>0</v>
      </c>
      <c r="Y12" s="87">
        <f t="shared" si="75"/>
        <v>0</v>
      </c>
      <c r="Z12" s="88"/>
      <c r="AA12" s="86"/>
      <c r="AB12" s="85">
        <f t="shared" si="76"/>
        <v>0</v>
      </c>
      <c r="AC12" s="86"/>
      <c r="AD12" s="85">
        <f t="shared" si="77"/>
        <v>0</v>
      </c>
      <c r="AE12" s="86"/>
      <c r="AF12" s="85">
        <f t="shared" si="78"/>
        <v>0</v>
      </c>
      <c r="AG12" s="86"/>
      <c r="AH12" s="85">
        <f t="shared" si="79"/>
        <v>0</v>
      </c>
      <c r="AI12" s="86"/>
      <c r="AJ12" s="85">
        <f t="shared" si="80"/>
        <v>0</v>
      </c>
      <c r="AK12" s="86"/>
      <c r="AL12" s="85">
        <f t="shared" si="81"/>
        <v>0</v>
      </c>
      <c r="AM12" s="86"/>
      <c r="AN12" s="85">
        <f t="shared" si="82"/>
        <v>0</v>
      </c>
      <c r="AO12" s="86"/>
      <c r="AP12" s="85">
        <f t="shared" si="83"/>
        <v>0</v>
      </c>
      <c r="AQ12" s="86"/>
      <c r="AR12" s="85">
        <f t="shared" si="84"/>
        <v>0</v>
      </c>
      <c r="AS12" s="86"/>
      <c r="AT12" s="85">
        <f t="shared" si="85"/>
        <v>0</v>
      </c>
      <c r="AU12" s="87">
        <f t="shared" si="86"/>
        <v>0</v>
      </c>
      <c r="AV12" s="85"/>
      <c r="AW12" s="86"/>
      <c r="AX12" s="85">
        <f t="shared" si="87"/>
        <v>0</v>
      </c>
      <c r="AY12" s="86" t="s">
        <v>185</v>
      </c>
      <c r="AZ12" s="85">
        <f t="shared" si="88"/>
        <v>2</v>
      </c>
      <c r="BA12" s="86"/>
      <c r="BB12" s="85">
        <f t="shared" si="89"/>
        <v>0</v>
      </c>
      <c r="BC12" s="86"/>
      <c r="BD12" s="85">
        <f t="shared" si="90"/>
        <v>0</v>
      </c>
      <c r="BE12" s="86"/>
      <c r="BF12" s="85">
        <f t="shared" si="91"/>
        <v>0</v>
      </c>
      <c r="BG12" s="87">
        <f t="shared" si="92"/>
        <v>2</v>
      </c>
      <c r="BH12" s="86"/>
      <c r="BI12" s="86"/>
      <c r="BJ12" s="85">
        <f t="shared" si="93"/>
        <v>0</v>
      </c>
      <c r="BK12" s="86"/>
      <c r="BL12" s="85">
        <f t="shared" si="94"/>
        <v>0</v>
      </c>
      <c r="BM12" s="86"/>
      <c r="BN12" s="85">
        <f t="shared" si="95"/>
        <v>0</v>
      </c>
      <c r="BO12" s="86"/>
      <c r="BP12" s="85">
        <f t="shared" si="96"/>
        <v>0</v>
      </c>
      <c r="BQ12" s="86"/>
      <c r="BR12" s="85">
        <f t="shared" si="97"/>
        <v>0</v>
      </c>
      <c r="BS12" s="86" t="s">
        <v>172</v>
      </c>
      <c r="BT12" s="85">
        <f t="shared" si="98"/>
        <v>6</v>
      </c>
      <c r="BU12" s="86"/>
      <c r="BV12" s="85">
        <f t="shared" si="99"/>
        <v>0</v>
      </c>
      <c r="BW12" s="87">
        <f t="shared" si="100"/>
        <v>6</v>
      </c>
      <c r="BX12" s="86"/>
      <c r="BY12" s="86"/>
      <c r="BZ12" s="85">
        <f t="shared" si="101"/>
        <v>0</v>
      </c>
      <c r="CA12" s="86" t="s">
        <v>172</v>
      </c>
      <c r="CB12" s="85">
        <f t="shared" si="102"/>
        <v>4</v>
      </c>
      <c r="CC12" s="86"/>
      <c r="CD12" s="85">
        <f t="shared" si="103"/>
        <v>0</v>
      </c>
      <c r="CE12" s="86"/>
      <c r="CF12" s="85">
        <f t="shared" si="104"/>
        <v>0</v>
      </c>
      <c r="CG12" s="86"/>
      <c r="CH12" s="85">
        <f t="shared" si="105"/>
        <v>0</v>
      </c>
      <c r="CI12" s="86" t="s">
        <v>172</v>
      </c>
      <c r="CJ12" s="85">
        <f t="shared" si="106"/>
        <v>6</v>
      </c>
      <c r="CK12" s="87">
        <f t="shared" si="107"/>
        <v>6</v>
      </c>
      <c r="CL12" s="85"/>
      <c r="CM12" s="86"/>
      <c r="CN12" s="85">
        <f t="shared" si="108"/>
        <v>0</v>
      </c>
      <c r="CO12" s="86"/>
      <c r="CP12" s="85">
        <f t="shared" si="109"/>
        <v>0</v>
      </c>
      <c r="CQ12" s="86"/>
      <c r="CR12" s="85">
        <f t="shared" si="110"/>
        <v>0</v>
      </c>
      <c r="CS12" s="87">
        <f t="shared" si="111"/>
        <v>0</v>
      </c>
      <c r="CT12" s="86"/>
      <c r="CU12" s="86"/>
      <c r="CV12" s="85">
        <f t="shared" si="112"/>
        <v>0</v>
      </c>
      <c r="CW12" s="86" t="s">
        <v>172</v>
      </c>
      <c r="CX12" s="85">
        <f t="shared" si="113"/>
        <v>4</v>
      </c>
      <c r="CY12" s="86" t="s">
        <v>172</v>
      </c>
      <c r="CZ12" s="85">
        <f t="shared" si="114"/>
        <v>6</v>
      </c>
      <c r="DA12" s="86"/>
      <c r="DB12" s="85">
        <f t="shared" si="115"/>
        <v>0</v>
      </c>
      <c r="DC12" s="86"/>
      <c r="DD12" s="85">
        <f t="shared" si="116"/>
        <v>0</v>
      </c>
      <c r="DE12" s="86"/>
      <c r="DF12" s="85">
        <f t="shared" si="117"/>
        <v>0</v>
      </c>
      <c r="DG12" s="86"/>
      <c r="DH12" s="85">
        <f t="shared" si="118"/>
        <v>0</v>
      </c>
      <c r="DI12" s="91">
        <f t="shared" si="119"/>
        <v>10</v>
      </c>
      <c r="DJ12" s="85"/>
      <c r="DK12" s="86"/>
      <c r="DL12" s="85">
        <f t="shared" si="120"/>
        <v>0</v>
      </c>
      <c r="DM12" s="86"/>
      <c r="DN12" s="85">
        <f t="shared" si="121"/>
        <v>0</v>
      </c>
      <c r="DO12" s="86"/>
      <c r="DP12" s="85">
        <f t="shared" si="122"/>
        <v>0</v>
      </c>
      <c r="DQ12" s="86"/>
      <c r="DR12" s="85">
        <f t="shared" si="123"/>
        <v>0</v>
      </c>
      <c r="DS12" s="86"/>
      <c r="DT12" s="85">
        <f t="shared" si="124"/>
        <v>0</v>
      </c>
      <c r="DU12" s="86"/>
      <c r="DV12" s="85">
        <f t="shared" si="125"/>
        <v>0</v>
      </c>
      <c r="DW12" s="86"/>
      <c r="DX12" s="85">
        <f t="shared" si="126"/>
        <v>0</v>
      </c>
      <c r="DY12" s="86"/>
      <c r="DZ12" s="85">
        <f t="shared" si="127"/>
        <v>0</v>
      </c>
      <c r="EA12" s="86"/>
      <c r="EB12" s="85">
        <f t="shared" si="128"/>
        <v>0</v>
      </c>
      <c r="EC12" s="91">
        <f t="shared" si="129"/>
        <v>0</v>
      </c>
      <c r="EE12" s="153">
        <f t="shared" si="130"/>
        <v>2</v>
      </c>
      <c r="EG12" s="154">
        <f t="shared" si="131"/>
        <v>6</v>
      </c>
      <c r="EI12" s="154">
        <f t="shared" si="132"/>
        <v>10</v>
      </c>
      <c r="EK12" s="151">
        <f t="shared" si="133"/>
        <v>24</v>
      </c>
      <c r="EL12" s="3">
        <f t="shared" si="134"/>
        <v>24</v>
      </c>
    </row>
    <row r="13" spans="1:142" ht="16.5" x14ac:dyDescent="0.3">
      <c r="A13" s="12" t="str">
        <f>'Iniciální odběry'!A13</f>
        <v>Klega Antonín</v>
      </c>
      <c r="B13" s="111">
        <f>'Iniciální odběry'!B13</f>
        <v>501103127</v>
      </c>
      <c r="C13" s="112">
        <f>'Iniciální odběry'!C13</f>
        <v>44585</v>
      </c>
      <c r="D13" s="83">
        <f t="shared" si="65"/>
        <v>0</v>
      </c>
      <c r="E13" s="84"/>
      <c r="F13" s="85">
        <f t="shared" si="66"/>
        <v>0</v>
      </c>
      <c r="G13" s="86"/>
      <c r="H13" s="85">
        <f t="shared" si="67"/>
        <v>0</v>
      </c>
      <c r="I13" s="86"/>
      <c r="J13" s="85">
        <f t="shared" si="68"/>
        <v>0</v>
      </c>
      <c r="K13" s="86"/>
      <c r="L13" s="85">
        <f t="shared" si="69"/>
        <v>0</v>
      </c>
      <c r="M13" s="87">
        <f t="shared" si="70"/>
        <v>0</v>
      </c>
      <c r="N13" s="88"/>
      <c r="O13" s="86"/>
      <c r="P13" s="85">
        <f t="shared" si="71"/>
        <v>0</v>
      </c>
      <c r="Q13" s="85"/>
      <c r="R13" s="85">
        <f t="shared" si="7"/>
        <v>0</v>
      </c>
      <c r="S13" s="85"/>
      <c r="T13" s="85">
        <f t="shared" si="72"/>
        <v>0</v>
      </c>
      <c r="U13" s="86"/>
      <c r="V13" s="85">
        <f t="shared" si="73"/>
        <v>0</v>
      </c>
      <c r="W13" s="86"/>
      <c r="X13" s="85">
        <f t="shared" si="74"/>
        <v>0</v>
      </c>
      <c r="Y13" s="87">
        <f t="shared" si="75"/>
        <v>0</v>
      </c>
      <c r="Z13" s="88"/>
      <c r="AA13" s="86"/>
      <c r="AB13" s="85">
        <f t="shared" si="76"/>
        <v>0</v>
      </c>
      <c r="AC13" s="86"/>
      <c r="AD13" s="85">
        <f t="shared" si="77"/>
        <v>0</v>
      </c>
      <c r="AE13" s="86"/>
      <c r="AF13" s="85">
        <f t="shared" si="78"/>
        <v>0</v>
      </c>
      <c r="AG13" s="86"/>
      <c r="AH13" s="85">
        <f t="shared" si="79"/>
        <v>0</v>
      </c>
      <c r="AI13" s="86"/>
      <c r="AJ13" s="85">
        <f t="shared" si="80"/>
        <v>0</v>
      </c>
      <c r="AK13" s="86"/>
      <c r="AL13" s="85">
        <f t="shared" si="81"/>
        <v>0</v>
      </c>
      <c r="AM13" s="86"/>
      <c r="AN13" s="85">
        <f t="shared" si="82"/>
        <v>0</v>
      </c>
      <c r="AO13" s="86"/>
      <c r="AP13" s="85">
        <f t="shared" si="83"/>
        <v>0</v>
      </c>
      <c r="AQ13" s="86"/>
      <c r="AR13" s="85">
        <f t="shared" si="84"/>
        <v>0</v>
      </c>
      <c r="AS13" s="86"/>
      <c r="AT13" s="85">
        <f t="shared" si="85"/>
        <v>0</v>
      </c>
      <c r="AU13" s="87">
        <f t="shared" si="86"/>
        <v>0</v>
      </c>
      <c r="AV13" s="85"/>
      <c r="AW13" s="86"/>
      <c r="AX13" s="85">
        <f t="shared" si="87"/>
        <v>0</v>
      </c>
      <c r="AY13" s="86"/>
      <c r="AZ13" s="85">
        <f t="shared" si="88"/>
        <v>0</v>
      </c>
      <c r="BA13" s="86"/>
      <c r="BB13" s="85">
        <f t="shared" si="89"/>
        <v>0</v>
      </c>
      <c r="BC13" s="86"/>
      <c r="BD13" s="85">
        <f t="shared" si="90"/>
        <v>0</v>
      </c>
      <c r="BE13" s="86"/>
      <c r="BF13" s="85">
        <f t="shared" si="91"/>
        <v>0</v>
      </c>
      <c r="BG13" s="87">
        <f t="shared" si="92"/>
        <v>0</v>
      </c>
      <c r="BH13" s="86"/>
      <c r="BI13" s="86"/>
      <c r="BJ13" s="85">
        <f t="shared" si="93"/>
        <v>0</v>
      </c>
      <c r="BK13" s="86"/>
      <c r="BL13" s="85">
        <f t="shared" si="94"/>
        <v>0</v>
      </c>
      <c r="BM13" s="86"/>
      <c r="BN13" s="85">
        <f t="shared" si="95"/>
        <v>0</v>
      </c>
      <c r="BO13" s="86"/>
      <c r="BP13" s="85">
        <f t="shared" si="96"/>
        <v>0</v>
      </c>
      <c r="BQ13" s="86"/>
      <c r="BR13" s="85">
        <f t="shared" si="97"/>
        <v>0</v>
      </c>
      <c r="BS13" s="86"/>
      <c r="BT13" s="85">
        <f t="shared" si="98"/>
        <v>0</v>
      </c>
      <c r="BU13" s="86"/>
      <c r="BV13" s="85">
        <f t="shared" si="99"/>
        <v>0</v>
      </c>
      <c r="BW13" s="87">
        <f t="shared" si="100"/>
        <v>0</v>
      </c>
      <c r="BX13" s="86"/>
      <c r="BY13" s="86"/>
      <c r="BZ13" s="85">
        <f t="shared" si="101"/>
        <v>0</v>
      </c>
      <c r="CA13" s="86"/>
      <c r="CB13" s="85">
        <f t="shared" si="102"/>
        <v>0</v>
      </c>
      <c r="CC13" s="86"/>
      <c r="CD13" s="85">
        <f t="shared" si="103"/>
        <v>0</v>
      </c>
      <c r="CE13" s="86"/>
      <c r="CF13" s="85">
        <f t="shared" si="104"/>
        <v>0</v>
      </c>
      <c r="CG13" s="86"/>
      <c r="CH13" s="85">
        <f t="shared" si="105"/>
        <v>0</v>
      </c>
      <c r="CI13" s="86"/>
      <c r="CJ13" s="85">
        <f t="shared" si="106"/>
        <v>0</v>
      </c>
      <c r="CK13" s="87">
        <f t="shared" si="107"/>
        <v>0</v>
      </c>
      <c r="CL13" s="85"/>
      <c r="CM13" s="86"/>
      <c r="CN13" s="85">
        <f t="shared" si="108"/>
        <v>0</v>
      </c>
      <c r="CO13" s="86"/>
      <c r="CP13" s="85">
        <f t="shared" si="109"/>
        <v>0</v>
      </c>
      <c r="CQ13" s="86"/>
      <c r="CR13" s="85">
        <f t="shared" si="110"/>
        <v>0</v>
      </c>
      <c r="CS13" s="87">
        <f t="shared" si="111"/>
        <v>0</v>
      </c>
      <c r="CT13" s="86"/>
      <c r="CU13" s="86"/>
      <c r="CV13" s="85">
        <f t="shared" si="112"/>
        <v>0</v>
      </c>
      <c r="CW13" s="86"/>
      <c r="CX13" s="85">
        <f t="shared" si="113"/>
        <v>0</v>
      </c>
      <c r="CY13" s="86"/>
      <c r="CZ13" s="85">
        <f t="shared" si="114"/>
        <v>0</v>
      </c>
      <c r="DA13" s="86"/>
      <c r="DB13" s="85">
        <f t="shared" si="115"/>
        <v>0</v>
      </c>
      <c r="DC13" s="86"/>
      <c r="DD13" s="85">
        <f t="shared" si="116"/>
        <v>0</v>
      </c>
      <c r="DE13" s="86"/>
      <c r="DF13" s="85">
        <f t="shared" si="117"/>
        <v>0</v>
      </c>
      <c r="DG13" s="86"/>
      <c r="DH13" s="85">
        <f t="shared" si="118"/>
        <v>0</v>
      </c>
      <c r="DI13" s="91">
        <f t="shared" si="119"/>
        <v>0</v>
      </c>
      <c r="DJ13" s="85"/>
      <c r="DK13" s="86"/>
      <c r="DL13" s="85">
        <f t="shared" si="120"/>
        <v>0</v>
      </c>
      <c r="DM13" s="86"/>
      <c r="DN13" s="85">
        <f t="shared" si="121"/>
        <v>0</v>
      </c>
      <c r="DO13" s="86"/>
      <c r="DP13" s="85">
        <f t="shared" si="122"/>
        <v>0</v>
      </c>
      <c r="DQ13" s="86"/>
      <c r="DR13" s="85">
        <f t="shared" si="123"/>
        <v>0</v>
      </c>
      <c r="DS13" s="86"/>
      <c r="DT13" s="85">
        <f t="shared" si="124"/>
        <v>0</v>
      </c>
      <c r="DU13" s="86"/>
      <c r="DV13" s="85">
        <f t="shared" si="125"/>
        <v>0</v>
      </c>
      <c r="DW13" s="86"/>
      <c r="DX13" s="85">
        <f t="shared" si="126"/>
        <v>0</v>
      </c>
      <c r="DY13" s="86"/>
      <c r="DZ13" s="85">
        <f t="shared" si="127"/>
        <v>0</v>
      </c>
      <c r="EA13" s="86"/>
      <c r="EB13" s="85">
        <f t="shared" si="128"/>
        <v>0</v>
      </c>
      <c r="EC13" s="91">
        <f t="shared" si="129"/>
        <v>0</v>
      </c>
      <c r="EE13" s="153">
        <f t="shared" si="130"/>
        <v>0</v>
      </c>
      <c r="EG13" s="154">
        <f t="shared" si="131"/>
        <v>0</v>
      </c>
      <c r="EI13" s="154">
        <f t="shared" si="132"/>
        <v>0</v>
      </c>
      <c r="EK13" s="151">
        <f t="shared" si="133"/>
        <v>0</v>
      </c>
      <c r="EL13" s="3">
        <f t="shared" si="134"/>
        <v>0</v>
      </c>
    </row>
    <row r="14" spans="1:142" ht="16.5" x14ac:dyDescent="0.3">
      <c r="A14" s="4" t="str">
        <f>'Iniciální odběry'!A14</f>
        <v>Klímová Eva</v>
      </c>
      <c r="B14" s="107" t="str">
        <f>'Iniciální odběry'!B14</f>
        <v>6658230854</v>
      </c>
      <c r="C14" s="105">
        <f>'Iniciální odběry'!C14</f>
        <v>44494</v>
      </c>
      <c r="D14" s="83">
        <f t="shared" si="65"/>
        <v>11</v>
      </c>
      <c r="E14" s="84"/>
      <c r="F14" s="85">
        <f t="shared" si="66"/>
        <v>0</v>
      </c>
      <c r="G14" s="86"/>
      <c r="H14" s="85">
        <f t="shared" si="67"/>
        <v>0</v>
      </c>
      <c r="I14" s="86" t="s">
        <v>172</v>
      </c>
      <c r="J14" s="85">
        <f t="shared" si="68"/>
        <v>2</v>
      </c>
      <c r="K14" s="86"/>
      <c r="L14" s="85">
        <f t="shared" si="69"/>
        <v>0</v>
      </c>
      <c r="M14" s="87">
        <f t="shared" si="70"/>
        <v>2</v>
      </c>
      <c r="N14" s="88"/>
      <c r="O14" s="86"/>
      <c r="P14" s="85">
        <f t="shared" si="71"/>
        <v>0</v>
      </c>
      <c r="Q14" s="85"/>
      <c r="R14" s="85">
        <f t="shared" si="7"/>
        <v>0</v>
      </c>
      <c r="S14" s="85"/>
      <c r="T14" s="85">
        <f t="shared" si="72"/>
        <v>0</v>
      </c>
      <c r="U14" s="86"/>
      <c r="V14" s="85">
        <f t="shared" si="73"/>
        <v>0</v>
      </c>
      <c r="W14" s="86"/>
      <c r="X14" s="85">
        <f t="shared" si="74"/>
        <v>0</v>
      </c>
      <c r="Y14" s="87">
        <f t="shared" si="75"/>
        <v>0</v>
      </c>
      <c r="Z14" s="88"/>
      <c r="AA14" s="86"/>
      <c r="AB14" s="85">
        <f t="shared" si="76"/>
        <v>0</v>
      </c>
      <c r="AC14" s="86"/>
      <c r="AD14" s="85">
        <f t="shared" si="77"/>
        <v>0</v>
      </c>
      <c r="AE14" s="86"/>
      <c r="AF14" s="85">
        <f t="shared" si="78"/>
        <v>0</v>
      </c>
      <c r="AG14" s="86"/>
      <c r="AH14" s="85">
        <f t="shared" si="79"/>
        <v>0</v>
      </c>
      <c r="AI14" s="86"/>
      <c r="AJ14" s="85">
        <f t="shared" si="80"/>
        <v>0</v>
      </c>
      <c r="AK14" s="86"/>
      <c r="AL14" s="85">
        <f t="shared" si="81"/>
        <v>0</v>
      </c>
      <c r="AM14" s="86"/>
      <c r="AN14" s="85">
        <f t="shared" si="82"/>
        <v>0</v>
      </c>
      <c r="AO14" s="86"/>
      <c r="AP14" s="85">
        <f t="shared" si="83"/>
        <v>0</v>
      </c>
      <c r="AQ14" s="86"/>
      <c r="AR14" s="85">
        <f t="shared" si="84"/>
        <v>0</v>
      </c>
      <c r="AS14" s="86"/>
      <c r="AT14" s="85">
        <f t="shared" si="85"/>
        <v>0</v>
      </c>
      <c r="AU14" s="87">
        <f t="shared" si="86"/>
        <v>0</v>
      </c>
      <c r="AV14" s="85"/>
      <c r="AW14" s="86"/>
      <c r="AX14" s="85">
        <f t="shared" si="87"/>
        <v>0</v>
      </c>
      <c r="AY14" s="86" t="s">
        <v>172</v>
      </c>
      <c r="AZ14" s="85">
        <f t="shared" si="88"/>
        <v>2</v>
      </c>
      <c r="BA14" s="86"/>
      <c r="BB14" s="85">
        <f t="shared" si="89"/>
        <v>0</v>
      </c>
      <c r="BC14" s="86"/>
      <c r="BD14" s="85">
        <f t="shared" si="90"/>
        <v>0</v>
      </c>
      <c r="BE14" s="86"/>
      <c r="BF14" s="85">
        <f t="shared" si="91"/>
        <v>0</v>
      </c>
      <c r="BG14" s="87">
        <f t="shared" si="92"/>
        <v>2</v>
      </c>
      <c r="BH14" s="86"/>
      <c r="BI14" s="86"/>
      <c r="BJ14" s="85">
        <f t="shared" si="93"/>
        <v>0</v>
      </c>
      <c r="BK14" s="86"/>
      <c r="BL14" s="85">
        <f t="shared" si="94"/>
        <v>0</v>
      </c>
      <c r="BM14" s="86" t="s">
        <v>172</v>
      </c>
      <c r="BN14" s="85">
        <f t="shared" si="95"/>
        <v>4</v>
      </c>
      <c r="BO14" s="86" t="s">
        <v>172</v>
      </c>
      <c r="BP14" s="85">
        <f t="shared" si="96"/>
        <v>4</v>
      </c>
      <c r="BQ14" s="86"/>
      <c r="BR14" s="85">
        <f t="shared" si="97"/>
        <v>0</v>
      </c>
      <c r="BS14" s="86"/>
      <c r="BT14" s="85">
        <f t="shared" si="98"/>
        <v>0</v>
      </c>
      <c r="BU14" s="86"/>
      <c r="BV14" s="85">
        <f t="shared" si="99"/>
        <v>0</v>
      </c>
      <c r="BW14" s="87">
        <f t="shared" si="100"/>
        <v>6</v>
      </c>
      <c r="BX14" s="86"/>
      <c r="BY14" s="86"/>
      <c r="BZ14" s="85">
        <f t="shared" si="101"/>
        <v>0</v>
      </c>
      <c r="CA14" s="86"/>
      <c r="CB14" s="85">
        <f t="shared" si="102"/>
        <v>0</v>
      </c>
      <c r="CC14" s="86"/>
      <c r="CD14" s="85">
        <f t="shared" si="103"/>
        <v>0</v>
      </c>
      <c r="CE14" s="86"/>
      <c r="CF14" s="85">
        <f t="shared" si="104"/>
        <v>0</v>
      </c>
      <c r="CG14" s="86"/>
      <c r="CH14" s="85">
        <f t="shared" si="105"/>
        <v>0</v>
      </c>
      <c r="CI14" s="86"/>
      <c r="CJ14" s="85">
        <f t="shared" si="106"/>
        <v>0</v>
      </c>
      <c r="CK14" s="87">
        <f t="shared" si="107"/>
        <v>0</v>
      </c>
      <c r="CL14" s="85"/>
      <c r="CM14" s="86"/>
      <c r="CN14" s="85">
        <f t="shared" si="108"/>
        <v>0</v>
      </c>
      <c r="CO14" s="86"/>
      <c r="CP14" s="85">
        <f t="shared" si="109"/>
        <v>0</v>
      </c>
      <c r="CQ14" s="86"/>
      <c r="CR14" s="85">
        <f t="shared" si="110"/>
        <v>0</v>
      </c>
      <c r="CS14" s="87">
        <f t="shared" si="111"/>
        <v>0</v>
      </c>
      <c r="CT14" s="86"/>
      <c r="CU14" s="86"/>
      <c r="CV14" s="85">
        <f t="shared" si="112"/>
        <v>0</v>
      </c>
      <c r="CW14" s="86"/>
      <c r="CX14" s="85">
        <f t="shared" si="113"/>
        <v>0</v>
      </c>
      <c r="CY14" s="86"/>
      <c r="CZ14" s="85">
        <f t="shared" si="114"/>
        <v>0</v>
      </c>
      <c r="DA14" s="86"/>
      <c r="DB14" s="85">
        <f t="shared" si="115"/>
        <v>0</v>
      </c>
      <c r="DC14" s="86"/>
      <c r="DD14" s="85">
        <f t="shared" si="116"/>
        <v>0</v>
      </c>
      <c r="DE14" s="86"/>
      <c r="DF14" s="85">
        <f t="shared" si="117"/>
        <v>0</v>
      </c>
      <c r="DG14" s="86"/>
      <c r="DH14" s="85">
        <f t="shared" si="118"/>
        <v>0</v>
      </c>
      <c r="DI14" s="91">
        <f t="shared" si="119"/>
        <v>0</v>
      </c>
      <c r="DJ14" s="85"/>
      <c r="DK14" s="86" t="s">
        <v>172</v>
      </c>
      <c r="DL14" s="85">
        <f t="shared" si="120"/>
        <v>1</v>
      </c>
      <c r="DM14" s="86"/>
      <c r="DN14" s="85">
        <f t="shared" si="121"/>
        <v>0</v>
      </c>
      <c r="DO14" s="86"/>
      <c r="DP14" s="85">
        <f t="shared" si="122"/>
        <v>0</v>
      </c>
      <c r="DQ14" s="86"/>
      <c r="DR14" s="85">
        <f t="shared" si="123"/>
        <v>0</v>
      </c>
      <c r="DS14" s="86"/>
      <c r="DT14" s="85">
        <f t="shared" si="124"/>
        <v>0</v>
      </c>
      <c r="DU14" s="86"/>
      <c r="DV14" s="85">
        <f t="shared" si="125"/>
        <v>0</v>
      </c>
      <c r="DW14" s="86"/>
      <c r="DX14" s="85">
        <f t="shared" si="126"/>
        <v>0</v>
      </c>
      <c r="DY14" s="86"/>
      <c r="DZ14" s="85">
        <f t="shared" si="127"/>
        <v>0</v>
      </c>
      <c r="EA14" s="86"/>
      <c r="EB14" s="85">
        <f t="shared" si="128"/>
        <v>0</v>
      </c>
      <c r="EC14" s="91">
        <f t="shared" si="129"/>
        <v>1</v>
      </c>
      <c r="EE14" s="153">
        <f t="shared" si="130"/>
        <v>2</v>
      </c>
      <c r="EG14" s="154">
        <f t="shared" si="131"/>
        <v>8</v>
      </c>
      <c r="EI14" s="154">
        <f t="shared" si="132"/>
        <v>0</v>
      </c>
      <c r="EK14" s="151">
        <f t="shared" si="133"/>
        <v>13</v>
      </c>
      <c r="EL14" s="3">
        <f t="shared" si="134"/>
        <v>11</v>
      </c>
    </row>
    <row r="15" spans="1:142" ht="16.5" x14ac:dyDescent="0.3">
      <c r="A15" s="4" t="str">
        <f>'Iniciální odběry'!A15</f>
        <v>Korytar Josef</v>
      </c>
      <c r="B15" s="107">
        <f>'Iniciální odběry'!B15</f>
        <v>6912164842</v>
      </c>
      <c r="C15" s="105">
        <f>'Iniciální odběry'!C15</f>
        <v>44105</v>
      </c>
      <c r="D15" s="83">
        <f t="shared" si="65"/>
        <v>12</v>
      </c>
      <c r="E15" s="84"/>
      <c r="F15" s="85">
        <f t="shared" si="66"/>
        <v>0</v>
      </c>
      <c r="G15" s="86"/>
      <c r="H15" s="85">
        <f t="shared" si="67"/>
        <v>0</v>
      </c>
      <c r="I15" s="86"/>
      <c r="J15" s="85">
        <f t="shared" si="68"/>
        <v>0</v>
      </c>
      <c r="K15" s="86"/>
      <c r="L15" s="85">
        <f t="shared" si="69"/>
        <v>0</v>
      </c>
      <c r="M15" s="87">
        <f t="shared" si="70"/>
        <v>0</v>
      </c>
      <c r="N15" s="88"/>
      <c r="O15" s="86"/>
      <c r="P15" s="85">
        <f t="shared" si="71"/>
        <v>0</v>
      </c>
      <c r="Q15" s="85"/>
      <c r="R15" s="85">
        <f t="shared" si="7"/>
        <v>0</v>
      </c>
      <c r="S15" s="85"/>
      <c r="T15" s="85">
        <f t="shared" si="72"/>
        <v>0</v>
      </c>
      <c r="U15" s="86"/>
      <c r="V15" s="85">
        <f t="shared" si="73"/>
        <v>0</v>
      </c>
      <c r="W15" s="86"/>
      <c r="X15" s="85">
        <f t="shared" si="74"/>
        <v>0</v>
      </c>
      <c r="Y15" s="87">
        <f t="shared" si="75"/>
        <v>0</v>
      </c>
      <c r="Z15" s="88"/>
      <c r="AA15" s="86"/>
      <c r="AB15" s="85">
        <f t="shared" si="76"/>
        <v>0</v>
      </c>
      <c r="AC15" s="86"/>
      <c r="AD15" s="85">
        <f t="shared" si="77"/>
        <v>0</v>
      </c>
      <c r="AE15" s="86"/>
      <c r="AF15" s="85">
        <f t="shared" si="78"/>
        <v>0</v>
      </c>
      <c r="AG15" s="86"/>
      <c r="AH15" s="85">
        <f t="shared" si="79"/>
        <v>0</v>
      </c>
      <c r="AI15" s="86"/>
      <c r="AJ15" s="85">
        <f t="shared" si="80"/>
        <v>0</v>
      </c>
      <c r="AK15" s="86"/>
      <c r="AL15" s="85">
        <f t="shared" si="81"/>
        <v>0</v>
      </c>
      <c r="AM15" s="86"/>
      <c r="AN15" s="85">
        <f t="shared" si="82"/>
        <v>0</v>
      </c>
      <c r="AO15" s="86"/>
      <c r="AP15" s="85">
        <f t="shared" si="83"/>
        <v>0</v>
      </c>
      <c r="AQ15" s="86"/>
      <c r="AR15" s="85">
        <f t="shared" si="84"/>
        <v>0</v>
      </c>
      <c r="AS15" s="86"/>
      <c r="AT15" s="85">
        <f t="shared" si="85"/>
        <v>0</v>
      </c>
      <c r="AU15" s="87">
        <f t="shared" si="86"/>
        <v>0</v>
      </c>
      <c r="AV15" s="85"/>
      <c r="AW15" s="86"/>
      <c r="AX15" s="85">
        <f t="shared" si="87"/>
        <v>0</v>
      </c>
      <c r="AY15" s="86"/>
      <c r="AZ15" s="85">
        <f t="shared" si="88"/>
        <v>0</v>
      </c>
      <c r="BA15" s="86"/>
      <c r="BB15" s="85">
        <f t="shared" si="89"/>
        <v>0</v>
      </c>
      <c r="BC15" s="86"/>
      <c r="BD15" s="85">
        <f t="shared" si="90"/>
        <v>0</v>
      </c>
      <c r="BE15" s="86"/>
      <c r="BF15" s="85">
        <f t="shared" si="91"/>
        <v>0</v>
      </c>
      <c r="BG15" s="87">
        <f t="shared" si="92"/>
        <v>0</v>
      </c>
      <c r="BH15" s="86"/>
      <c r="BI15" s="86"/>
      <c r="BJ15" s="85">
        <f t="shared" si="93"/>
        <v>0</v>
      </c>
      <c r="BK15" s="86"/>
      <c r="BL15" s="85">
        <f t="shared" si="94"/>
        <v>0</v>
      </c>
      <c r="BM15" s="86"/>
      <c r="BN15" s="85">
        <f t="shared" si="95"/>
        <v>0</v>
      </c>
      <c r="BO15" s="86"/>
      <c r="BP15" s="85">
        <f t="shared" si="96"/>
        <v>0</v>
      </c>
      <c r="BQ15" s="86"/>
      <c r="BR15" s="85">
        <f t="shared" si="97"/>
        <v>0</v>
      </c>
      <c r="BS15" s="86"/>
      <c r="BT15" s="85">
        <f t="shared" si="98"/>
        <v>0</v>
      </c>
      <c r="BU15" s="86"/>
      <c r="BV15" s="85">
        <f t="shared" si="99"/>
        <v>0</v>
      </c>
      <c r="BW15" s="87">
        <f t="shared" si="100"/>
        <v>0</v>
      </c>
      <c r="BX15" s="86"/>
      <c r="BY15" s="86"/>
      <c r="BZ15" s="85">
        <f t="shared" si="101"/>
        <v>0</v>
      </c>
      <c r="CA15" s="86"/>
      <c r="CB15" s="85">
        <f t="shared" si="102"/>
        <v>0</v>
      </c>
      <c r="CC15" s="86"/>
      <c r="CD15" s="85">
        <f t="shared" si="103"/>
        <v>0</v>
      </c>
      <c r="CE15" s="86"/>
      <c r="CF15" s="85">
        <f t="shared" si="104"/>
        <v>0</v>
      </c>
      <c r="CG15" s="86"/>
      <c r="CH15" s="85">
        <f t="shared" si="105"/>
        <v>0</v>
      </c>
      <c r="CI15" s="86"/>
      <c r="CJ15" s="85">
        <f t="shared" si="106"/>
        <v>0</v>
      </c>
      <c r="CK15" s="87">
        <f t="shared" si="107"/>
        <v>0</v>
      </c>
      <c r="CL15" s="85"/>
      <c r="CM15" s="86"/>
      <c r="CN15" s="85">
        <f t="shared" si="108"/>
        <v>0</v>
      </c>
      <c r="CO15" s="86"/>
      <c r="CP15" s="85">
        <f t="shared" si="109"/>
        <v>0</v>
      </c>
      <c r="CQ15" s="86"/>
      <c r="CR15" s="85">
        <f t="shared" si="110"/>
        <v>0</v>
      </c>
      <c r="CS15" s="87">
        <f t="shared" si="111"/>
        <v>0</v>
      </c>
      <c r="CT15" s="86"/>
      <c r="CU15" s="86"/>
      <c r="CV15" s="85">
        <f t="shared" si="112"/>
        <v>0</v>
      </c>
      <c r="CW15" s="86" t="s">
        <v>172</v>
      </c>
      <c r="CX15" s="85">
        <f t="shared" si="113"/>
        <v>4</v>
      </c>
      <c r="CY15" s="86" t="s">
        <v>172</v>
      </c>
      <c r="CZ15" s="85">
        <f t="shared" si="114"/>
        <v>6</v>
      </c>
      <c r="DA15" s="86" t="s">
        <v>172</v>
      </c>
      <c r="DB15" s="85">
        <f t="shared" si="115"/>
        <v>4</v>
      </c>
      <c r="DC15" s="86"/>
      <c r="DD15" s="85">
        <f t="shared" si="116"/>
        <v>0</v>
      </c>
      <c r="DE15" s="86"/>
      <c r="DF15" s="85">
        <f t="shared" si="117"/>
        <v>0</v>
      </c>
      <c r="DG15" s="86"/>
      <c r="DH15" s="85">
        <f t="shared" si="118"/>
        <v>0</v>
      </c>
      <c r="DI15" s="91">
        <f t="shared" si="119"/>
        <v>12</v>
      </c>
      <c r="DJ15" s="85"/>
      <c r="DK15" s="86"/>
      <c r="DL15" s="85">
        <f t="shared" si="120"/>
        <v>0</v>
      </c>
      <c r="DM15" s="86"/>
      <c r="DN15" s="85">
        <f t="shared" si="121"/>
        <v>0</v>
      </c>
      <c r="DO15" s="86"/>
      <c r="DP15" s="85">
        <f t="shared" si="122"/>
        <v>0</v>
      </c>
      <c r="DQ15" s="86"/>
      <c r="DR15" s="85">
        <f t="shared" si="123"/>
        <v>0</v>
      </c>
      <c r="DS15" s="86"/>
      <c r="DT15" s="85">
        <f t="shared" si="124"/>
        <v>0</v>
      </c>
      <c r="DU15" s="86"/>
      <c r="DV15" s="85">
        <f t="shared" si="125"/>
        <v>0</v>
      </c>
      <c r="DW15" s="86"/>
      <c r="DX15" s="85">
        <f t="shared" si="126"/>
        <v>0</v>
      </c>
      <c r="DY15" s="86"/>
      <c r="DZ15" s="85">
        <f t="shared" si="127"/>
        <v>0</v>
      </c>
      <c r="EA15" s="86"/>
      <c r="EB15" s="85">
        <f t="shared" si="128"/>
        <v>0</v>
      </c>
      <c r="EC15" s="91">
        <f t="shared" si="129"/>
        <v>0</v>
      </c>
      <c r="EE15" s="153">
        <f t="shared" si="130"/>
        <v>0</v>
      </c>
      <c r="EG15" s="154">
        <f t="shared" si="131"/>
        <v>0</v>
      </c>
      <c r="EI15" s="154">
        <f t="shared" si="132"/>
        <v>14</v>
      </c>
      <c r="EK15" s="151">
        <f t="shared" si="133"/>
        <v>14</v>
      </c>
      <c r="EL15" s="3">
        <f t="shared" si="134"/>
        <v>12</v>
      </c>
    </row>
    <row r="16" spans="1:142" ht="16.5" x14ac:dyDescent="0.3">
      <c r="A16" s="4" t="str">
        <f>'Iniciální odběry'!A16</f>
        <v xml:space="preserve">Kroupa Ludvík </v>
      </c>
      <c r="B16" s="107">
        <f>'Iniciální odběry'!B16</f>
        <v>460914419</v>
      </c>
      <c r="C16" s="105">
        <f>'Iniciální odběry'!C16</f>
        <v>44015</v>
      </c>
      <c r="D16" s="83">
        <f t="shared" si="65"/>
        <v>14</v>
      </c>
      <c r="E16" s="84"/>
      <c r="F16" s="85">
        <f t="shared" si="66"/>
        <v>0</v>
      </c>
      <c r="G16" s="86"/>
      <c r="H16" s="85">
        <f t="shared" si="67"/>
        <v>0</v>
      </c>
      <c r="I16" s="86"/>
      <c r="J16" s="85">
        <f t="shared" si="68"/>
        <v>0</v>
      </c>
      <c r="K16" s="86" t="s">
        <v>172</v>
      </c>
      <c r="L16" s="85">
        <f t="shared" si="69"/>
        <v>2</v>
      </c>
      <c r="M16" s="87">
        <f t="shared" si="70"/>
        <v>2</v>
      </c>
      <c r="N16" s="88"/>
      <c r="O16" s="86"/>
      <c r="P16" s="85">
        <f t="shared" si="71"/>
        <v>0</v>
      </c>
      <c r="Q16" s="85"/>
      <c r="R16" s="85">
        <f t="shared" si="7"/>
        <v>0</v>
      </c>
      <c r="S16" s="85"/>
      <c r="T16" s="85">
        <f t="shared" si="72"/>
        <v>0</v>
      </c>
      <c r="U16" s="86"/>
      <c r="V16" s="85">
        <f t="shared" si="73"/>
        <v>0</v>
      </c>
      <c r="W16" s="86"/>
      <c r="X16" s="85">
        <f t="shared" si="74"/>
        <v>0</v>
      </c>
      <c r="Y16" s="87">
        <f t="shared" si="75"/>
        <v>0</v>
      </c>
      <c r="Z16" s="88"/>
      <c r="AA16" s="86"/>
      <c r="AB16" s="85">
        <f t="shared" si="76"/>
        <v>0</v>
      </c>
      <c r="AC16" s="86"/>
      <c r="AD16" s="85">
        <f t="shared" si="77"/>
        <v>0</v>
      </c>
      <c r="AE16" s="86"/>
      <c r="AF16" s="85">
        <f t="shared" si="78"/>
        <v>0</v>
      </c>
      <c r="AG16" s="86"/>
      <c r="AH16" s="85">
        <f t="shared" si="79"/>
        <v>0</v>
      </c>
      <c r="AI16" s="86"/>
      <c r="AJ16" s="85">
        <f t="shared" si="80"/>
        <v>0</v>
      </c>
      <c r="AK16" s="86"/>
      <c r="AL16" s="85">
        <f t="shared" si="81"/>
        <v>0</v>
      </c>
      <c r="AM16" s="86"/>
      <c r="AN16" s="85">
        <f t="shared" si="82"/>
        <v>0</v>
      </c>
      <c r="AO16" s="86"/>
      <c r="AP16" s="85">
        <f t="shared" si="83"/>
        <v>0</v>
      </c>
      <c r="AQ16" s="86"/>
      <c r="AR16" s="85">
        <f t="shared" si="84"/>
        <v>0</v>
      </c>
      <c r="AS16" s="86"/>
      <c r="AT16" s="85">
        <f t="shared" si="85"/>
        <v>0</v>
      </c>
      <c r="AU16" s="87">
        <f t="shared" si="86"/>
        <v>0</v>
      </c>
      <c r="AV16" s="85"/>
      <c r="AW16" s="86"/>
      <c r="AX16" s="85">
        <f t="shared" si="87"/>
        <v>0</v>
      </c>
      <c r="AY16" s="86"/>
      <c r="AZ16" s="85">
        <f t="shared" si="88"/>
        <v>0</v>
      </c>
      <c r="BA16" s="86"/>
      <c r="BB16" s="85">
        <f t="shared" si="89"/>
        <v>0</v>
      </c>
      <c r="BC16" s="86"/>
      <c r="BD16" s="85">
        <f t="shared" si="90"/>
        <v>0</v>
      </c>
      <c r="BE16" s="86"/>
      <c r="BF16" s="85">
        <f t="shared" si="91"/>
        <v>0</v>
      </c>
      <c r="BG16" s="87">
        <f t="shared" si="92"/>
        <v>0</v>
      </c>
      <c r="BH16" s="86"/>
      <c r="BI16" s="86"/>
      <c r="BJ16" s="85">
        <f t="shared" si="93"/>
        <v>0</v>
      </c>
      <c r="BK16" s="86"/>
      <c r="BL16" s="85">
        <f t="shared" si="94"/>
        <v>0</v>
      </c>
      <c r="BM16" s="86"/>
      <c r="BN16" s="85">
        <f t="shared" si="95"/>
        <v>0</v>
      </c>
      <c r="BO16" s="86"/>
      <c r="BP16" s="85">
        <f t="shared" si="96"/>
        <v>0</v>
      </c>
      <c r="BQ16" s="86"/>
      <c r="BR16" s="85">
        <f t="shared" si="97"/>
        <v>0</v>
      </c>
      <c r="BS16" s="86"/>
      <c r="BT16" s="85">
        <f t="shared" si="98"/>
        <v>0</v>
      </c>
      <c r="BU16" s="86"/>
      <c r="BV16" s="85">
        <f t="shared" si="99"/>
        <v>0</v>
      </c>
      <c r="BW16" s="87">
        <f t="shared" si="100"/>
        <v>0</v>
      </c>
      <c r="BX16" s="86"/>
      <c r="BY16" s="86"/>
      <c r="BZ16" s="85">
        <f t="shared" si="101"/>
        <v>0</v>
      </c>
      <c r="CA16" s="86"/>
      <c r="CB16" s="85">
        <f t="shared" si="102"/>
        <v>0</v>
      </c>
      <c r="CC16" s="86"/>
      <c r="CD16" s="85">
        <f t="shared" si="103"/>
        <v>0</v>
      </c>
      <c r="CE16" s="86"/>
      <c r="CF16" s="85">
        <f t="shared" si="104"/>
        <v>0</v>
      </c>
      <c r="CG16" s="86"/>
      <c r="CH16" s="85">
        <f t="shared" si="105"/>
        <v>0</v>
      </c>
      <c r="CI16" s="86"/>
      <c r="CJ16" s="85">
        <f t="shared" si="106"/>
        <v>0</v>
      </c>
      <c r="CK16" s="87">
        <f t="shared" si="107"/>
        <v>0</v>
      </c>
      <c r="CL16" s="85"/>
      <c r="CM16" s="86"/>
      <c r="CN16" s="85">
        <f t="shared" si="108"/>
        <v>0</v>
      </c>
      <c r="CO16" s="86"/>
      <c r="CP16" s="85">
        <f t="shared" si="109"/>
        <v>0</v>
      </c>
      <c r="CQ16" s="86"/>
      <c r="CR16" s="85">
        <f t="shared" si="110"/>
        <v>0</v>
      </c>
      <c r="CS16" s="87">
        <f t="shared" si="111"/>
        <v>0</v>
      </c>
      <c r="CT16" s="86"/>
      <c r="CU16" s="86"/>
      <c r="CV16" s="85">
        <f t="shared" si="112"/>
        <v>0</v>
      </c>
      <c r="CW16" s="86" t="s">
        <v>172</v>
      </c>
      <c r="CX16" s="85">
        <f t="shared" si="113"/>
        <v>4</v>
      </c>
      <c r="CY16" s="86" t="s">
        <v>172</v>
      </c>
      <c r="CZ16" s="85">
        <f t="shared" si="114"/>
        <v>6</v>
      </c>
      <c r="DA16" s="86"/>
      <c r="DB16" s="85">
        <f t="shared" si="115"/>
        <v>0</v>
      </c>
      <c r="DC16" s="86"/>
      <c r="DD16" s="85">
        <f t="shared" si="116"/>
        <v>0</v>
      </c>
      <c r="DE16" s="86" t="s">
        <v>172</v>
      </c>
      <c r="DF16" s="85">
        <f t="shared" si="117"/>
        <v>8</v>
      </c>
      <c r="DG16" s="86"/>
      <c r="DH16" s="85">
        <f t="shared" si="118"/>
        <v>0</v>
      </c>
      <c r="DI16" s="91">
        <f t="shared" si="119"/>
        <v>12</v>
      </c>
      <c r="DJ16" s="85"/>
      <c r="DK16" s="86"/>
      <c r="DL16" s="85">
        <f t="shared" si="120"/>
        <v>0</v>
      </c>
      <c r="DM16" s="86"/>
      <c r="DN16" s="85">
        <f t="shared" si="121"/>
        <v>0</v>
      </c>
      <c r="DO16" s="86"/>
      <c r="DP16" s="85">
        <f t="shared" si="122"/>
        <v>0</v>
      </c>
      <c r="DQ16" s="86"/>
      <c r="DR16" s="85">
        <f t="shared" si="123"/>
        <v>0</v>
      </c>
      <c r="DS16" s="86"/>
      <c r="DT16" s="85">
        <f t="shared" si="124"/>
        <v>0</v>
      </c>
      <c r="DU16" s="86"/>
      <c r="DV16" s="85">
        <f t="shared" si="125"/>
        <v>0</v>
      </c>
      <c r="DW16" s="86"/>
      <c r="DX16" s="85">
        <f t="shared" si="126"/>
        <v>0</v>
      </c>
      <c r="DY16" s="86"/>
      <c r="DZ16" s="85">
        <f t="shared" si="127"/>
        <v>0</v>
      </c>
      <c r="EA16" s="86"/>
      <c r="EB16" s="85">
        <f t="shared" si="128"/>
        <v>0</v>
      </c>
      <c r="EC16" s="91">
        <f t="shared" si="129"/>
        <v>0</v>
      </c>
      <c r="EE16" s="153">
        <f t="shared" si="130"/>
        <v>0</v>
      </c>
      <c r="EG16" s="154">
        <f t="shared" si="131"/>
        <v>0</v>
      </c>
      <c r="EI16" s="154">
        <f t="shared" si="132"/>
        <v>18</v>
      </c>
      <c r="EK16" s="151">
        <f t="shared" si="133"/>
        <v>20</v>
      </c>
      <c r="EL16" s="3">
        <f t="shared" si="134"/>
        <v>14</v>
      </c>
    </row>
    <row r="17" spans="1:142" ht="16.5" x14ac:dyDescent="0.3">
      <c r="A17" s="4" t="str">
        <f>'Iniciální odběry'!A17</f>
        <v>Kubáček Vladislav</v>
      </c>
      <c r="B17" s="107">
        <f>'Iniciální odběry'!B17</f>
        <v>7007245344</v>
      </c>
      <c r="C17" s="105">
        <f>'Iniciální odběry'!C17</f>
        <v>43993</v>
      </c>
      <c r="D17" s="83">
        <f t="shared" si="65"/>
        <v>18</v>
      </c>
      <c r="E17" s="84"/>
      <c r="F17" s="85">
        <f t="shared" si="66"/>
        <v>0</v>
      </c>
      <c r="G17" s="86"/>
      <c r="H17" s="85">
        <f t="shared" si="67"/>
        <v>0</v>
      </c>
      <c r="I17" s="86" t="s">
        <v>172</v>
      </c>
      <c r="J17" s="85">
        <f t="shared" si="68"/>
        <v>2</v>
      </c>
      <c r="K17" s="86"/>
      <c r="L17" s="85">
        <f t="shared" si="69"/>
        <v>0</v>
      </c>
      <c r="M17" s="87">
        <f t="shared" si="70"/>
        <v>2</v>
      </c>
      <c r="N17" s="88"/>
      <c r="O17" s="86"/>
      <c r="P17" s="85">
        <f t="shared" si="71"/>
        <v>0</v>
      </c>
      <c r="Q17" s="85"/>
      <c r="R17" s="85">
        <f t="shared" si="7"/>
        <v>0</v>
      </c>
      <c r="S17" s="85"/>
      <c r="T17" s="85">
        <f t="shared" si="72"/>
        <v>0</v>
      </c>
      <c r="U17" s="86"/>
      <c r="V17" s="85">
        <f t="shared" si="73"/>
        <v>0</v>
      </c>
      <c r="W17" s="86"/>
      <c r="X17" s="85">
        <f t="shared" si="74"/>
        <v>0</v>
      </c>
      <c r="Y17" s="87">
        <f t="shared" si="75"/>
        <v>0</v>
      </c>
      <c r="Z17" s="88"/>
      <c r="AA17" s="86"/>
      <c r="AB17" s="85">
        <f t="shared" si="76"/>
        <v>0</v>
      </c>
      <c r="AC17" s="86"/>
      <c r="AD17" s="85">
        <f t="shared" si="77"/>
        <v>0</v>
      </c>
      <c r="AE17" s="86"/>
      <c r="AF17" s="85">
        <f t="shared" si="78"/>
        <v>0</v>
      </c>
      <c r="AG17" s="86"/>
      <c r="AH17" s="85">
        <f t="shared" si="79"/>
        <v>0</v>
      </c>
      <c r="AI17" s="86"/>
      <c r="AJ17" s="85">
        <f t="shared" si="80"/>
        <v>0</v>
      </c>
      <c r="AK17" s="86"/>
      <c r="AL17" s="85">
        <f t="shared" si="81"/>
        <v>0</v>
      </c>
      <c r="AM17" s="86"/>
      <c r="AN17" s="85">
        <f t="shared" si="82"/>
        <v>0</v>
      </c>
      <c r="AO17" s="86"/>
      <c r="AP17" s="85">
        <f t="shared" si="83"/>
        <v>0</v>
      </c>
      <c r="AQ17" s="86"/>
      <c r="AR17" s="85">
        <f t="shared" si="84"/>
        <v>0</v>
      </c>
      <c r="AS17" s="86"/>
      <c r="AT17" s="85">
        <f t="shared" si="85"/>
        <v>0</v>
      </c>
      <c r="AU17" s="87">
        <f t="shared" si="86"/>
        <v>0</v>
      </c>
      <c r="AV17" s="85"/>
      <c r="AW17" s="86"/>
      <c r="AX17" s="85">
        <f t="shared" si="87"/>
        <v>0</v>
      </c>
      <c r="AY17" s="86"/>
      <c r="AZ17" s="85">
        <f t="shared" si="88"/>
        <v>0</v>
      </c>
      <c r="BA17" s="86"/>
      <c r="BB17" s="85">
        <f t="shared" si="89"/>
        <v>0</v>
      </c>
      <c r="BC17" s="86"/>
      <c r="BD17" s="85">
        <f t="shared" si="90"/>
        <v>0</v>
      </c>
      <c r="BE17" s="86"/>
      <c r="BF17" s="85">
        <f t="shared" si="91"/>
        <v>0</v>
      </c>
      <c r="BG17" s="87">
        <f t="shared" si="92"/>
        <v>0</v>
      </c>
      <c r="BH17" s="86"/>
      <c r="BI17" s="86"/>
      <c r="BJ17" s="85">
        <f t="shared" si="93"/>
        <v>0</v>
      </c>
      <c r="BK17" s="86"/>
      <c r="BL17" s="85">
        <f t="shared" si="94"/>
        <v>0</v>
      </c>
      <c r="BM17" s="86" t="s">
        <v>172</v>
      </c>
      <c r="BN17" s="85">
        <f t="shared" si="95"/>
        <v>4</v>
      </c>
      <c r="BO17" s="86"/>
      <c r="BP17" s="85">
        <f t="shared" si="96"/>
        <v>0</v>
      </c>
      <c r="BQ17" s="86"/>
      <c r="BR17" s="85">
        <f t="shared" si="97"/>
        <v>0</v>
      </c>
      <c r="BS17" s="86"/>
      <c r="BT17" s="85">
        <f t="shared" si="98"/>
        <v>0</v>
      </c>
      <c r="BU17" s="86"/>
      <c r="BV17" s="85">
        <f t="shared" si="99"/>
        <v>0</v>
      </c>
      <c r="BW17" s="87">
        <f t="shared" si="100"/>
        <v>4</v>
      </c>
      <c r="BX17" s="86"/>
      <c r="BY17" s="86"/>
      <c r="BZ17" s="85">
        <f t="shared" si="101"/>
        <v>0</v>
      </c>
      <c r="CA17" s="86"/>
      <c r="CB17" s="85">
        <f t="shared" si="102"/>
        <v>0</v>
      </c>
      <c r="CC17" s="86"/>
      <c r="CD17" s="85">
        <f t="shared" si="103"/>
        <v>0</v>
      </c>
      <c r="CE17" s="86"/>
      <c r="CF17" s="85">
        <f t="shared" si="104"/>
        <v>0</v>
      </c>
      <c r="CG17" s="86"/>
      <c r="CH17" s="85">
        <f t="shared" si="105"/>
        <v>0</v>
      </c>
      <c r="CI17" s="86"/>
      <c r="CJ17" s="85">
        <f t="shared" si="106"/>
        <v>0</v>
      </c>
      <c r="CK17" s="87">
        <f t="shared" si="107"/>
        <v>0</v>
      </c>
      <c r="CL17" s="85"/>
      <c r="CM17" s="86"/>
      <c r="CN17" s="85">
        <f t="shared" si="108"/>
        <v>0</v>
      </c>
      <c r="CO17" s="86"/>
      <c r="CP17" s="85">
        <f t="shared" si="109"/>
        <v>0</v>
      </c>
      <c r="CQ17" s="86"/>
      <c r="CR17" s="85">
        <f t="shared" si="110"/>
        <v>0</v>
      </c>
      <c r="CS17" s="87">
        <f t="shared" si="111"/>
        <v>0</v>
      </c>
      <c r="CT17" s="86"/>
      <c r="CU17" s="86"/>
      <c r="CV17" s="85">
        <f t="shared" si="112"/>
        <v>0</v>
      </c>
      <c r="CW17" s="86" t="s">
        <v>172</v>
      </c>
      <c r="CX17" s="85">
        <f t="shared" si="113"/>
        <v>4</v>
      </c>
      <c r="CY17" s="86" t="s">
        <v>172</v>
      </c>
      <c r="CZ17" s="85">
        <f t="shared" si="114"/>
        <v>6</v>
      </c>
      <c r="DA17" s="86" t="s">
        <v>172</v>
      </c>
      <c r="DB17" s="85">
        <f t="shared" si="115"/>
        <v>4</v>
      </c>
      <c r="DC17" s="86"/>
      <c r="DD17" s="85">
        <f t="shared" si="116"/>
        <v>0</v>
      </c>
      <c r="DE17" s="86"/>
      <c r="DF17" s="85">
        <f t="shared" si="117"/>
        <v>0</v>
      </c>
      <c r="DG17" s="86"/>
      <c r="DH17" s="85">
        <f t="shared" si="118"/>
        <v>0</v>
      </c>
      <c r="DI17" s="91">
        <f t="shared" si="119"/>
        <v>12</v>
      </c>
      <c r="DJ17" s="85"/>
      <c r="DK17" s="86"/>
      <c r="DL17" s="85">
        <f t="shared" si="120"/>
        <v>0</v>
      </c>
      <c r="DM17" s="86"/>
      <c r="DN17" s="85">
        <f t="shared" si="121"/>
        <v>0</v>
      </c>
      <c r="DO17" s="86"/>
      <c r="DP17" s="85">
        <f t="shared" si="122"/>
        <v>0</v>
      </c>
      <c r="DQ17" s="86"/>
      <c r="DR17" s="85">
        <f t="shared" si="123"/>
        <v>0</v>
      </c>
      <c r="DS17" s="86"/>
      <c r="DT17" s="85">
        <f t="shared" si="124"/>
        <v>0</v>
      </c>
      <c r="DU17" s="86"/>
      <c r="DV17" s="85">
        <f t="shared" si="125"/>
        <v>0</v>
      </c>
      <c r="DW17" s="86"/>
      <c r="DX17" s="85">
        <f t="shared" si="126"/>
        <v>0</v>
      </c>
      <c r="DY17" s="86"/>
      <c r="DZ17" s="85">
        <f t="shared" si="127"/>
        <v>0</v>
      </c>
      <c r="EA17" s="86"/>
      <c r="EB17" s="85">
        <f t="shared" si="128"/>
        <v>0</v>
      </c>
      <c r="EC17" s="91">
        <f t="shared" si="129"/>
        <v>0</v>
      </c>
      <c r="EE17" s="153">
        <f t="shared" si="130"/>
        <v>0</v>
      </c>
      <c r="EG17" s="154">
        <f t="shared" si="131"/>
        <v>4</v>
      </c>
      <c r="EI17" s="154">
        <f t="shared" si="132"/>
        <v>14</v>
      </c>
      <c r="EK17" s="151">
        <f t="shared" si="133"/>
        <v>20</v>
      </c>
      <c r="EL17" s="3">
        <f t="shared" si="134"/>
        <v>18</v>
      </c>
    </row>
    <row r="18" spans="1:142" ht="16.5" x14ac:dyDescent="0.3">
      <c r="A18" s="4" t="str">
        <f>'Iniciální odběry'!A18</f>
        <v>Ondrejková Zdenka</v>
      </c>
      <c r="B18" s="107">
        <f>'Iniciální odběry'!B18</f>
        <v>435322406</v>
      </c>
      <c r="C18" s="105">
        <f>'Iniciální odběry'!C18</f>
        <v>44007</v>
      </c>
      <c r="D18" s="83">
        <f t="shared" si="65"/>
        <v>15</v>
      </c>
      <c r="E18" s="84"/>
      <c r="F18" s="85">
        <f t="shared" si="66"/>
        <v>0</v>
      </c>
      <c r="G18" s="86" t="s">
        <v>172</v>
      </c>
      <c r="H18" s="85">
        <f t="shared" si="67"/>
        <v>1</v>
      </c>
      <c r="I18" s="86" t="s">
        <v>172</v>
      </c>
      <c r="J18" s="85">
        <f t="shared" si="68"/>
        <v>2</v>
      </c>
      <c r="K18" s="86"/>
      <c r="L18" s="85">
        <f t="shared" si="69"/>
        <v>0</v>
      </c>
      <c r="M18" s="87">
        <f t="shared" si="70"/>
        <v>3</v>
      </c>
      <c r="N18" s="88"/>
      <c r="O18" s="86"/>
      <c r="P18" s="85">
        <f t="shared" si="71"/>
        <v>0</v>
      </c>
      <c r="Q18" s="85"/>
      <c r="R18" s="85">
        <f t="shared" si="7"/>
        <v>0</v>
      </c>
      <c r="S18" s="85"/>
      <c r="T18" s="85">
        <f t="shared" si="72"/>
        <v>0</v>
      </c>
      <c r="U18" s="86"/>
      <c r="V18" s="85">
        <f t="shared" si="73"/>
        <v>0</v>
      </c>
      <c r="W18" s="86"/>
      <c r="X18" s="85">
        <f t="shared" si="74"/>
        <v>0</v>
      </c>
      <c r="Y18" s="87">
        <f t="shared" si="75"/>
        <v>0</v>
      </c>
      <c r="Z18" s="88"/>
      <c r="AA18" s="86"/>
      <c r="AB18" s="85">
        <f t="shared" si="76"/>
        <v>0</v>
      </c>
      <c r="AC18" s="86"/>
      <c r="AD18" s="85">
        <f t="shared" si="77"/>
        <v>0</v>
      </c>
      <c r="AE18" s="86"/>
      <c r="AF18" s="85">
        <f t="shared" si="78"/>
        <v>0</v>
      </c>
      <c r="AG18" s="86"/>
      <c r="AH18" s="85">
        <f t="shared" si="79"/>
        <v>0</v>
      </c>
      <c r="AI18" s="86"/>
      <c r="AJ18" s="85">
        <f t="shared" si="80"/>
        <v>0</v>
      </c>
      <c r="AK18" s="86"/>
      <c r="AL18" s="85">
        <f t="shared" si="81"/>
        <v>0</v>
      </c>
      <c r="AM18" s="86"/>
      <c r="AN18" s="85">
        <f t="shared" si="82"/>
        <v>0</v>
      </c>
      <c r="AO18" s="86"/>
      <c r="AP18" s="85">
        <f t="shared" si="83"/>
        <v>0</v>
      </c>
      <c r="AQ18" s="86"/>
      <c r="AR18" s="85">
        <f t="shared" si="84"/>
        <v>0</v>
      </c>
      <c r="AS18" s="86"/>
      <c r="AT18" s="85">
        <f t="shared" si="85"/>
        <v>0</v>
      </c>
      <c r="AU18" s="87">
        <f t="shared" si="86"/>
        <v>0</v>
      </c>
      <c r="AV18" s="85"/>
      <c r="AW18" s="86"/>
      <c r="AX18" s="85">
        <f t="shared" si="87"/>
        <v>0</v>
      </c>
      <c r="AY18" s="86"/>
      <c r="AZ18" s="85">
        <f t="shared" si="88"/>
        <v>0</v>
      </c>
      <c r="BA18" s="86"/>
      <c r="BB18" s="85">
        <f t="shared" si="89"/>
        <v>0</v>
      </c>
      <c r="BC18" s="86"/>
      <c r="BD18" s="85">
        <f t="shared" si="90"/>
        <v>0</v>
      </c>
      <c r="BE18" s="86"/>
      <c r="BF18" s="85">
        <f t="shared" si="91"/>
        <v>0</v>
      </c>
      <c r="BG18" s="87">
        <f t="shared" si="92"/>
        <v>0</v>
      </c>
      <c r="BH18" s="86"/>
      <c r="BI18" s="86"/>
      <c r="BJ18" s="85">
        <f t="shared" si="93"/>
        <v>0</v>
      </c>
      <c r="BK18" s="86"/>
      <c r="BL18" s="85">
        <f t="shared" si="94"/>
        <v>0</v>
      </c>
      <c r="BM18" s="86"/>
      <c r="BN18" s="85">
        <f t="shared" si="95"/>
        <v>0</v>
      </c>
      <c r="BO18" s="86"/>
      <c r="BP18" s="85">
        <f t="shared" si="96"/>
        <v>0</v>
      </c>
      <c r="BQ18" s="86"/>
      <c r="BR18" s="85">
        <f t="shared" si="97"/>
        <v>0</v>
      </c>
      <c r="BS18" s="86"/>
      <c r="BT18" s="85">
        <f t="shared" si="98"/>
        <v>0</v>
      </c>
      <c r="BU18" s="86"/>
      <c r="BV18" s="85">
        <f t="shared" si="99"/>
        <v>0</v>
      </c>
      <c r="BW18" s="87">
        <f t="shared" si="100"/>
        <v>0</v>
      </c>
      <c r="BX18" s="86"/>
      <c r="BY18" s="86"/>
      <c r="BZ18" s="85">
        <f t="shared" si="101"/>
        <v>0</v>
      </c>
      <c r="CA18" s="86"/>
      <c r="CB18" s="85">
        <f t="shared" si="102"/>
        <v>0</v>
      </c>
      <c r="CC18" s="86"/>
      <c r="CD18" s="85">
        <f t="shared" si="103"/>
        <v>0</v>
      </c>
      <c r="CE18" s="86"/>
      <c r="CF18" s="85">
        <f t="shared" si="104"/>
        <v>0</v>
      </c>
      <c r="CG18" s="86"/>
      <c r="CH18" s="85">
        <f t="shared" si="105"/>
        <v>0</v>
      </c>
      <c r="CI18" s="86"/>
      <c r="CJ18" s="85">
        <f t="shared" si="106"/>
        <v>0</v>
      </c>
      <c r="CK18" s="87">
        <f t="shared" si="107"/>
        <v>0</v>
      </c>
      <c r="CL18" s="85"/>
      <c r="CM18" s="86"/>
      <c r="CN18" s="85">
        <f t="shared" si="108"/>
        <v>0</v>
      </c>
      <c r="CO18" s="86"/>
      <c r="CP18" s="85">
        <f t="shared" si="109"/>
        <v>0</v>
      </c>
      <c r="CQ18" s="86"/>
      <c r="CR18" s="85">
        <f t="shared" si="110"/>
        <v>0</v>
      </c>
      <c r="CS18" s="87">
        <f t="shared" si="111"/>
        <v>0</v>
      </c>
      <c r="CT18" s="86"/>
      <c r="CU18" s="86"/>
      <c r="CV18" s="85">
        <f t="shared" si="112"/>
        <v>0</v>
      </c>
      <c r="CW18" s="86"/>
      <c r="CX18" s="85">
        <f t="shared" si="113"/>
        <v>0</v>
      </c>
      <c r="CY18" s="86" t="s">
        <v>172</v>
      </c>
      <c r="CZ18" s="85">
        <f t="shared" si="114"/>
        <v>6</v>
      </c>
      <c r="DA18" s="86"/>
      <c r="DB18" s="85">
        <f t="shared" si="115"/>
        <v>0</v>
      </c>
      <c r="DC18" s="86"/>
      <c r="DD18" s="85">
        <f t="shared" si="116"/>
        <v>0</v>
      </c>
      <c r="DE18" s="86" t="s">
        <v>172</v>
      </c>
      <c r="DF18" s="85">
        <f t="shared" si="117"/>
        <v>8</v>
      </c>
      <c r="DG18" s="86"/>
      <c r="DH18" s="85">
        <f t="shared" si="118"/>
        <v>0</v>
      </c>
      <c r="DI18" s="91">
        <f t="shared" si="119"/>
        <v>12</v>
      </c>
      <c r="DJ18" s="85"/>
      <c r="DK18" s="86"/>
      <c r="DL18" s="85">
        <f t="shared" si="120"/>
        <v>0</v>
      </c>
      <c r="DM18" s="86"/>
      <c r="DN18" s="85">
        <f t="shared" si="121"/>
        <v>0</v>
      </c>
      <c r="DO18" s="86"/>
      <c r="DP18" s="85">
        <f t="shared" si="122"/>
        <v>0</v>
      </c>
      <c r="DQ18" s="86"/>
      <c r="DR18" s="85">
        <f t="shared" si="123"/>
        <v>0</v>
      </c>
      <c r="DS18" s="86"/>
      <c r="DT18" s="85">
        <f t="shared" si="124"/>
        <v>0</v>
      </c>
      <c r="DU18" s="86"/>
      <c r="DV18" s="85">
        <f t="shared" si="125"/>
        <v>0</v>
      </c>
      <c r="DW18" s="86"/>
      <c r="DX18" s="85">
        <f t="shared" si="126"/>
        <v>0</v>
      </c>
      <c r="DY18" s="86"/>
      <c r="DZ18" s="85">
        <f t="shared" si="127"/>
        <v>0</v>
      </c>
      <c r="EA18" s="86"/>
      <c r="EB18" s="85">
        <f t="shared" si="128"/>
        <v>0</v>
      </c>
      <c r="EC18" s="91">
        <f t="shared" si="129"/>
        <v>0</v>
      </c>
      <c r="EE18" s="153">
        <f t="shared" si="130"/>
        <v>0</v>
      </c>
      <c r="EG18" s="154">
        <f t="shared" si="131"/>
        <v>0</v>
      </c>
      <c r="EI18" s="154">
        <f t="shared" si="132"/>
        <v>14</v>
      </c>
      <c r="EK18" s="151">
        <f t="shared" si="133"/>
        <v>17</v>
      </c>
      <c r="EL18" s="3">
        <f t="shared" si="134"/>
        <v>15</v>
      </c>
    </row>
    <row r="19" spans="1:142" ht="16.5" x14ac:dyDescent="0.3">
      <c r="A19" s="4" t="str">
        <f>'Iniciální odběry'!A19</f>
        <v>Ošmera Zdeněk</v>
      </c>
      <c r="B19" s="107">
        <f>'Iniciální odběry'!B19</f>
        <v>510722151</v>
      </c>
      <c r="C19" s="105">
        <f>'Iniciální odběry'!C19</f>
        <v>44238</v>
      </c>
      <c r="D19" s="83">
        <f t="shared" si="65"/>
        <v>15</v>
      </c>
      <c r="E19" s="84"/>
      <c r="F19" s="85">
        <f t="shared" si="66"/>
        <v>0</v>
      </c>
      <c r="G19" s="86"/>
      <c r="H19" s="85">
        <f t="shared" si="67"/>
        <v>0</v>
      </c>
      <c r="I19" s="86"/>
      <c r="J19" s="85">
        <f t="shared" si="68"/>
        <v>0</v>
      </c>
      <c r="K19" s="86"/>
      <c r="L19" s="85">
        <f t="shared" si="69"/>
        <v>0</v>
      </c>
      <c r="M19" s="87">
        <f t="shared" si="70"/>
        <v>0</v>
      </c>
      <c r="N19" s="88"/>
      <c r="O19" s="86"/>
      <c r="P19" s="85">
        <f t="shared" si="71"/>
        <v>0</v>
      </c>
      <c r="Q19" s="85"/>
      <c r="R19" s="85">
        <f t="shared" si="7"/>
        <v>0</v>
      </c>
      <c r="S19" s="85"/>
      <c r="T19" s="85">
        <f t="shared" si="72"/>
        <v>0</v>
      </c>
      <c r="U19" s="86"/>
      <c r="V19" s="85">
        <f t="shared" si="73"/>
        <v>0</v>
      </c>
      <c r="W19" s="86"/>
      <c r="X19" s="85">
        <f t="shared" si="74"/>
        <v>0</v>
      </c>
      <c r="Y19" s="87">
        <f t="shared" si="75"/>
        <v>0</v>
      </c>
      <c r="Z19" s="88"/>
      <c r="AA19" s="86"/>
      <c r="AB19" s="85">
        <f t="shared" si="76"/>
        <v>0</v>
      </c>
      <c r="AC19" s="86"/>
      <c r="AD19" s="85">
        <f t="shared" si="77"/>
        <v>0</v>
      </c>
      <c r="AE19" s="86"/>
      <c r="AF19" s="85">
        <f t="shared" si="78"/>
        <v>0</v>
      </c>
      <c r="AG19" s="86"/>
      <c r="AH19" s="85">
        <f t="shared" si="79"/>
        <v>0</v>
      </c>
      <c r="AI19" s="86"/>
      <c r="AJ19" s="85">
        <f t="shared" si="80"/>
        <v>0</v>
      </c>
      <c r="AK19" s="86"/>
      <c r="AL19" s="85">
        <f t="shared" si="81"/>
        <v>0</v>
      </c>
      <c r="AM19" s="86"/>
      <c r="AN19" s="85">
        <f t="shared" si="82"/>
        <v>0</v>
      </c>
      <c r="AO19" s="86"/>
      <c r="AP19" s="85">
        <f t="shared" si="83"/>
        <v>0</v>
      </c>
      <c r="AQ19" s="86"/>
      <c r="AR19" s="85">
        <f t="shared" si="84"/>
        <v>0</v>
      </c>
      <c r="AS19" s="86"/>
      <c r="AT19" s="85">
        <f t="shared" si="85"/>
        <v>0</v>
      </c>
      <c r="AU19" s="87">
        <f t="shared" si="86"/>
        <v>0</v>
      </c>
      <c r="AV19" s="85"/>
      <c r="AW19" s="86" t="s">
        <v>172</v>
      </c>
      <c r="AX19" s="85">
        <f t="shared" si="87"/>
        <v>4</v>
      </c>
      <c r="AY19" s="86" t="s">
        <v>172</v>
      </c>
      <c r="AZ19" s="85">
        <f t="shared" si="88"/>
        <v>2</v>
      </c>
      <c r="BA19" s="86"/>
      <c r="BB19" s="85">
        <f t="shared" si="89"/>
        <v>0</v>
      </c>
      <c r="BC19" s="86"/>
      <c r="BD19" s="85">
        <f t="shared" si="90"/>
        <v>0</v>
      </c>
      <c r="BE19" s="86"/>
      <c r="BF19" s="85">
        <f t="shared" si="91"/>
        <v>0</v>
      </c>
      <c r="BG19" s="87">
        <f t="shared" si="92"/>
        <v>6</v>
      </c>
      <c r="BH19" s="86"/>
      <c r="BI19" s="86"/>
      <c r="BJ19" s="85">
        <f t="shared" si="93"/>
        <v>0</v>
      </c>
      <c r="BK19" s="86"/>
      <c r="BL19" s="85">
        <f t="shared" si="94"/>
        <v>0</v>
      </c>
      <c r="BM19" s="86"/>
      <c r="BN19" s="85">
        <f t="shared" si="95"/>
        <v>0</v>
      </c>
      <c r="BO19" s="86"/>
      <c r="BP19" s="85">
        <f t="shared" si="96"/>
        <v>0</v>
      </c>
      <c r="BQ19" s="86"/>
      <c r="BR19" s="85">
        <f t="shared" si="97"/>
        <v>0</v>
      </c>
      <c r="BS19" s="86"/>
      <c r="BT19" s="85">
        <f t="shared" si="98"/>
        <v>0</v>
      </c>
      <c r="BU19" s="86"/>
      <c r="BV19" s="85">
        <f t="shared" si="99"/>
        <v>0</v>
      </c>
      <c r="BW19" s="87">
        <f t="shared" si="100"/>
        <v>0</v>
      </c>
      <c r="BX19" s="86"/>
      <c r="BY19" s="86"/>
      <c r="BZ19" s="85">
        <f t="shared" si="101"/>
        <v>0</v>
      </c>
      <c r="CA19" s="86"/>
      <c r="CB19" s="85">
        <f t="shared" si="102"/>
        <v>0</v>
      </c>
      <c r="CC19" s="86"/>
      <c r="CD19" s="85">
        <f t="shared" si="103"/>
        <v>0</v>
      </c>
      <c r="CE19" s="86"/>
      <c r="CF19" s="85">
        <f t="shared" si="104"/>
        <v>0</v>
      </c>
      <c r="CG19" s="86"/>
      <c r="CH19" s="85">
        <f t="shared" si="105"/>
        <v>0</v>
      </c>
      <c r="CI19" s="86"/>
      <c r="CJ19" s="85">
        <f t="shared" si="106"/>
        <v>0</v>
      </c>
      <c r="CK19" s="87">
        <f t="shared" si="107"/>
        <v>0</v>
      </c>
      <c r="CL19" s="85"/>
      <c r="CM19" s="86" t="s">
        <v>172</v>
      </c>
      <c r="CN19" s="85">
        <f t="shared" si="108"/>
        <v>6</v>
      </c>
      <c r="CO19" s="86"/>
      <c r="CP19" s="85">
        <f t="shared" si="109"/>
        <v>0</v>
      </c>
      <c r="CQ19" s="86" t="s">
        <v>172</v>
      </c>
      <c r="CR19" s="85">
        <f t="shared" si="110"/>
        <v>6</v>
      </c>
      <c r="CS19" s="87">
        <f t="shared" si="111"/>
        <v>9</v>
      </c>
      <c r="CT19" s="86"/>
      <c r="CU19" s="86"/>
      <c r="CV19" s="85">
        <f t="shared" si="112"/>
        <v>0</v>
      </c>
      <c r="CW19" s="86"/>
      <c r="CX19" s="85">
        <f t="shared" si="113"/>
        <v>0</v>
      </c>
      <c r="CY19" s="86"/>
      <c r="CZ19" s="85">
        <f t="shared" si="114"/>
        <v>0</v>
      </c>
      <c r="DA19" s="86"/>
      <c r="DB19" s="85">
        <f t="shared" si="115"/>
        <v>0</v>
      </c>
      <c r="DC19" s="86"/>
      <c r="DD19" s="85">
        <f t="shared" si="116"/>
        <v>0</v>
      </c>
      <c r="DE19" s="86"/>
      <c r="DF19" s="85">
        <f t="shared" si="117"/>
        <v>0</v>
      </c>
      <c r="DG19" s="86"/>
      <c r="DH19" s="85">
        <f t="shared" si="118"/>
        <v>0</v>
      </c>
      <c r="DI19" s="91">
        <f t="shared" si="119"/>
        <v>0</v>
      </c>
      <c r="DJ19" s="85"/>
      <c r="DK19" s="86"/>
      <c r="DL19" s="85">
        <f t="shared" si="120"/>
        <v>0</v>
      </c>
      <c r="DM19" s="86"/>
      <c r="DN19" s="85">
        <f t="shared" si="121"/>
        <v>0</v>
      </c>
      <c r="DO19" s="86"/>
      <c r="DP19" s="85">
        <f t="shared" si="122"/>
        <v>0</v>
      </c>
      <c r="DQ19" s="86"/>
      <c r="DR19" s="85">
        <f t="shared" si="123"/>
        <v>0</v>
      </c>
      <c r="DS19" s="86"/>
      <c r="DT19" s="85">
        <f t="shared" si="124"/>
        <v>0</v>
      </c>
      <c r="DU19" s="86"/>
      <c r="DV19" s="85">
        <f t="shared" si="125"/>
        <v>0</v>
      </c>
      <c r="DW19" s="86"/>
      <c r="DX19" s="85">
        <f t="shared" si="126"/>
        <v>0</v>
      </c>
      <c r="DY19" s="86"/>
      <c r="DZ19" s="85">
        <f t="shared" si="127"/>
        <v>0</v>
      </c>
      <c r="EA19" s="86"/>
      <c r="EB19" s="85">
        <f t="shared" si="128"/>
        <v>0</v>
      </c>
      <c r="EC19" s="91">
        <f t="shared" si="129"/>
        <v>0</v>
      </c>
      <c r="EE19" s="153">
        <f t="shared" si="130"/>
        <v>6</v>
      </c>
      <c r="EG19" s="154">
        <f t="shared" si="131"/>
        <v>0</v>
      </c>
      <c r="EI19" s="154">
        <f t="shared" si="132"/>
        <v>0</v>
      </c>
      <c r="EK19" s="151">
        <f t="shared" si="133"/>
        <v>15</v>
      </c>
      <c r="EL19" s="3">
        <f t="shared" si="134"/>
        <v>15</v>
      </c>
    </row>
    <row r="20" spans="1:142" ht="16.5" x14ac:dyDescent="0.3">
      <c r="A20" s="4" t="str">
        <f>'Iniciální odběry'!A20</f>
        <v>Panák Michal</v>
      </c>
      <c r="B20" s="107">
        <f>'Iniciální odběry'!B20</f>
        <v>8505135122</v>
      </c>
      <c r="C20" s="105">
        <f>'Iniciální odběry'!C20</f>
        <v>44377</v>
      </c>
      <c r="D20" s="83">
        <f t="shared" si="65"/>
        <v>31</v>
      </c>
      <c r="E20" s="84"/>
      <c r="F20" s="85">
        <f t="shared" si="66"/>
        <v>0</v>
      </c>
      <c r="G20" s="86"/>
      <c r="H20" s="85">
        <f t="shared" si="67"/>
        <v>0</v>
      </c>
      <c r="I20" s="86" t="s">
        <v>172</v>
      </c>
      <c r="J20" s="85">
        <f t="shared" si="68"/>
        <v>2</v>
      </c>
      <c r="K20" s="86"/>
      <c r="L20" s="85">
        <f t="shared" si="69"/>
        <v>0</v>
      </c>
      <c r="M20" s="87">
        <f t="shared" si="70"/>
        <v>2</v>
      </c>
      <c r="N20" s="88"/>
      <c r="O20" s="86"/>
      <c r="P20" s="85">
        <f t="shared" si="71"/>
        <v>0</v>
      </c>
      <c r="Q20" s="85"/>
      <c r="R20" s="85">
        <f t="shared" si="7"/>
        <v>0</v>
      </c>
      <c r="S20" s="85"/>
      <c r="T20" s="85">
        <f t="shared" si="72"/>
        <v>0</v>
      </c>
      <c r="U20" s="86"/>
      <c r="V20" s="85">
        <f t="shared" si="73"/>
        <v>0</v>
      </c>
      <c r="W20" s="86"/>
      <c r="X20" s="85">
        <f t="shared" si="74"/>
        <v>0</v>
      </c>
      <c r="Y20" s="87">
        <f t="shared" si="75"/>
        <v>0</v>
      </c>
      <c r="Z20" s="88"/>
      <c r="AA20" s="86"/>
      <c r="AB20" s="85">
        <f t="shared" si="76"/>
        <v>0</v>
      </c>
      <c r="AC20" s="86"/>
      <c r="AD20" s="85">
        <f t="shared" si="77"/>
        <v>0</v>
      </c>
      <c r="AE20" s="86"/>
      <c r="AF20" s="85">
        <f t="shared" si="78"/>
        <v>0</v>
      </c>
      <c r="AG20" s="86"/>
      <c r="AH20" s="85">
        <f t="shared" si="79"/>
        <v>0</v>
      </c>
      <c r="AI20" s="86"/>
      <c r="AJ20" s="85">
        <f t="shared" si="80"/>
        <v>0</v>
      </c>
      <c r="AK20" s="86"/>
      <c r="AL20" s="85">
        <f t="shared" si="81"/>
        <v>0</v>
      </c>
      <c r="AM20" s="86"/>
      <c r="AN20" s="85">
        <f t="shared" si="82"/>
        <v>0</v>
      </c>
      <c r="AO20" s="86"/>
      <c r="AP20" s="85">
        <f t="shared" si="83"/>
        <v>0</v>
      </c>
      <c r="AQ20" s="86"/>
      <c r="AR20" s="85">
        <f t="shared" si="84"/>
        <v>0</v>
      </c>
      <c r="AS20" s="86"/>
      <c r="AT20" s="85">
        <f t="shared" si="85"/>
        <v>0</v>
      </c>
      <c r="AU20" s="87">
        <f t="shared" si="86"/>
        <v>0</v>
      </c>
      <c r="AV20" s="85"/>
      <c r="AW20" s="86" t="s">
        <v>172</v>
      </c>
      <c r="AX20" s="85">
        <f t="shared" si="87"/>
        <v>4</v>
      </c>
      <c r="AY20" s="86"/>
      <c r="AZ20" s="85">
        <f t="shared" si="88"/>
        <v>0</v>
      </c>
      <c r="BA20" s="86"/>
      <c r="BB20" s="85">
        <f t="shared" si="89"/>
        <v>0</v>
      </c>
      <c r="BC20" s="86"/>
      <c r="BD20" s="85">
        <f t="shared" si="90"/>
        <v>0</v>
      </c>
      <c r="BE20" s="86"/>
      <c r="BF20" s="85">
        <f t="shared" si="91"/>
        <v>0</v>
      </c>
      <c r="BG20" s="87">
        <f t="shared" si="92"/>
        <v>4</v>
      </c>
      <c r="BH20" s="86"/>
      <c r="BI20" s="86"/>
      <c r="BJ20" s="85">
        <f t="shared" si="93"/>
        <v>0</v>
      </c>
      <c r="BK20" s="86" t="s">
        <v>172</v>
      </c>
      <c r="BL20" s="85">
        <f t="shared" si="94"/>
        <v>3</v>
      </c>
      <c r="BM20" s="86"/>
      <c r="BN20" s="85">
        <f t="shared" si="95"/>
        <v>0</v>
      </c>
      <c r="BO20" s="86" t="s">
        <v>172</v>
      </c>
      <c r="BP20" s="85">
        <f t="shared" si="96"/>
        <v>4</v>
      </c>
      <c r="BQ20" s="86" t="s">
        <v>172</v>
      </c>
      <c r="BR20" s="85">
        <f t="shared" si="97"/>
        <v>4</v>
      </c>
      <c r="BS20" s="86"/>
      <c r="BT20" s="85">
        <f t="shared" si="98"/>
        <v>0</v>
      </c>
      <c r="BU20" s="86" t="s">
        <v>172</v>
      </c>
      <c r="BV20" s="85">
        <f t="shared" si="99"/>
        <v>6</v>
      </c>
      <c r="BW20" s="87">
        <f t="shared" si="100"/>
        <v>6</v>
      </c>
      <c r="BX20" s="86"/>
      <c r="BY20" s="86"/>
      <c r="BZ20" s="85">
        <f t="shared" si="101"/>
        <v>0</v>
      </c>
      <c r="CA20" s="86"/>
      <c r="CB20" s="85">
        <f t="shared" si="102"/>
        <v>0</v>
      </c>
      <c r="CC20" s="86"/>
      <c r="CD20" s="85">
        <f t="shared" si="103"/>
        <v>0</v>
      </c>
      <c r="CE20" s="86"/>
      <c r="CF20" s="85">
        <f t="shared" si="104"/>
        <v>0</v>
      </c>
      <c r="CG20" s="86"/>
      <c r="CH20" s="85">
        <f t="shared" si="105"/>
        <v>0</v>
      </c>
      <c r="CI20" s="86"/>
      <c r="CJ20" s="85">
        <f t="shared" si="106"/>
        <v>0</v>
      </c>
      <c r="CK20" s="87">
        <f t="shared" si="107"/>
        <v>0</v>
      </c>
      <c r="CL20" s="85"/>
      <c r="CM20" s="86"/>
      <c r="CN20" s="85">
        <f t="shared" si="108"/>
        <v>0</v>
      </c>
      <c r="CO20" s="86"/>
      <c r="CP20" s="85">
        <f t="shared" si="109"/>
        <v>0</v>
      </c>
      <c r="CQ20" s="86"/>
      <c r="CR20" s="85">
        <f t="shared" si="110"/>
        <v>0</v>
      </c>
      <c r="CS20" s="87">
        <f t="shared" si="111"/>
        <v>0</v>
      </c>
      <c r="CT20" s="86"/>
      <c r="CU20" s="86"/>
      <c r="CV20" s="85">
        <f t="shared" si="112"/>
        <v>0</v>
      </c>
      <c r="CW20" s="86" t="s">
        <v>172</v>
      </c>
      <c r="CX20" s="85">
        <f t="shared" si="113"/>
        <v>4</v>
      </c>
      <c r="CY20" s="86" t="s">
        <v>172</v>
      </c>
      <c r="CZ20" s="85">
        <f t="shared" si="114"/>
        <v>6</v>
      </c>
      <c r="DA20" s="86"/>
      <c r="DB20" s="85">
        <f t="shared" si="115"/>
        <v>0</v>
      </c>
      <c r="DC20" s="86"/>
      <c r="DD20" s="85">
        <f t="shared" si="116"/>
        <v>0</v>
      </c>
      <c r="DE20" s="86"/>
      <c r="DF20" s="85">
        <f t="shared" si="117"/>
        <v>0</v>
      </c>
      <c r="DG20" s="86"/>
      <c r="DH20" s="85">
        <f t="shared" si="118"/>
        <v>0</v>
      </c>
      <c r="DI20" s="91">
        <f t="shared" si="119"/>
        <v>10</v>
      </c>
      <c r="DJ20" s="85"/>
      <c r="DK20" s="86"/>
      <c r="DL20" s="85">
        <f t="shared" si="120"/>
        <v>0</v>
      </c>
      <c r="DM20" s="86"/>
      <c r="DN20" s="85">
        <f t="shared" si="121"/>
        <v>0</v>
      </c>
      <c r="DO20" s="86"/>
      <c r="DP20" s="85">
        <f t="shared" si="122"/>
        <v>0</v>
      </c>
      <c r="DQ20" s="86"/>
      <c r="DR20" s="85">
        <f t="shared" si="123"/>
        <v>0</v>
      </c>
      <c r="DS20" s="86"/>
      <c r="DT20" s="85">
        <f t="shared" si="124"/>
        <v>0</v>
      </c>
      <c r="DU20" s="86"/>
      <c r="DV20" s="85">
        <f t="shared" si="125"/>
        <v>0</v>
      </c>
      <c r="DW20" s="86"/>
      <c r="DX20" s="85">
        <f t="shared" si="126"/>
        <v>0</v>
      </c>
      <c r="DY20" s="86" t="s">
        <v>172</v>
      </c>
      <c r="DZ20" s="85">
        <f t="shared" si="127"/>
        <v>6</v>
      </c>
      <c r="EA20" s="86" t="s">
        <v>172</v>
      </c>
      <c r="EB20" s="85">
        <f t="shared" si="128"/>
        <v>9</v>
      </c>
      <c r="EC20" s="91">
        <f t="shared" si="129"/>
        <v>9</v>
      </c>
      <c r="EE20" s="153">
        <f t="shared" si="130"/>
        <v>4</v>
      </c>
      <c r="EG20" s="154">
        <f t="shared" si="131"/>
        <v>17</v>
      </c>
      <c r="EI20" s="154">
        <f t="shared" si="132"/>
        <v>10</v>
      </c>
      <c r="EK20" s="151">
        <f t="shared" si="133"/>
        <v>42</v>
      </c>
      <c r="EL20" s="3">
        <f t="shared" si="134"/>
        <v>31</v>
      </c>
    </row>
    <row r="21" spans="1:142" ht="16.5" x14ac:dyDescent="0.3">
      <c r="A21" s="4" t="str">
        <f>'Iniciální odběry'!A21</f>
        <v>Paštéková Pavlína</v>
      </c>
      <c r="B21" s="107">
        <f>'Iniciální odběry'!B21</f>
        <v>6859301658</v>
      </c>
      <c r="C21" s="105">
        <f>'Iniciální odběry'!C21</f>
        <v>44081</v>
      </c>
      <c r="D21" s="83">
        <f t="shared" si="65"/>
        <v>12</v>
      </c>
      <c r="E21" s="84"/>
      <c r="F21" s="85">
        <f t="shared" si="66"/>
        <v>0</v>
      </c>
      <c r="G21" s="86"/>
      <c r="H21" s="85">
        <f t="shared" si="67"/>
        <v>0</v>
      </c>
      <c r="I21" s="86"/>
      <c r="J21" s="85">
        <f t="shared" si="68"/>
        <v>0</v>
      </c>
      <c r="K21" s="86" t="s">
        <v>172</v>
      </c>
      <c r="L21" s="85">
        <f t="shared" si="69"/>
        <v>2</v>
      </c>
      <c r="M21" s="87">
        <f t="shared" si="70"/>
        <v>2</v>
      </c>
      <c r="N21" s="88"/>
      <c r="O21" s="86" t="s">
        <v>172</v>
      </c>
      <c r="P21" s="85">
        <f t="shared" si="71"/>
        <v>2</v>
      </c>
      <c r="Q21" s="85"/>
      <c r="R21" s="85">
        <f t="shared" si="7"/>
        <v>0</v>
      </c>
      <c r="S21" s="85"/>
      <c r="T21" s="85">
        <f t="shared" si="72"/>
        <v>0</v>
      </c>
      <c r="U21" s="86"/>
      <c r="V21" s="85">
        <f t="shared" si="73"/>
        <v>0</v>
      </c>
      <c r="W21" s="86"/>
      <c r="X21" s="85">
        <f t="shared" si="74"/>
        <v>0</v>
      </c>
      <c r="Y21" s="87">
        <f t="shared" si="75"/>
        <v>2</v>
      </c>
      <c r="Z21" s="88"/>
      <c r="AA21" s="86" t="s">
        <v>172</v>
      </c>
      <c r="AB21" s="85">
        <f t="shared" si="76"/>
        <v>2</v>
      </c>
      <c r="AC21" s="86"/>
      <c r="AD21" s="85">
        <f t="shared" si="77"/>
        <v>0</v>
      </c>
      <c r="AE21" s="86"/>
      <c r="AF21" s="85">
        <f t="shared" si="78"/>
        <v>0</v>
      </c>
      <c r="AG21" s="86"/>
      <c r="AH21" s="85">
        <f t="shared" si="79"/>
        <v>0</v>
      </c>
      <c r="AI21" s="86"/>
      <c r="AJ21" s="85">
        <f t="shared" si="80"/>
        <v>0</v>
      </c>
      <c r="AK21" s="86"/>
      <c r="AL21" s="85">
        <f t="shared" si="81"/>
        <v>0</v>
      </c>
      <c r="AM21" s="86"/>
      <c r="AN21" s="85">
        <f t="shared" si="82"/>
        <v>0</v>
      </c>
      <c r="AO21" s="86"/>
      <c r="AP21" s="85">
        <f t="shared" si="83"/>
        <v>0</v>
      </c>
      <c r="AQ21" s="86"/>
      <c r="AR21" s="85">
        <f t="shared" si="84"/>
        <v>0</v>
      </c>
      <c r="AS21" s="86"/>
      <c r="AT21" s="85">
        <f t="shared" si="85"/>
        <v>0</v>
      </c>
      <c r="AU21" s="87">
        <f t="shared" si="86"/>
        <v>2</v>
      </c>
      <c r="AV21" s="85"/>
      <c r="AW21" s="86"/>
      <c r="AX21" s="85">
        <f t="shared" si="87"/>
        <v>0</v>
      </c>
      <c r="AY21" s="86"/>
      <c r="AZ21" s="85">
        <f t="shared" si="88"/>
        <v>0</v>
      </c>
      <c r="BA21" s="86"/>
      <c r="BB21" s="85">
        <f t="shared" si="89"/>
        <v>0</v>
      </c>
      <c r="BC21" s="86"/>
      <c r="BD21" s="85">
        <f t="shared" si="90"/>
        <v>0</v>
      </c>
      <c r="BE21" s="86"/>
      <c r="BF21" s="85">
        <f t="shared" si="91"/>
        <v>0</v>
      </c>
      <c r="BG21" s="87">
        <f t="shared" si="92"/>
        <v>0</v>
      </c>
      <c r="BH21" s="86"/>
      <c r="BI21" s="86"/>
      <c r="BJ21" s="85">
        <f t="shared" si="93"/>
        <v>0</v>
      </c>
      <c r="BK21" s="86"/>
      <c r="BL21" s="85">
        <f t="shared" si="94"/>
        <v>0</v>
      </c>
      <c r="BM21" s="86"/>
      <c r="BN21" s="85">
        <f t="shared" si="95"/>
        <v>0</v>
      </c>
      <c r="BO21" s="86" t="s">
        <v>172</v>
      </c>
      <c r="BP21" s="85">
        <f t="shared" si="96"/>
        <v>4</v>
      </c>
      <c r="BQ21" s="86" t="s">
        <v>172</v>
      </c>
      <c r="BR21" s="85">
        <f t="shared" si="97"/>
        <v>4</v>
      </c>
      <c r="BS21" s="86"/>
      <c r="BT21" s="85">
        <f t="shared" si="98"/>
        <v>0</v>
      </c>
      <c r="BU21" s="86"/>
      <c r="BV21" s="85">
        <f t="shared" si="99"/>
        <v>0</v>
      </c>
      <c r="BW21" s="87">
        <f t="shared" si="100"/>
        <v>6</v>
      </c>
      <c r="BX21" s="86"/>
      <c r="BY21" s="86"/>
      <c r="BZ21" s="85">
        <f t="shared" si="101"/>
        <v>0</v>
      </c>
      <c r="CA21" s="86"/>
      <c r="CB21" s="85">
        <f t="shared" si="102"/>
        <v>0</v>
      </c>
      <c r="CC21" s="86"/>
      <c r="CD21" s="85">
        <f t="shared" si="103"/>
        <v>0</v>
      </c>
      <c r="CE21" s="86"/>
      <c r="CF21" s="85">
        <f t="shared" si="104"/>
        <v>0</v>
      </c>
      <c r="CG21" s="86"/>
      <c r="CH21" s="85">
        <f t="shared" si="105"/>
        <v>0</v>
      </c>
      <c r="CI21" s="86"/>
      <c r="CJ21" s="85">
        <f t="shared" si="106"/>
        <v>0</v>
      </c>
      <c r="CK21" s="87">
        <f t="shared" si="107"/>
        <v>0</v>
      </c>
      <c r="CL21" s="85"/>
      <c r="CM21" s="86"/>
      <c r="CN21" s="85">
        <f t="shared" si="108"/>
        <v>0</v>
      </c>
      <c r="CO21" s="86"/>
      <c r="CP21" s="85">
        <f t="shared" si="109"/>
        <v>0</v>
      </c>
      <c r="CQ21" s="86"/>
      <c r="CR21" s="85">
        <f t="shared" si="110"/>
        <v>0</v>
      </c>
      <c r="CS21" s="87">
        <f t="shared" si="111"/>
        <v>0</v>
      </c>
      <c r="CT21" s="86"/>
      <c r="CU21" s="86"/>
      <c r="CV21" s="85">
        <f t="shared" si="112"/>
        <v>0</v>
      </c>
      <c r="CW21" s="86"/>
      <c r="CX21" s="85">
        <f t="shared" si="113"/>
        <v>0</v>
      </c>
      <c r="CY21" s="86"/>
      <c r="CZ21" s="85">
        <f t="shared" si="114"/>
        <v>0</v>
      </c>
      <c r="DA21" s="86"/>
      <c r="DB21" s="85">
        <f t="shared" si="115"/>
        <v>0</v>
      </c>
      <c r="DC21" s="86"/>
      <c r="DD21" s="85">
        <f t="shared" si="116"/>
        <v>0</v>
      </c>
      <c r="DE21" s="86"/>
      <c r="DF21" s="85">
        <f t="shared" si="117"/>
        <v>0</v>
      </c>
      <c r="DG21" s="86"/>
      <c r="DH21" s="85">
        <f t="shared" si="118"/>
        <v>0</v>
      </c>
      <c r="DI21" s="91">
        <f t="shared" si="119"/>
        <v>0</v>
      </c>
      <c r="DJ21" s="85"/>
      <c r="DK21" s="86"/>
      <c r="DL21" s="85">
        <f t="shared" si="120"/>
        <v>0</v>
      </c>
      <c r="DM21" s="86"/>
      <c r="DN21" s="85">
        <f t="shared" si="121"/>
        <v>0</v>
      </c>
      <c r="DO21" s="86"/>
      <c r="DP21" s="85">
        <f t="shared" si="122"/>
        <v>0</v>
      </c>
      <c r="DQ21" s="86"/>
      <c r="DR21" s="85">
        <f t="shared" si="123"/>
        <v>0</v>
      </c>
      <c r="DS21" s="86"/>
      <c r="DT21" s="85">
        <f t="shared" si="124"/>
        <v>0</v>
      </c>
      <c r="DU21" s="86"/>
      <c r="DV21" s="85">
        <f t="shared" si="125"/>
        <v>0</v>
      </c>
      <c r="DW21" s="86"/>
      <c r="DX21" s="85">
        <f t="shared" si="126"/>
        <v>0</v>
      </c>
      <c r="DY21" s="86"/>
      <c r="DZ21" s="85">
        <f t="shared" si="127"/>
        <v>0</v>
      </c>
      <c r="EA21" s="86"/>
      <c r="EB21" s="85">
        <f t="shared" si="128"/>
        <v>0</v>
      </c>
      <c r="EC21" s="91">
        <f t="shared" si="129"/>
        <v>0</v>
      </c>
      <c r="EE21" s="153">
        <f t="shared" si="130"/>
        <v>0</v>
      </c>
      <c r="EG21" s="154">
        <f t="shared" si="131"/>
        <v>8</v>
      </c>
      <c r="EI21" s="154">
        <f t="shared" si="132"/>
        <v>0</v>
      </c>
      <c r="EK21" s="151">
        <f t="shared" si="133"/>
        <v>14</v>
      </c>
      <c r="EL21" s="3">
        <f t="shared" si="134"/>
        <v>12</v>
      </c>
    </row>
    <row r="22" spans="1:142" ht="16.5" x14ac:dyDescent="0.3">
      <c r="A22" s="4" t="str">
        <f>'Iniciální odběry'!A22</f>
        <v>Pauk Martin</v>
      </c>
      <c r="B22" s="107">
        <f>'Iniciální odběry'!B22</f>
        <v>7808205790</v>
      </c>
      <c r="C22" s="105">
        <f>'Iniciální odběry'!C22</f>
        <v>43931</v>
      </c>
      <c r="D22" s="83">
        <f t="shared" si="65"/>
        <v>15</v>
      </c>
      <c r="E22" s="84"/>
      <c r="F22" s="85">
        <f t="shared" si="66"/>
        <v>0</v>
      </c>
      <c r="G22" s="86" t="s">
        <v>172</v>
      </c>
      <c r="H22" s="85">
        <f t="shared" si="67"/>
        <v>1</v>
      </c>
      <c r="I22" s="86" t="s">
        <v>172</v>
      </c>
      <c r="J22" s="85">
        <f t="shared" si="68"/>
        <v>2</v>
      </c>
      <c r="K22" s="86"/>
      <c r="L22" s="85">
        <f t="shared" si="69"/>
        <v>0</v>
      </c>
      <c r="M22" s="87">
        <f t="shared" si="70"/>
        <v>3</v>
      </c>
      <c r="N22" s="88"/>
      <c r="O22" s="86"/>
      <c r="P22" s="85">
        <f t="shared" si="71"/>
        <v>0</v>
      </c>
      <c r="Q22" s="85"/>
      <c r="R22" s="85">
        <f t="shared" si="7"/>
        <v>0</v>
      </c>
      <c r="S22" s="85"/>
      <c r="T22" s="85">
        <f t="shared" si="72"/>
        <v>0</v>
      </c>
      <c r="U22" s="86"/>
      <c r="V22" s="85">
        <f t="shared" si="73"/>
        <v>0</v>
      </c>
      <c r="W22" s="86" t="s">
        <v>172</v>
      </c>
      <c r="X22" s="85">
        <f t="shared" si="74"/>
        <v>2</v>
      </c>
      <c r="Y22" s="87">
        <f t="shared" si="75"/>
        <v>2</v>
      </c>
      <c r="Z22" s="88"/>
      <c r="AA22" s="86"/>
      <c r="AB22" s="85">
        <f t="shared" si="76"/>
        <v>0</v>
      </c>
      <c r="AC22" s="86"/>
      <c r="AD22" s="85">
        <f t="shared" si="77"/>
        <v>0</v>
      </c>
      <c r="AE22" s="86"/>
      <c r="AF22" s="85">
        <f t="shared" si="78"/>
        <v>0</v>
      </c>
      <c r="AG22" s="86"/>
      <c r="AH22" s="85">
        <f t="shared" si="79"/>
        <v>0</v>
      </c>
      <c r="AI22" s="86"/>
      <c r="AJ22" s="85">
        <f t="shared" si="80"/>
        <v>0</v>
      </c>
      <c r="AK22" s="86"/>
      <c r="AL22" s="85">
        <f t="shared" si="81"/>
        <v>0</v>
      </c>
      <c r="AM22" s="86"/>
      <c r="AN22" s="85">
        <f t="shared" si="82"/>
        <v>0</v>
      </c>
      <c r="AO22" s="86"/>
      <c r="AP22" s="85">
        <f t="shared" si="83"/>
        <v>0</v>
      </c>
      <c r="AQ22" s="86"/>
      <c r="AR22" s="85">
        <f t="shared" si="84"/>
        <v>0</v>
      </c>
      <c r="AS22" s="86"/>
      <c r="AT22" s="85">
        <f t="shared" si="85"/>
        <v>0</v>
      </c>
      <c r="AU22" s="87">
        <f t="shared" si="86"/>
        <v>0</v>
      </c>
      <c r="AV22" s="85"/>
      <c r="AW22" s="86"/>
      <c r="AX22" s="85">
        <f t="shared" si="87"/>
        <v>0</v>
      </c>
      <c r="AY22" s="86"/>
      <c r="AZ22" s="85">
        <f t="shared" si="88"/>
        <v>0</v>
      </c>
      <c r="BA22" s="86"/>
      <c r="BB22" s="85">
        <f t="shared" si="89"/>
        <v>0</v>
      </c>
      <c r="BC22" s="86"/>
      <c r="BD22" s="85">
        <f t="shared" si="90"/>
        <v>0</v>
      </c>
      <c r="BE22" s="86"/>
      <c r="BF22" s="85">
        <f t="shared" si="91"/>
        <v>0</v>
      </c>
      <c r="BG22" s="87">
        <f t="shared" si="92"/>
        <v>0</v>
      </c>
      <c r="BH22" s="86"/>
      <c r="BI22" s="86"/>
      <c r="BJ22" s="85">
        <f t="shared" si="93"/>
        <v>0</v>
      </c>
      <c r="BK22" s="86" t="s">
        <v>172</v>
      </c>
      <c r="BL22" s="85">
        <f t="shared" si="94"/>
        <v>3</v>
      </c>
      <c r="BM22" s="86"/>
      <c r="BN22" s="85">
        <f t="shared" si="95"/>
        <v>0</v>
      </c>
      <c r="BO22" s="86" t="s">
        <v>172</v>
      </c>
      <c r="BP22" s="85">
        <f t="shared" si="96"/>
        <v>4</v>
      </c>
      <c r="BQ22" s="86"/>
      <c r="BR22" s="85">
        <f t="shared" si="97"/>
        <v>0</v>
      </c>
      <c r="BS22" s="86"/>
      <c r="BT22" s="85">
        <f t="shared" si="98"/>
        <v>0</v>
      </c>
      <c r="BU22" s="86"/>
      <c r="BV22" s="85">
        <f t="shared" si="99"/>
        <v>0</v>
      </c>
      <c r="BW22" s="87">
        <f t="shared" si="100"/>
        <v>6</v>
      </c>
      <c r="BX22" s="86"/>
      <c r="BY22" s="86"/>
      <c r="BZ22" s="85">
        <f t="shared" si="101"/>
        <v>0</v>
      </c>
      <c r="CA22" s="86"/>
      <c r="CB22" s="85">
        <f t="shared" si="102"/>
        <v>0</v>
      </c>
      <c r="CC22" s="86"/>
      <c r="CD22" s="85">
        <f t="shared" si="103"/>
        <v>0</v>
      </c>
      <c r="CE22" s="86"/>
      <c r="CF22" s="85">
        <f t="shared" si="104"/>
        <v>0</v>
      </c>
      <c r="CG22" s="86"/>
      <c r="CH22" s="85">
        <f t="shared" si="105"/>
        <v>0</v>
      </c>
      <c r="CI22" s="86"/>
      <c r="CJ22" s="85">
        <f t="shared" si="106"/>
        <v>0</v>
      </c>
      <c r="CK22" s="87">
        <f t="shared" si="107"/>
        <v>0</v>
      </c>
      <c r="CL22" s="85"/>
      <c r="CM22" s="86"/>
      <c r="CN22" s="85">
        <f t="shared" si="108"/>
        <v>0</v>
      </c>
      <c r="CO22" s="86"/>
      <c r="CP22" s="85">
        <f t="shared" si="109"/>
        <v>0</v>
      </c>
      <c r="CQ22" s="86"/>
      <c r="CR22" s="85">
        <f t="shared" si="110"/>
        <v>0</v>
      </c>
      <c r="CS22" s="87">
        <f t="shared" si="111"/>
        <v>0</v>
      </c>
      <c r="CT22" s="86"/>
      <c r="CU22" s="86"/>
      <c r="CV22" s="85">
        <f t="shared" si="112"/>
        <v>0</v>
      </c>
      <c r="CW22" s="86" t="s">
        <v>172</v>
      </c>
      <c r="CX22" s="85">
        <f t="shared" si="113"/>
        <v>4</v>
      </c>
      <c r="CY22" s="86"/>
      <c r="CZ22" s="85">
        <f t="shared" si="114"/>
        <v>0</v>
      </c>
      <c r="DA22" s="86"/>
      <c r="DB22" s="85">
        <f t="shared" si="115"/>
        <v>0</v>
      </c>
      <c r="DC22" s="86"/>
      <c r="DD22" s="85">
        <f t="shared" si="116"/>
        <v>0</v>
      </c>
      <c r="DE22" s="86"/>
      <c r="DF22" s="85">
        <f t="shared" si="117"/>
        <v>0</v>
      </c>
      <c r="DG22" s="86"/>
      <c r="DH22" s="85">
        <f t="shared" si="118"/>
        <v>0</v>
      </c>
      <c r="DI22" s="91">
        <f t="shared" si="119"/>
        <v>4</v>
      </c>
      <c r="DJ22" s="85"/>
      <c r="DK22" s="86"/>
      <c r="DL22" s="85">
        <f t="shared" si="120"/>
        <v>0</v>
      </c>
      <c r="DM22" s="86"/>
      <c r="DN22" s="85">
        <f t="shared" si="121"/>
        <v>0</v>
      </c>
      <c r="DO22" s="86"/>
      <c r="DP22" s="85">
        <f t="shared" si="122"/>
        <v>0</v>
      </c>
      <c r="DQ22" s="86"/>
      <c r="DR22" s="85">
        <f t="shared" si="123"/>
        <v>0</v>
      </c>
      <c r="DS22" s="86"/>
      <c r="DT22" s="85">
        <f t="shared" si="124"/>
        <v>0</v>
      </c>
      <c r="DU22" s="86"/>
      <c r="DV22" s="85">
        <f t="shared" si="125"/>
        <v>0</v>
      </c>
      <c r="DW22" s="86"/>
      <c r="DX22" s="85">
        <f t="shared" si="126"/>
        <v>0</v>
      </c>
      <c r="DY22" s="86"/>
      <c r="DZ22" s="85">
        <f t="shared" si="127"/>
        <v>0</v>
      </c>
      <c r="EA22" s="86"/>
      <c r="EB22" s="85">
        <f t="shared" si="128"/>
        <v>0</v>
      </c>
      <c r="EC22" s="91">
        <f t="shared" si="129"/>
        <v>0</v>
      </c>
      <c r="EE22" s="153">
        <f t="shared" si="130"/>
        <v>0</v>
      </c>
      <c r="EG22" s="154">
        <f t="shared" si="131"/>
        <v>7</v>
      </c>
      <c r="EI22" s="154">
        <f t="shared" si="132"/>
        <v>4</v>
      </c>
      <c r="EK22" s="151">
        <f t="shared" si="133"/>
        <v>16</v>
      </c>
      <c r="EL22" s="3">
        <f t="shared" si="134"/>
        <v>15</v>
      </c>
    </row>
    <row r="23" spans="1:142" ht="16.5" x14ac:dyDescent="0.3">
      <c r="A23" s="12" t="str">
        <f>'Iniciální odběry'!A23</f>
        <v>Pauk Martin</v>
      </c>
      <c r="B23" s="111">
        <f>'Iniciální odběry'!B23</f>
        <v>7808205790</v>
      </c>
      <c r="C23" s="112">
        <f>'Iniciální odběry'!C23</f>
        <v>44068</v>
      </c>
      <c r="D23" s="83">
        <f t="shared" si="65"/>
        <v>0</v>
      </c>
      <c r="E23" s="84"/>
      <c r="F23" s="85">
        <f t="shared" si="66"/>
        <v>0</v>
      </c>
      <c r="G23" s="86"/>
      <c r="H23" s="85">
        <f t="shared" si="67"/>
        <v>0</v>
      </c>
      <c r="I23" s="86"/>
      <c r="J23" s="85">
        <f t="shared" si="68"/>
        <v>0</v>
      </c>
      <c r="K23" s="86"/>
      <c r="L23" s="85">
        <f t="shared" si="69"/>
        <v>0</v>
      </c>
      <c r="M23" s="87">
        <f t="shared" si="70"/>
        <v>0</v>
      </c>
      <c r="N23" s="88"/>
      <c r="O23" s="86"/>
      <c r="P23" s="85">
        <f t="shared" si="71"/>
        <v>0</v>
      </c>
      <c r="Q23" s="85"/>
      <c r="R23" s="85">
        <f t="shared" si="7"/>
        <v>0</v>
      </c>
      <c r="S23" s="85"/>
      <c r="T23" s="85">
        <f t="shared" si="72"/>
        <v>0</v>
      </c>
      <c r="U23" s="86"/>
      <c r="V23" s="85">
        <f t="shared" si="73"/>
        <v>0</v>
      </c>
      <c r="W23" s="86"/>
      <c r="X23" s="85">
        <f t="shared" si="74"/>
        <v>0</v>
      </c>
      <c r="Y23" s="87">
        <f t="shared" si="75"/>
        <v>0</v>
      </c>
      <c r="Z23" s="88"/>
      <c r="AA23" s="86"/>
      <c r="AB23" s="85">
        <f t="shared" si="76"/>
        <v>0</v>
      </c>
      <c r="AC23" s="86"/>
      <c r="AD23" s="85">
        <f t="shared" si="77"/>
        <v>0</v>
      </c>
      <c r="AE23" s="86"/>
      <c r="AF23" s="85">
        <f t="shared" si="78"/>
        <v>0</v>
      </c>
      <c r="AG23" s="86"/>
      <c r="AH23" s="85">
        <f t="shared" si="79"/>
        <v>0</v>
      </c>
      <c r="AI23" s="86"/>
      <c r="AJ23" s="85">
        <f t="shared" si="80"/>
        <v>0</v>
      </c>
      <c r="AK23" s="86"/>
      <c r="AL23" s="85">
        <f t="shared" si="81"/>
        <v>0</v>
      </c>
      <c r="AM23" s="86"/>
      <c r="AN23" s="85">
        <f t="shared" si="82"/>
        <v>0</v>
      </c>
      <c r="AO23" s="86"/>
      <c r="AP23" s="85">
        <f t="shared" si="83"/>
        <v>0</v>
      </c>
      <c r="AQ23" s="86"/>
      <c r="AR23" s="85">
        <f t="shared" si="84"/>
        <v>0</v>
      </c>
      <c r="AS23" s="86"/>
      <c r="AT23" s="85">
        <f t="shared" si="85"/>
        <v>0</v>
      </c>
      <c r="AU23" s="87">
        <f t="shared" si="86"/>
        <v>0</v>
      </c>
      <c r="AV23" s="85"/>
      <c r="AW23" s="86"/>
      <c r="AX23" s="85">
        <f t="shared" si="87"/>
        <v>0</v>
      </c>
      <c r="AY23" s="86"/>
      <c r="AZ23" s="85">
        <f t="shared" si="88"/>
        <v>0</v>
      </c>
      <c r="BA23" s="86"/>
      <c r="BB23" s="85">
        <f t="shared" si="89"/>
        <v>0</v>
      </c>
      <c r="BC23" s="86"/>
      <c r="BD23" s="85">
        <f t="shared" si="90"/>
        <v>0</v>
      </c>
      <c r="BE23" s="86"/>
      <c r="BF23" s="85">
        <f t="shared" si="91"/>
        <v>0</v>
      </c>
      <c r="BG23" s="87">
        <f t="shared" si="92"/>
        <v>0</v>
      </c>
      <c r="BH23" s="86"/>
      <c r="BI23" s="86"/>
      <c r="BJ23" s="85">
        <f t="shared" si="93"/>
        <v>0</v>
      </c>
      <c r="BK23" s="86"/>
      <c r="BL23" s="85">
        <f t="shared" si="94"/>
        <v>0</v>
      </c>
      <c r="BM23" s="86"/>
      <c r="BN23" s="85">
        <f t="shared" si="95"/>
        <v>0</v>
      </c>
      <c r="BO23" s="86"/>
      <c r="BP23" s="85">
        <f t="shared" si="96"/>
        <v>0</v>
      </c>
      <c r="BQ23" s="86"/>
      <c r="BR23" s="85">
        <f t="shared" si="97"/>
        <v>0</v>
      </c>
      <c r="BS23" s="86"/>
      <c r="BT23" s="85">
        <f t="shared" si="98"/>
        <v>0</v>
      </c>
      <c r="BU23" s="86"/>
      <c r="BV23" s="85">
        <f t="shared" si="99"/>
        <v>0</v>
      </c>
      <c r="BW23" s="87">
        <f t="shared" si="100"/>
        <v>0</v>
      </c>
      <c r="BX23" s="86"/>
      <c r="BY23" s="86"/>
      <c r="BZ23" s="85">
        <f t="shared" si="101"/>
        <v>0</v>
      </c>
      <c r="CA23" s="86"/>
      <c r="CB23" s="85">
        <f t="shared" si="102"/>
        <v>0</v>
      </c>
      <c r="CC23" s="86"/>
      <c r="CD23" s="85">
        <f t="shared" si="103"/>
        <v>0</v>
      </c>
      <c r="CE23" s="86"/>
      <c r="CF23" s="85">
        <f t="shared" si="104"/>
        <v>0</v>
      </c>
      <c r="CG23" s="86"/>
      <c r="CH23" s="85">
        <f t="shared" si="105"/>
        <v>0</v>
      </c>
      <c r="CI23" s="86"/>
      <c r="CJ23" s="85">
        <f t="shared" si="106"/>
        <v>0</v>
      </c>
      <c r="CK23" s="87">
        <f t="shared" si="107"/>
        <v>0</v>
      </c>
      <c r="CL23" s="85"/>
      <c r="CM23" s="86"/>
      <c r="CN23" s="85">
        <f t="shared" si="108"/>
        <v>0</v>
      </c>
      <c r="CO23" s="86"/>
      <c r="CP23" s="85">
        <f t="shared" si="109"/>
        <v>0</v>
      </c>
      <c r="CQ23" s="86"/>
      <c r="CR23" s="85">
        <f t="shared" si="110"/>
        <v>0</v>
      </c>
      <c r="CS23" s="87">
        <f t="shared" si="111"/>
        <v>0</v>
      </c>
      <c r="CT23" s="86"/>
      <c r="CU23" s="86"/>
      <c r="CV23" s="85">
        <f t="shared" si="112"/>
        <v>0</v>
      </c>
      <c r="CW23" s="86"/>
      <c r="CX23" s="85">
        <f t="shared" si="113"/>
        <v>0</v>
      </c>
      <c r="CY23" s="86"/>
      <c r="CZ23" s="85">
        <f t="shared" si="114"/>
        <v>0</v>
      </c>
      <c r="DA23" s="86"/>
      <c r="DB23" s="85">
        <f t="shared" si="115"/>
        <v>0</v>
      </c>
      <c r="DC23" s="86"/>
      <c r="DD23" s="85">
        <f t="shared" si="116"/>
        <v>0</v>
      </c>
      <c r="DE23" s="86"/>
      <c r="DF23" s="85">
        <f t="shared" si="117"/>
        <v>0</v>
      </c>
      <c r="DG23" s="86"/>
      <c r="DH23" s="85">
        <f t="shared" si="118"/>
        <v>0</v>
      </c>
      <c r="DI23" s="91">
        <f t="shared" si="119"/>
        <v>0</v>
      </c>
      <c r="DJ23" s="85"/>
      <c r="DK23" s="86"/>
      <c r="DL23" s="85">
        <f t="shared" si="120"/>
        <v>0</v>
      </c>
      <c r="DM23" s="86"/>
      <c r="DN23" s="85">
        <f t="shared" si="121"/>
        <v>0</v>
      </c>
      <c r="DO23" s="86"/>
      <c r="DP23" s="85">
        <f t="shared" si="122"/>
        <v>0</v>
      </c>
      <c r="DQ23" s="86"/>
      <c r="DR23" s="85">
        <f t="shared" si="123"/>
        <v>0</v>
      </c>
      <c r="DS23" s="86"/>
      <c r="DT23" s="85">
        <f t="shared" si="124"/>
        <v>0</v>
      </c>
      <c r="DU23" s="86"/>
      <c r="DV23" s="85">
        <f t="shared" si="125"/>
        <v>0</v>
      </c>
      <c r="DW23" s="86"/>
      <c r="DX23" s="85">
        <f t="shared" si="126"/>
        <v>0</v>
      </c>
      <c r="DY23" s="86"/>
      <c r="DZ23" s="85">
        <f t="shared" si="127"/>
        <v>0</v>
      </c>
      <c r="EA23" s="86"/>
      <c r="EB23" s="85">
        <f t="shared" si="128"/>
        <v>0</v>
      </c>
      <c r="EC23" s="91">
        <f t="shared" si="129"/>
        <v>0</v>
      </c>
      <c r="EE23" s="153">
        <f t="shared" si="130"/>
        <v>0</v>
      </c>
      <c r="EG23" s="154">
        <f t="shared" si="131"/>
        <v>0</v>
      </c>
      <c r="EI23" s="154">
        <f t="shared" si="132"/>
        <v>0</v>
      </c>
      <c r="EK23" s="151">
        <f t="shared" si="133"/>
        <v>0</v>
      </c>
      <c r="EL23" s="3">
        <f t="shared" si="134"/>
        <v>0</v>
      </c>
    </row>
    <row r="24" spans="1:142" ht="16.5" x14ac:dyDescent="0.3">
      <c r="A24" s="12" t="str">
        <f>'Iniciální odběry'!A24</f>
        <v>Pauk Martin</v>
      </c>
      <c r="B24" s="111">
        <f>'Iniciální odběry'!B24</f>
        <v>7808205790</v>
      </c>
      <c r="C24" s="112">
        <f>'Iniciální odběry'!C24</f>
        <v>44207</v>
      </c>
      <c r="D24" s="83">
        <f t="shared" si="65"/>
        <v>0</v>
      </c>
      <c r="E24" s="84"/>
      <c r="F24" s="85">
        <f t="shared" si="66"/>
        <v>0</v>
      </c>
      <c r="G24" s="86"/>
      <c r="H24" s="85">
        <f t="shared" si="67"/>
        <v>0</v>
      </c>
      <c r="I24" s="86"/>
      <c r="J24" s="85">
        <f t="shared" si="68"/>
        <v>0</v>
      </c>
      <c r="K24" s="86"/>
      <c r="L24" s="85">
        <f t="shared" si="69"/>
        <v>0</v>
      </c>
      <c r="M24" s="87">
        <f t="shared" si="70"/>
        <v>0</v>
      </c>
      <c r="N24" s="88"/>
      <c r="O24" s="86"/>
      <c r="P24" s="85">
        <f t="shared" si="71"/>
        <v>0</v>
      </c>
      <c r="Q24" s="85"/>
      <c r="R24" s="85">
        <f t="shared" si="7"/>
        <v>0</v>
      </c>
      <c r="S24" s="85"/>
      <c r="T24" s="85">
        <f t="shared" si="72"/>
        <v>0</v>
      </c>
      <c r="U24" s="86"/>
      <c r="V24" s="85">
        <f t="shared" si="73"/>
        <v>0</v>
      </c>
      <c r="W24" s="86"/>
      <c r="X24" s="85">
        <f t="shared" si="74"/>
        <v>0</v>
      </c>
      <c r="Y24" s="87">
        <f t="shared" si="75"/>
        <v>0</v>
      </c>
      <c r="Z24" s="88"/>
      <c r="AA24" s="86"/>
      <c r="AB24" s="85">
        <f t="shared" si="76"/>
        <v>0</v>
      </c>
      <c r="AC24" s="86"/>
      <c r="AD24" s="85">
        <f t="shared" si="77"/>
        <v>0</v>
      </c>
      <c r="AE24" s="86"/>
      <c r="AF24" s="85">
        <f t="shared" si="78"/>
        <v>0</v>
      </c>
      <c r="AG24" s="86"/>
      <c r="AH24" s="85">
        <f t="shared" si="79"/>
        <v>0</v>
      </c>
      <c r="AI24" s="86"/>
      <c r="AJ24" s="85">
        <f t="shared" si="80"/>
        <v>0</v>
      </c>
      <c r="AK24" s="86"/>
      <c r="AL24" s="85">
        <f t="shared" si="81"/>
        <v>0</v>
      </c>
      <c r="AM24" s="86"/>
      <c r="AN24" s="85">
        <f t="shared" si="82"/>
        <v>0</v>
      </c>
      <c r="AO24" s="86"/>
      <c r="AP24" s="85">
        <f t="shared" si="83"/>
        <v>0</v>
      </c>
      <c r="AQ24" s="86"/>
      <c r="AR24" s="85">
        <f t="shared" si="84"/>
        <v>0</v>
      </c>
      <c r="AS24" s="86"/>
      <c r="AT24" s="85">
        <f t="shared" si="85"/>
        <v>0</v>
      </c>
      <c r="AU24" s="87">
        <f t="shared" si="86"/>
        <v>0</v>
      </c>
      <c r="AV24" s="85"/>
      <c r="AW24" s="86"/>
      <c r="AX24" s="85">
        <f t="shared" si="87"/>
        <v>0</v>
      </c>
      <c r="AY24" s="86"/>
      <c r="AZ24" s="85">
        <f t="shared" si="88"/>
        <v>0</v>
      </c>
      <c r="BA24" s="86"/>
      <c r="BB24" s="85">
        <f t="shared" si="89"/>
        <v>0</v>
      </c>
      <c r="BC24" s="86"/>
      <c r="BD24" s="85">
        <f t="shared" si="90"/>
        <v>0</v>
      </c>
      <c r="BE24" s="86"/>
      <c r="BF24" s="85">
        <f t="shared" si="91"/>
        <v>0</v>
      </c>
      <c r="BG24" s="87">
        <f t="shared" si="92"/>
        <v>0</v>
      </c>
      <c r="BH24" s="86"/>
      <c r="BI24" s="86"/>
      <c r="BJ24" s="85">
        <f t="shared" si="93"/>
        <v>0</v>
      </c>
      <c r="BK24" s="86"/>
      <c r="BL24" s="85">
        <f t="shared" si="94"/>
        <v>0</v>
      </c>
      <c r="BM24" s="86"/>
      <c r="BN24" s="85">
        <f t="shared" si="95"/>
        <v>0</v>
      </c>
      <c r="BO24" s="86"/>
      <c r="BP24" s="85">
        <f t="shared" si="96"/>
        <v>0</v>
      </c>
      <c r="BQ24" s="86"/>
      <c r="BR24" s="85">
        <f t="shared" si="97"/>
        <v>0</v>
      </c>
      <c r="BS24" s="86"/>
      <c r="BT24" s="85">
        <f t="shared" si="98"/>
        <v>0</v>
      </c>
      <c r="BU24" s="86"/>
      <c r="BV24" s="85">
        <f t="shared" si="99"/>
        <v>0</v>
      </c>
      <c r="BW24" s="87">
        <f t="shared" si="100"/>
        <v>0</v>
      </c>
      <c r="BX24" s="86"/>
      <c r="BY24" s="86"/>
      <c r="BZ24" s="85">
        <f t="shared" si="101"/>
        <v>0</v>
      </c>
      <c r="CA24" s="86"/>
      <c r="CB24" s="85">
        <f t="shared" si="102"/>
        <v>0</v>
      </c>
      <c r="CC24" s="86"/>
      <c r="CD24" s="85">
        <f t="shared" si="103"/>
        <v>0</v>
      </c>
      <c r="CE24" s="86"/>
      <c r="CF24" s="85">
        <f t="shared" si="104"/>
        <v>0</v>
      </c>
      <c r="CG24" s="86"/>
      <c r="CH24" s="85">
        <f t="shared" si="105"/>
        <v>0</v>
      </c>
      <c r="CI24" s="86"/>
      <c r="CJ24" s="85">
        <f t="shared" si="106"/>
        <v>0</v>
      </c>
      <c r="CK24" s="87">
        <f t="shared" si="107"/>
        <v>0</v>
      </c>
      <c r="CL24" s="85"/>
      <c r="CM24" s="86"/>
      <c r="CN24" s="85">
        <f t="shared" si="108"/>
        <v>0</v>
      </c>
      <c r="CO24" s="86"/>
      <c r="CP24" s="85">
        <f t="shared" si="109"/>
        <v>0</v>
      </c>
      <c r="CQ24" s="86"/>
      <c r="CR24" s="85">
        <f t="shared" si="110"/>
        <v>0</v>
      </c>
      <c r="CS24" s="87">
        <f t="shared" si="111"/>
        <v>0</v>
      </c>
      <c r="CT24" s="86"/>
      <c r="CU24" s="86"/>
      <c r="CV24" s="85">
        <f t="shared" si="112"/>
        <v>0</v>
      </c>
      <c r="CW24" s="86"/>
      <c r="CX24" s="85">
        <f t="shared" si="113"/>
        <v>0</v>
      </c>
      <c r="CY24" s="86"/>
      <c r="CZ24" s="85">
        <f t="shared" si="114"/>
        <v>0</v>
      </c>
      <c r="DA24" s="86"/>
      <c r="DB24" s="85">
        <f t="shared" si="115"/>
        <v>0</v>
      </c>
      <c r="DC24" s="86"/>
      <c r="DD24" s="85">
        <f t="shared" si="116"/>
        <v>0</v>
      </c>
      <c r="DE24" s="86"/>
      <c r="DF24" s="85">
        <f t="shared" si="117"/>
        <v>0</v>
      </c>
      <c r="DG24" s="86"/>
      <c r="DH24" s="85">
        <f t="shared" si="118"/>
        <v>0</v>
      </c>
      <c r="DI24" s="91">
        <f t="shared" si="119"/>
        <v>0</v>
      </c>
      <c r="DJ24" s="85"/>
      <c r="DK24" s="86"/>
      <c r="DL24" s="85">
        <f t="shared" si="120"/>
        <v>0</v>
      </c>
      <c r="DM24" s="86"/>
      <c r="DN24" s="85">
        <f t="shared" si="121"/>
        <v>0</v>
      </c>
      <c r="DO24" s="86"/>
      <c r="DP24" s="85">
        <f t="shared" si="122"/>
        <v>0</v>
      </c>
      <c r="DQ24" s="86"/>
      <c r="DR24" s="85">
        <f t="shared" si="123"/>
        <v>0</v>
      </c>
      <c r="DS24" s="86"/>
      <c r="DT24" s="85">
        <f t="shared" si="124"/>
        <v>0</v>
      </c>
      <c r="DU24" s="86"/>
      <c r="DV24" s="85">
        <f t="shared" si="125"/>
        <v>0</v>
      </c>
      <c r="DW24" s="86"/>
      <c r="DX24" s="85">
        <f t="shared" si="126"/>
        <v>0</v>
      </c>
      <c r="DY24" s="86"/>
      <c r="DZ24" s="85">
        <f t="shared" si="127"/>
        <v>0</v>
      </c>
      <c r="EA24" s="86"/>
      <c r="EB24" s="85">
        <f t="shared" si="128"/>
        <v>0</v>
      </c>
      <c r="EC24" s="91">
        <f t="shared" si="129"/>
        <v>0</v>
      </c>
      <c r="EE24" s="153">
        <f t="shared" si="130"/>
        <v>0</v>
      </c>
      <c r="EG24" s="154">
        <f t="shared" si="131"/>
        <v>0</v>
      </c>
      <c r="EI24" s="154">
        <f t="shared" si="132"/>
        <v>0</v>
      </c>
      <c r="EK24" s="151">
        <f t="shared" si="133"/>
        <v>0</v>
      </c>
      <c r="EL24" s="3">
        <f t="shared" si="134"/>
        <v>0</v>
      </c>
    </row>
    <row r="25" spans="1:142" ht="16.5" x14ac:dyDescent="0.3">
      <c r="A25" s="4" t="str">
        <f>'Iniciální odběry'!A25</f>
        <v>Peřichová Marie</v>
      </c>
      <c r="B25" s="107">
        <f>'Iniciální odběry'!B25</f>
        <v>465319130</v>
      </c>
      <c r="C25" s="105">
        <f>'Iniciální odběry'!C25</f>
        <v>43987</v>
      </c>
      <c r="D25" s="83">
        <f t="shared" si="65"/>
        <v>18</v>
      </c>
      <c r="E25" s="84"/>
      <c r="F25" s="85">
        <f t="shared" si="66"/>
        <v>0</v>
      </c>
      <c r="G25" s="86"/>
      <c r="H25" s="85">
        <f t="shared" si="67"/>
        <v>0</v>
      </c>
      <c r="I25" s="86"/>
      <c r="J25" s="85">
        <f t="shared" si="68"/>
        <v>0</v>
      </c>
      <c r="K25" s="86"/>
      <c r="L25" s="85">
        <f t="shared" si="69"/>
        <v>0</v>
      </c>
      <c r="M25" s="87">
        <f t="shared" si="70"/>
        <v>0</v>
      </c>
      <c r="N25" s="88"/>
      <c r="O25" s="86"/>
      <c r="P25" s="85">
        <f t="shared" si="71"/>
        <v>0</v>
      </c>
      <c r="Q25" s="85"/>
      <c r="R25" s="85">
        <f t="shared" si="7"/>
        <v>0</v>
      </c>
      <c r="S25" s="85" t="s">
        <v>172</v>
      </c>
      <c r="T25" s="85">
        <f t="shared" si="72"/>
        <v>4</v>
      </c>
      <c r="U25" s="86" t="s">
        <v>172</v>
      </c>
      <c r="V25" s="85">
        <f t="shared" si="73"/>
        <v>6</v>
      </c>
      <c r="W25" s="86"/>
      <c r="X25" s="85">
        <f t="shared" si="74"/>
        <v>0</v>
      </c>
      <c r="Y25" s="87">
        <f t="shared" si="75"/>
        <v>6</v>
      </c>
      <c r="Z25" s="88"/>
      <c r="AA25" s="86"/>
      <c r="AB25" s="85">
        <f t="shared" si="76"/>
        <v>0</v>
      </c>
      <c r="AC25" s="86"/>
      <c r="AD25" s="85">
        <f t="shared" si="77"/>
        <v>0</v>
      </c>
      <c r="AE25" s="86"/>
      <c r="AF25" s="85">
        <f t="shared" si="78"/>
        <v>0</v>
      </c>
      <c r="AG25" s="86"/>
      <c r="AH25" s="85">
        <f t="shared" si="79"/>
        <v>0</v>
      </c>
      <c r="AI25" s="86"/>
      <c r="AJ25" s="85">
        <f t="shared" si="80"/>
        <v>0</v>
      </c>
      <c r="AK25" s="86"/>
      <c r="AL25" s="85">
        <f t="shared" si="81"/>
        <v>0</v>
      </c>
      <c r="AM25" s="86"/>
      <c r="AN25" s="85">
        <f t="shared" si="82"/>
        <v>0</v>
      </c>
      <c r="AO25" s="86"/>
      <c r="AP25" s="85">
        <f t="shared" si="83"/>
        <v>0</v>
      </c>
      <c r="AQ25" s="86"/>
      <c r="AR25" s="85">
        <f t="shared" si="84"/>
        <v>0</v>
      </c>
      <c r="AS25" s="86"/>
      <c r="AT25" s="85">
        <f t="shared" si="85"/>
        <v>0</v>
      </c>
      <c r="AU25" s="87">
        <f t="shared" si="86"/>
        <v>0</v>
      </c>
      <c r="AV25" s="85"/>
      <c r="AW25" s="86"/>
      <c r="AX25" s="85">
        <f t="shared" si="87"/>
        <v>0</v>
      </c>
      <c r="AY25" s="86"/>
      <c r="AZ25" s="85">
        <f t="shared" si="88"/>
        <v>0</v>
      </c>
      <c r="BA25" s="86"/>
      <c r="BB25" s="85">
        <f t="shared" si="89"/>
        <v>0</v>
      </c>
      <c r="BC25" s="86"/>
      <c r="BD25" s="85">
        <f t="shared" si="90"/>
        <v>0</v>
      </c>
      <c r="BE25" s="86"/>
      <c r="BF25" s="85">
        <f t="shared" si="91"/>
        <v>0</v>
      </c>
      <c r="BG25" s="87">
        <f t="shared" si="92"/>
        <v>0</v>
      </c>
      <c r="BH25" s="86"/>
      <c r="BI25" s="86"/>
      <c r="BJ25" s="85">
        <f t="shared" si="93"/>
        <v>0</v>
      </c>
      <c r="BK25" s="86" t="s">
        <v>172</v>
      </c>
      <c r="BL25" s="85">
        <f t="shared" si="94"/>
        <v>3</v>
      </c>
      <c r="BM25" s="86"/>
      <c r="BN25" s="85">
        <f t="shared" si="95"/>
        <v>0</v>
      </c>
      <c r="BO25" s="86"/>
      <c r="BP25" s="85">
        <f t="shared" si="96"/>
        <v>0</v>
      </c>
      <c r="BQ25" s="86"/>
      <c r="BR25" s="85">
        <f t="shared" si="97"/>
        <v>0</v>
      </c>
      <c r="BS25" s="86"/>
      <c r="BT25" s="85">
        <f t="shared" si="98"/>
        <v>0</v>
      </c>
      <c r="BU25" s="86"/>
      <c r="BV25" s="85">
        <f t="shared" si="99"/>
        <v>0</v>
      </c>
      <c r="BW25" s="87">
        <f t="shared" si="100"/>
        <v>3</v>
      </c>
      <c r="BX25" s="86"/>
      <c r="BY25" s="86"/>
      <c r="BZ25" s="85">
        <f t="shared" si="101"/>
        <v>0</v>
      </c>
      <c r="CA25" s="86"/>
      <c r="CB25" s="85">
        <f t="shared" si="102"/>
        <v>0</v>
      </c>
      <c r="CC25" s="86"/>
      <c r="CD25" s="85">
        <f t="shared" si="103"/>
        <v>0</v>
      </c>
      <c r="CE25" s="86"/>
      <c r="CF25" s="85">
        <f t="shared" si="104"/>
        <v>0</v>
      </c>
      <c r="CG25" s="86"/>
      <c r="CH25" s="85">
        <f t="shared" si="105"/>
        <v>0</v>
      </c>
      <c r="CI25" s="86"/>
      <c r="CJ25" s="85">
        <f t="shared" si="106"/>
        <v>0</v>
      </c>
      <c r="CK25" s="87">
        <f t="shared" si="107"/>
        <v>0</v>
      </c>
      <c r="CL25" s="85"/>
      <c r="CM25" s="86"/>
      <c r="CN25" s="85">
        <f t="shared" si="108"/>
        <v>0</v>
      </c>
      <c r="CO25" s="86"/>
      <c r="CP25" s="85">
        <f t="shared" si="109"/>
        <v>0</v>
      </c>
      <c r="CQ25" s="86"/>
      <c r="CR25" s="85">
        <f t="shared" si="110"/>
        <v>0</v>
      </c>
      <c r="CS25" s="87">
        <f t="shared" si="111"/>
        <v>0</v>
      </c>
      <c r="CT25" s="86"/>
      <c r="CU25" s="86"/>
      <c r="CV25" s="85">
        <f t="shared" si="112"/>
        <v>0</v>
      </c>
      <c r="CW25" s="86"/>
      <c r="CX25" s="85">
        <f t="shared" si="113"/>
        <v>0</v>
      </c>
      <c r="CY25" s="86"/>
      <c r="CZ25" s="85">
        <f t="shared" si="114"/>
        <v>0</v>
      </c>
      <c r="DA25" s="86"/>
      <c r="DB25" s="85">
        <f t="shared" si="115"/>
        <v>0</v>
      </c>
      <c r="DC25" s="86"/>
      <c r="DD25" s="85">
        <f t="shared" si="116"/>
        <v>0</v>
      </c>
      <c r="DE25" s="86"/>
      <c r="DF25" s="85">
        <f t="shared" si="117"/>
        <v>0</v>
      </c>
      <c r="DG25" s="86"/>
      <c r="DH25" s="85">
        <f t="shared" si="118"/>
        <v>0</v>
      </c>
      <c r="DI25" s="91">
        <f t="shared" si="119"/>
        <v>0</v>
      </c>
      <c r="DJ25" s="85"/>
      <c r="DK25" s="86"/>
      <c r="DL25" s="85">
        <f t="shared" si="120"/>
        <v>0</v>
      </c>
      <c r="DM25" s="86"/>
      <c r="DN25" s="85">
        <f t="shared" si="121"/>
        <v>0</v>
      </c>
      <c r="DO25" s="86"/>
      <c r="DP25" s="85">
        <f t="shared" si="122"/>
        <v>0</v>
      </c>
      <c r="DQ25" s="86"/>
      <c r="DR25" s="85">
        <f t="shared" si="123"/>
        <v>0</v>
      </c>
      <c r="DS25" s="86"/>
      <c r="DT25" s="85">
        <f t="shared" si="124"/>
        <v>0</v>
      </c>
      <c r="DU25" s="86"/>
      <c r="DV25" s="85">
        <f t="shared" si="125"/>
        <v>0</v>
      </c>
      <c r="DW25" s="86"/>
      <c r="DX25" s="85">
        <f t="shared" si="126"/>
        <v>0</v>
      </c>
      <c r="DY25" s="86" t="s">
        <v>172</v>
      </c>
      <c r="DZ25" s="85">
        <f t="shared" si="127"/>
        <v>6</v>
      </c>
      <c r="EA25" s="86" t="s">
        <v>172</v>
      </c>
      <c r="EB25" s="85">
        <f t="shared" si="128"/>
        <v>9</v>
      </c>
      <c r="EC25" s="91">
        <f t="shared" si="129"/>
        <v>9</v>
      </c>
      <c r="EE25" s="153">
        <f t="shared" si="130"/>
        <v>0</v>
      </c>
      <c r="EG25" s="154">
        <f t="shared" si="131"/>
        <v>3</v>
      </c>
      <c r="EI25" s="154">
        <f t="shared" si="132"/>
        <v>0</v>
      </c>
      <c r="EK25" s="151">
        <f t="shared" si="133"/>
        <v>18</v>
      </c>
      <c r="EL25" s="3">
        <f t="shared" si="134"/>
        <v>18</v>
      </c>
    </row>
    <row r="26" spans="1:142" ht="16.5" x14ac:dyDescent="0.3">
      <c r="A26" s="4" t="str">
        <f>'Iniciální odběry'!A26</f>
        <v xml:space="preserve">Prekop Vladimír </v>
      </c>
      <c r="B26" s="107">
        <f>'Iniciální odběry'!B26</f>
        <v>6306022228</v>
      </c>
      <c r="C26" s="105">
        <f>'Iniciální odběry'!C26</f>
        <v>44006</v>
      </c>
      <c r="D26" s="83">
        <f t="shared" si="65"/>
        <v>26</v>
      </c>
      <c r="E26" s="84"/>
      <c r="F26" s="85">
        <f t="shared" si="66"/>
        <v>0</v>
      </c>
      <c r="G26" s="86"/>
      <c r="H26" s="85">
        <f t="shared" si="67"/>
        <v>0</v>
      </c>
      <c r="I26" s="86"/>
      <c r="J26" s="85">
        <f t="shared" si="68"/>
        <v>0</v>
      </c>
      <c r="K26" s="86" t="s">
        <v>172</v>
      </c>
      <c r="L26" s="85">
        <f t="shared" si="69"/>
        <v>2</v>
      </c>
      <c r="M26" s="87">
        <f t="shared" si="70"/>
        <v>2</v>
      </c>
      <c r="N26" s="88"/>
      <c r="O26" s="86"/>
      <c r="P26" s="85">
        <f t="shared" si="71"/>
        <v>0</v>
      </c>
      <c r="Q26" s="85"/>
      <c r="R26" s="85">
        <f t="shared" si="7"/>
        <v>0</v>
      </c>
      <c r="S26" s="85"/>
      <c r="T26" s="85">
        <f t="shared" si="72"/>
        <v>0</v>
      </c>
      <c r="U26" s="86"/>
      <c r="V26" s="85">
        <f t="shared" si="73"/>
        <v>0</v>
      </c>
      <c r="W26" s="86"/>
      <c r="X26" s="85">
        <f t="shared" si="74"/>
        <v>0</v>
      </c>
      <c r="Y26" s="87">
        <f t="shared" si="75"/>
        <v>0</v>
      </c>
      <c r="Z26" s="88"/>
      <c r="AA26" s="86"/>
      <c r="AB26" s="85">
        <f t="shared" si="76"/>
        <v>0</v>
      </c>
      <c r="AC26" s="86"/>
      <c r="AD26" s="85">
        <f t="shared" si="77"/>
        <v>0</v>
      </c>
      <c r="AE26" s="86"/>
      <c r="AF26" s="85">
        <f t="shared" si="78"/>
        <v>0</v>
      </c>
      <c r="AG26" s="86"/>
      <c r="AH26" s="85">
        <f t="shared" si="79"/>
        <v>0</v>
      </c>
      <c r="AI26" s="86"/>
      <c r="AJ26" s="85">
        <f t="shared" si="80"/>
        <v>0</v>
      </c>
      <c r="AK26" s="86"/>
      <c r="AL26" s="85">
        <f t="shared" si="81"/>
        <v>0</v>
      </c>
      <c r="AM26" s="86"/>
      <c r="AN26" s="85">
        <f t="shared" si="82"/>
        <v>0</v>
      </c>
      <c r="AO26" s="86"/>
      <c r="AP26" s="85">
        <f t="shared" si="83"/>
        <v>0</v>
      </c>
      <c r="AQ26" s="86"/>
      <c r="AR26" s="85">
        <f t="shared" si="84"/>
        <v>0</v>
      </c>
      <c r="AS26" s="86"/>
      <c r="AT26" s="85">
        <f t="shared" si="85"/>
        <v>0</v>
      </c>
      <c r="AU26" s="87">
        <f t="shared" si="86"/>
        <v>0</v>
      </c>
      <c r="AV26" s="85"/>
      <c r="AW26" s="86"/>
      <c r="AX26" s="85">
        <f t="shared" si="87"/>
        <v>0</v>
      </c>
      <c r="AY26" s="86"/>
      <c r="AZ26" s="85">
        <f t="shared" si="88"/>
        <v>0</v>
      </c>
      <c r="BA26" s="86" t="s">
        <v>172</v>
      </c>
      <c r="BB26" s="85">
        <f t="shared" si="89"/>
        <v>6</v>
      </c>
      <c r="BC26" s="86"/>
      <c r="BD26" s="85">
        <f t="shared" si="90"/>
        <v>0</v>
      </c>
      <c r="BE26" s="86"/>
      <c r="BF26" s="85">
        <f t="shared" si="91"/>
        <v>0</v>
      </c>
      <c r="BG26" s="87">
        <f t="shared" si="92"/>
        <v>6</v>
      </c>
      <c r="BH26" s="86"/>
      <c r="BI26" s="86"/>
      <c r="BJ26" s="85">
        <f t="shared" si="93"/>
        <v>0</v>
      </c>
      <c r="BK26" s="86" t="s">
        <v>172</v>
      </c>
      <c r="BL26" s="85">
        <f t="shared" si="94"/>
        <v>3</v>
      </c>
      <c r="BM26" s="86"/>
      <c r="BN26" s="85">
        <f t="shared" si="95"/>
        <v>0</v>
      </c>
      <c r="BO26" s="86" t="s">
        <v>172</v>
      </c>
      <c r="BP26" s="85">
        <f t="shared" si="96"/>
        <v>4</v>
      </c>
      <c r="BQ26" s="86"/>
      <c r="BR26" s="85">
        <f t="shared" si="97"/>
        <v>0</v>
      </c>
      <c r="BS26" s="86" t="s">
        <v>172</v>
      </c>
      <c r="BT26" s="85">
        <f t="shared" si="98"/>
        <v>6</v>
      </c>
      <c r="BU26" s="86"/>
      <c r="BV26" s="85">
        <f t="shared" si="99"/>
        <v>0</v>
      </c>
      <c r="BW26" s="87">
        <f t="shared" si="100"/>
        <v>6</v>
      </c>
      <c r="BX26" s="86"/>
      <c r="BY26" s="86"/>
      <c r="BZ26" s="85">
        <f t="shared" si="101"/>
        <v>0</v>
      </c>
      <c r="CA26" s="86"/>
      <c r="CB26" s="85">
        <f t="shared" si="102"/>
        <v>0</v>
      </c>
      <c r="CC26" s="86"/>
      <c r="CD26" s="85">
        <f t="shared" si="103"/>
        <v>0</v>
      </c>
      <c r="CE26" s="86"/>
      <c r="CF26" s="85">
        <f t="shared" si="104"/>
        <v>0</v>
      </c>
      <c r="CG26" s="86"/>
      <c r="CH26" s="85">
        <f t="shared" si="105"/>
        <v>0</v>
      </c>
      <c r="CI26" s="86"/>
      <c r="CJ26" s="85">
        <f t="shared" si="106"/>
        <v>0</v>
      </c>
      <c r="CK26" s="87">
        <f t="shared" si="107"/>
        <v>0</v>
      </c>
      <c r="CL26" s="85"/>
      <c r="CM26" s="86"/>
      <c r="CN26" s="85">
        <f t="shared" si="108"/>
        <v>0</v>
      </c>
      <c r="CO26" s="86"/>
      <c r="CP26" s="85">
        <f t="shared" si="109"/>
        <v>0</v>
      </c>
      <c r="CQ26" s="86"/>
      <c r="CR26" s="85">
        <f t="shared" si="110"/>
        <v>0</v>
      </c>
      <c r="CS26" s="87">
        <f t="shared" si="111"/>
        <v>0</v>
      </c>
      <c r="CT26" s="86"/>
      <c r="CU26" s="86"/>
      <c r="CV26" s="85">
        <f t="shared" si="112"/>
        <v>0</v>
      </c>
      <c r="CW26" s="86" t="s">
        <v>172</v>
      </c>
      <c r="CX26" s="85">
        <f t="shared" si="113"/>
        <v>4</v>
      </c>
      <c r="CY26" s="86" t="s">
        <v>172</v>
      </c>
      <c r="CZ26" s="85">
        <f t="shared" si="114"/>
        <v>6</v>
      </c>
      <c r="DA26" s="86"/>
      <c r="DB26" s="85">
        <f t="shared" si="115"/>
        <v>0</v>
      </c>
      <c r="DC26" s="86"/>
      <c r="DD26" s="85">
        <f t="shared" si="116"/>
        <v>0</v>
      </c>
      <c r="DE26" s="86" t="s">
        <v>172</v>
      </c>
      <c r="DF26" s="85">
        <f t="shared" si="117"/>
        <v>8</v>
      </c>
      <c r="DG26" s="86"/>
      <c r="DH26" s="85">
        <f t="shared" si="118"/>
        <v>0</v>
      </c>
      <c r="DI26" s="91">
        <f t="shared" si="119"/>
        <v>12</v>
      </c>
      <c r="DJ26" s="85"/>
      <c r="DK26" s="86"/>
      <c r="DL26" s="85">
        <f t="shared" si="120"/>
        <v>0</v>
      </c>
      <c r="DM26" s="86"/>
      <c r="DN26" s="85">
        <f t="shared" si="121"/>
        <v>0</v>
      </c>
      <c r="DO26" s="86"/>
      <c r="DP26" s="85">
        <f t="shared" si="122"/>
        <v>0</v>
      </c>
      <c r="DQ26" s="86"/>
      <c r="DR26" s="85">
        <f t="shared" si="123"/>
        <v>0</v>
      </c>
      <c r="DS26" s="86"/>
      <c r="DT26" s="85">
        <f t="shared" si="124"/>
        <v>0</v>
      </c>
      <c r="DU26" s="86"/>
      <c r="DV26" s="85">
        <f t="shared" si="125"/>
        <v>0</v>
      </c>
      <c r="DW26" s="86"/>
      <c r="DX26" s="85">
        <f t="shared" si="126"/>
        <v>0</v>
      </c>
      <c r="DY26" s="86"/>
      <c r="DZ26" s="85">
        <f t="shared" si="127"/>
        <v>0</v>
      </c>
      <c r="EA26" s="86"/>
      <c r="EB26" s="85">
        <f t="shared" si="128"/>
        <v>0</v>
      </c>
      <c r="EC26" s="91">
        <f t="shared" si="129"/>
        <v>0</v>
      </c>
      <c r="EE26" s="153">
        <f t="shared" si="130"/>
        <v>6</v>
      </c>
      <c r="EG26" s="154">
        <f t="shared" si="131"/>
        <v>13</v>
      </c>
      <c r="EI26" s="154">
        <f t="shared" si="132"/>
        <v>18</v>
      </c>
      <c r="EK26" s="151">
        <f t="shared" si="133"/>
        <v>39</v>
      </c>
      <c r="EL26" s="3">
        <f t="shared" si="134"/>
        <v>26</v>
      </c>
    </row>
    <row r="27" spans="1:142" ht="16.5" x14ac:dyDescent="0.3">
      <c r="A27" s="4" t="str">
        <f>'Iniciální odběry'!A27</f>
        <v>Sekanina Karel</v>
      </c>
      <c r="B27" s="107">
        <f>'Iniciální odběry'!B27</f>
        <v>470112408</v>
      </c>
      <c r="C27" s="105">
        <f>'Iniciální odběry'!C27</f>
        <v>44116</v>
      </c>
      <c r="D27" s="83">
        <f t="shared" si="65"/>
        <v>10</v>
      </c>
      <c r="E27" s="84"/>
      <c r="F27" s="85">
        <f t="shared" si="66"/>
        <v>0</v>
      </c>
      <c r="G27" s="86"/>
      <c r="H27" s="85">
        <f t="shared" si="67"/>
        <v>0</v>
      </c>
      <c r="I27" s="86" t="s">
        <v>172</v>
      </c>
      <c r="J27" s="85">
        <f t="shared" si="68"/>
        <v>2</v>
      </c>
      <c r="K27" s="86"/>
      <c r="L27" s="85">
        <f t="shared" si="69"/>
        <v>0</v>
      </c>
      <c r="M27" s="87">
        <f t="shared" si="70"/>
        <v>2</v>
      </c>
      <c r="N27" s="88"/>
      <c r="O27" s="86"/>
      <c r="P27" s="85">
        <f t="shared" si="71"/>
        <v>0</v>
      </c>
      <c r="Q27" s="85"/>
      <c r="R27" s="85">
        <f t="shared" si="7"/>
        <v>0</v>
      </c>
      <c r="S27" s="85"/>
      <c r="T27" s="85">
        <f t="shared" si="72"/>
        <v>0</v>
      </c>
      <c r="U27" s="86"/>
      <c r="V27" s="85">
        <f t="shared" si="73"/>
        <v>0</v>
      </c>
      <c r="W27" s="86"/>
      <c r="X27" s="85">
        <f t="shared" si="74"/>
        <v>0</v>
      </c>
      <c r="Y27" s="87">
        <f t="shared" si="75"/>
        <v>0</v>
      </c>
      <c r="Z27" s="88"/>
      <c r="AA27" s="86"/>
      <c r="AB27" s="85">
        <f t="shared" si="76"/>
        <v>0</v>
      </c>
      <c r="AC27" s="86"/>
      <c r="AD27" s="85">
        <f t="shared" si="77"/>
        <v>0</v>
      </c>
      <c r="AE27" s="86"/>
      <c r="AF27" s="85">
        <f t="shared" si="78"/>
        <v>0</v>
      </c>
      <c r="AG27" s="86"/>
      <c r="AH27" s="85">
        <f t="shared" si="79"/>
        <v>0</v>
      </c>
      <c r="AI27" s="86"/>
      <c r="AJ27" s="85">
        <f t="shared" si="80"/>
        <v>0</v>
      </c>
      <c r="AK27" s="86"/>
      <c r="AL27" s="85">
        <f t="shared" si="81"/>
        <v>0</v>
      </c>
      <c r="AM27" s="86"/>
      <c r="AN27" s="85">
        <f t="shared" si="82"/>
        <v>0</v>
      </c>
      <c r="AO27" s="86"/>
      <c r="AP27" s="85">
        <f t="shared" si="83"/>
        <v>0</v>
      </c>
      <c r="AQ27" s="86"/>
      <c r="AR27" s="85">
        <f t="shared" si="84"/>
        <v>0</v>
      </c>
      <c r="AS27" s="86"/>
      <c r="AT27" s="85">
        <f t="shared" si="85"/>
        <v>0</v>
      </c>
      <c r="AU27" s="87">
        <f t="shared" si="86"/>
        <v>0</v>
      </c>
      <c r="AV27" s="85"/>
      <c r="AW27" s="86"/>
      <c r="AX27" s="85">
        <f t="shared" si="87"/>
        <v>0</v>
      </c>
      <c r="AY27" s="86" t="s">
        <v>172</v>
      </c>
      <c r="AZ27" s="85">
        <f t="shared" si="88"/>
        <v>2</v>
      </c>
      <c r="BA27" s="86"/>
      <c r="BB27" s="85">
        <f t="shared" si="89"/>
        <v>0</v>
      </c>
      <c r="BC27" s="86"/>
      <c r="BD27" s="85">
        <f t="shared" si="90"/>
        <v>0</v>
      </c>
      <c r="BE27" s="86"/>
      <c r="BF27" s="85">
        <f t="shared" si="91"/>
        <v>0</v>
      </c>
      <c r="BG27" s="87">
        <f t="shared" si="92"/>
        <v>2</v>
      </c>
      <c r="BH27" s="86"/>
      <c r="BI27" s="86"/>
      <c r="BJ27" s="85">
        <f t="shared" si="93"/>
        <v>0</v>
      </c>
      <c r="BK27" s="86"/>
      <c r="BL27" s="85">
        <f t="shared" si="94"/>
        <v>0</v>
      </c>
      <c r="BM27" s="86"/>
      <c r="BN27" s="85">
        <f t="shared" si="95"/>
        <v>0</v>
      </c>
      <c r="BO27" s="86" t="s">
        <v>172</v>
      </c>
      <c r="BP27" s="85">
        <f t="shared" si="96"/>
        <v>4</v>
      </c>
      <c r="BQ27" s="86"/>
      <c r="BR27" s="85">
        <f t="shared" si="97"/>
        <v>0</v>
      </c>
      <c r="BS27" s="86"/>
      <c r="BT27" s="85">
        <f t="shared" si="98"/>
        <v>0</v>
      </c>
      <c r="BU27" s="86" t="s">
        <v>172</v>
      </c>
      <c r="BV27" s="85">
        <f t="shared" si="99"/>
        <v>6</v>
      </c>
      <c r="BW27" s="87">
        <f t="shared" si="100"/>
        <v>6</v>
      </c>
      <c r="BX27" s="86"/>
      <c r="BY27" s="86"/>
      <c r="BZ27" s="85">
        <f t="shared" si="101"/>
        <v>0</v>
      </c>
      <c r="CA27" s="86"/>
      <c r="CB27" s="85">
        <f t="shared" si="102"/>
        <v>0</v>
      </c>
      <c r="CC27" s="86"/>
      <c r="CD27" s="85">
        <f t="shared" si="103"/>
        <v>0</v>
      </c>
      <c r="CE27" s="86"/>
      <c r="CF27" s="85">
        <f t="shared" si="104"/>
        <v>0</v>
      </c>
      <c r="CG27" s="86"/>
      <c r="CH27" s="85">
        <f t="shared" si="105"/>
        <v>0</v>
      </c>
      <c r="CI27" s="86"/>
      <c r="CJ27" s="85">
        <f t="shared" si="106"/>
        <v>0</v>
      </c>
      <c r="CK27" s="87">
        <f t="shared" si="107"/>
        <v>0</v>
      </c>
      <c r="CL27" s="85"/>
      <c r="CM27" s="86"/>
      <c r="CN27" s="85">
        <f t="shared" si="108"/>
        <v>0</v>
      </c>
      <c r="CO27" s="86"/>
      <c r="CP27" s="85">
        <f t="shared" si="109"/>
        <v>0</v>
      </c>
      <c r="CQ27" s="86"/>
      <c r="CR27" s="85">
        <f t="shared" si="110"/>
        <v>0</v>
      </c>
      <c r="CS27" s="87">
        <f t="shared" si="111"/>
        <v>0</v>
      </c>
      <c r="CT27" s="86"/>
      <c r="CU27" s="86"/>
      <c r="CV27" s="85">
        <f t="shared" si="112"/>
        <v>0</v>
      </c>
      <c r="CW27" s="86"/>
      <c r="CX27" s="85">
        <f t="shared" si="113"/>
        <v>0</v>
      </c>
      <c r="CY27" s="86"/>
      <c r="CZ27" s="85">
        <f t="shared" si="114"/>
        <v>0</v>
      </c>
      <c r="DA27" s="86"/>
      <c r="DB27" s="85">
        <f t="shared" si="115"/>
        <v>0</v>
      </c>
      <c r="DC27" s="86"/>
      <c r="DD27" s="85">
        <f t="shared" si="116"/>
        <v>0</v>
      </c>
      <c r="DE27" s="86"/>
      <c r="DF27" s="85">
        <f t="shared" si="117"/>
        <v>0</v>
      </c>
      <c r="DG27" s="86"/>
      <c r="DH27" s="85">
        <f t="shared" si="118"/>
        <v>0</v>
      </c>
      <c r="DI27" s="91">
        <f t="shared" si="119"/>
        <v>0</v>
      </c>
      <c r="DJ27" s="85"/>
      <c r="DK27" s="86"/>
      <c r="DL27" s="85">
        <f t="shared" si="120"/>
        <v>0</v>
      </c>
      <c r="DM27" s="86"/>
      <c r="DN27" s="85">
        <f t="shared" si="121"/>
        <v>0</v>
      </c>
      <c r="DO27" s="86"/>
      <c r="DP27" s="85">
        <f t="shared" si="122"/>
        <v>0</v>
      </c>
      <c r="DQ27" s="86"/>
      <c r="DR27" s="85">
        <f t="shared" si="123"/>
        <v>0</v>
      </c>
      <c r="DS27" s="86"/>
      <c r="DT27" s="85">
        <f t="shared" si="124"/>
        <v>0</v>
      </c>
      <c r="DU27" s="86"/>
      <c r="DV27" s="85">
        <f t="shared" si="125"/>
        <v>0</v>
      </c>
      <c r="DW27" s="86"/>
      <c r="DX27" s="85">
        <f t="shared" si="126"/>
        <v>0</v>
      </c>
      <c r="DY27" s="86"/>
      <c r="DZ27" s="85">
        <f t="shared" si="127"/>
        <v>0</v>
      </c>
      <c r="EA27" s="86"/>
      <c r="EB27" s="85">
        <f t="shared" si="128"/>
        <v>0</v>
      </c>
      <c r="EC27" s="91">
        <f t="shared" si="129"/>
        <v>0</v>
      </c>
      <c r="EE27" s="153">
        <f t="shared" si="130"/>
        <v>2</v>
      </c>
      <c r="EG27" s="154">
        <f t="shared" si="131"/>
        <v>10</v>
      </c>
      <c r="EI27" s="154">
        <f t="shared" si="132"/>
        <v>0</v>
      </c>
      <c r="EK27" s="151">
        <f t="shared" si="133"/>
        <v>14</v>
      </c>
      <c r="EL27" s="3">
        <f t="shared" si="134"/>
        <v>10</v>
      </c>
    </row>
    <row r="28" spans="1:142" ht="16.5" x14ac:dyDescent="0.3">
      <c r="A28" s="4" t="str">
        <f>'Iniciální odběry'!A28</f>
        <v xml:space="preserve">Sívek Antonín </v>
      </c>
      <c r="B28" s="107">
        <f>'Iniciální odběry'!B28</f>
        <v>530211085</v>
      </c>
      <c r="C28" s="105">
        <f>'Iniciální odběry'!C28</f>
        <v>44210</v>
      </c>
      <c r="D28" s="83">
        <f t="shared" si="65"/>
        <v>7</v>
      </c>
      <c r="E28" s="84"/>
      <c r="F28" s="85">
        <f t="shared" si="66"/>
        <v>0</v>
      </c>
      <c r="G28" s="86"/>
      <c r="H28" s="85">
        <f t="shared" si="67"/>
        <v>0</v>
      </c>
      <c r="I28" s="86"/>
      <c r="J28" s="85">
        <f t="shared" si="68"/>
        <v>0</v>
      </c>
      <c r="K28" s="86"/>
      <c r="L28" s="85">
        <f t="shared" si="69"/>
        <v>0</v>
      </c>
      <c r="M28" s="87">
        <f t="shared" si="70"/>
        <v>0</v>
      </c>
      <c r="N28" s="88"/>
      <c r="O28" s="86"/>
      <c r="P28" s="85">
        <f t="shared" si="71"/>
        <v>0</v>
      </c>
      <c r="Q28" s="85"/>
      <c r="R28" s="85">
        <f t="shared" si="7"/>
        <v>0</v>
      </c>
      <c r="S28" s="85"/>
      <c r="T28" s="85">
        <f t="shared" si="72"/>
        <v>0</v>
      </c>
      <c r="U28" s="86"/>
      <c r="V28" s="85">
        <f t="shared" si="73"/>
        <v>0</v>
      </c>
      <c r="W28" s="86"/>
      <c r="X28" s="85">
        <f t="shared" si="74"/>
        <v>0</v>
      </c>
      <c r="Y28" s="87">
        <f t="shared" si="75"/>
        <v>0</v>
      </c>
      <c r="Z28" s="88"/>
      <c r="AA28" s="86"/>
      <c r="AB28" s="85">
        <f t="shared" si="76"/>
        <v>0</v>
      </c>
      <c r="AC28" s="86"/>
      <c r="AD28" s="85">
        <f t="shared" si="77"/>
        <v>0</v>
      </c>
      <c r="AE28" s="86"/>
      <c r="AF28" s="85">
        <f t="shared" si="78"/>
        <v>0</v>
      </c>
      <c r="AG28" s="86" t="s">
        <v>172</v>
      </c>
      <c r="AH28" s="85">
        <f t="shared" si="79"/>
        <v>2</v>
      </c>
      <c r="AI28" s="86"/>
      <c r="AJ28" s="85">
        <f t="shared" si="80"/>
        <v>0</v>
      </c>
      <c r="AK28" s="86" t="s">
        <v>172</v>
      </c>
      <c r="AL28" s="85">
        <f t="shared" si="81"/>
        <v>2</v>
      </c>
      <c r="AM28" s="86" t="s">
        <v>172</v>
      </c>
      <c r="AN28" s="85">
        <f t="shared" si="82"/>
        <v>2</v>
      </c>
      <c r="AO28" s="86"/>
      <c r="AP28" s="85">
        <f t="shared" si="83"/>
        <v>0</v>
      </c>
      <c r="AQ28" s="86"/>
      <c r="AR28" s="85">
        <f t="shared" si="84"/>
        <v>0</v>
      </c>
      <c r="AS28" s="86"/>
      <c r="AT28" s="85">
        <f t="shared" si="85"/>
        <v>0</v>
      </c>
      <c r="AU28" s="87">
        <f t="shared" si="86"/>
        <v>6</v>
      </c>
      <c r="AV28" s="85"/>
      <c r="AW28" s="86"/>
      <c r="AX28" s="85">
        <f t="shared" si="87"/>
        <v>0</v>
      </c>
      <c r="AY28" s="86" t="s">
        <v>202</v>
      </c>
      <c r="AZ28" s="85">
        <f t="shared" si="88"/>
        <v>1</v>
      </c>
      <c r="BA28" s="86"/>
      <c r="BB28" s="85">
        <f t="shared" si="89"/>
        <v>0</v>
      </c>
      <c r="BC28" s="86"/>
      <c r="BD28" s="85">
        <f t="shared" si="90"/>
        <v>0</v>
      </c>
      <c r="BE28" s="86"/>
      <c r="BF28" s="85">
        <f t="shared" si="91"/>
        <v>0</v>
      </c>
      <c r="BG28" s="87">
        <f t="shared" si="92"/>
        <v>1</v>
      </c>
      <c r="BH28" s="86"/>
      <c r="BI28" s="86"/>
      <c r="BJ28" s="85">
        <f t="shared" si="93"/>
        <v>0</v>
      </c>
      <c r="BK28" s="86"/>
      <c r="BL28" s="85">
        <f t="shared" si="94"/>
        <v>0</v>
      </c>
      <c r="BM28" s="86"/>
      <c r="BN28" s="85">
        <f t="shared" si="95"/>
        <v>0</v>
      </c>
      <c r="BO28" s="86"/>
      <c r="BP28" s="85">
        <f t="shared" si="96"/>
        <v>0</v>
      </c>
      <c r="BQ28" s="86"/>
      <c r="BR28" s="85">
        <f t="shared" si="97"/>
        <v>0</v>
      </c>
      <c r="BS28" s="86"/>
      <c r="BT28" s="85">
        <f t="shared" si="98"/>
        <v>0</v>
      </c>
      <c r="BU28" s="86"/>
      <c r="BV28" s="85">
        <f t="shared" si="99"/>
        <v>0</v>
      </c>
      <c r="BW28" s="87">
        <f t="shared" si="100"/>
        <v>0</v>
      </c>
      <c r="BX28" s="86"/>
      <c r="BY28" s="86"/>
      <c r="BZ28" s="85">
        <f t="shared" si="101"/>
        <v>0</v>
      </c>
      <c r="CA28" s="86"/>
      <c r="CB28" s="85">
        <f t="shared" si="102"/>
        <v>0</v>
      </c>
      <c r="CC28" s="86"/>
      <c r="CD28" s="85">
        <f t="shared" si="103"/>
        <v>0</v>
      </c>
      <c r="CE28" s="86"/>
      <c r="CF28" s="85">
        <f t="shared" si="104"/>
        <v>0</v>
      </c>
      <c r="CG28" s="86"/>
      <c r="CH28" s="85">
        <f t="shared" si="105"/>
        <v>0</v>
      </c>
      <c r="CI28" s="86"/>
      <c r="CJ28" s="85">
        <f t="shared" si="106"/>
        <v>0</v>
      </c>
      <c r="CK28" s="87">
        <f t="shared" si="107"/>
        <v>0</v>
      </c>
      <c r="CL28" s="85"/>
      <c r="CM28" s="86"/>
      <c r="CN28" s="85">
        <f t="shared" si="108"/>
        <v>0</v>
      </c>
      <c r="CO28" s="86"/>
      <c r="CP28" s="85">
        <f t="shared" si="109"/>
        <v>0</v>
      </c>
      <c r="CQ28" s="86"/>
      <c r="CR28" s="85">
        <f t="shared" si="110"/>
        <v>0</v>
      </c>
      <c r="CS28" s="87">
        <f t="shared" si="111"/>
        <v>0</v>
      </c>
      <c r="CT28" s="86"/>
      <c r="CU28" s="86"/>
      <c r="CV28" s="85">
        <f t="shared" si="112"/>
        <v>0</v>
      </c>
      <c r="CW28" s="86"/>
      <c r="CX28" s="85">
        <f t="shared" si="113"/>
        <v>0</v>
      </c>
      <c r="CY28" s="86"/>
      <c r="CZ28" s="85">
        <f t="shared" si="114"/>
        <v>0</v>
      </c>
      <c r="DA28" s="86"/>
      <c r="DB28" s="85">
        <f t="shared" si="115"/>
        <v>0</v>
      </c>
      <c r="DC28" s="86"/>
      <c r="DD28" s="85">
        <f t="shared" si="116"/>
        <v>0</v>
      </c>
      <c r="DE28" s="86"/>
      <c r="DF28" s="85">
        <f t="shared" si="117"/>
        <v>0</v>
      </c>
      <c r="DG28" s="86"/>
      <c r="DH28" s="85">
        <f t="shared" si="118"/>
        <v>0</v>
      </c>
      <c r="DI28" s="91">
        <f t="shared" si="119"/>
        <v>0</v>
      </c>
      <c r="DJ28" s="85"/>
      <c r="DK28" s="86"/>
      <c r="DL28" s="85">
        <f t="shared" si="120"/>
        <v>0</v>
      </c>
      <c r="DM28" s="86"/>
      <c r="DN28" s="85">
        <f t="shared" si="121"/>
        <v>0</v>
      </c>
      <c r="DO28" s="86"/>
      <c r="DP28" s="85">
        <f t="shared" si="122"/>
        <v>0</v>
      </c>
      <c r="DQ28" s="86"/>
      <c r="DR28" s="85">
        <f t="shared" si="123"/>
        <v>0</v>
      </c>
      <c r="DS28" s="86"/>
      <c r="DT28" s="85">
        <f t="shared" si="124"/>
        <v>0</v>
      </c>
      <c r="DU28" s="86"/>
      <c r="DV28" s="85">
        <f t="shared" si="125"/>
        <v>0</v>
      </c>
      <c r="DW28" s="86"/>
      <c r="DX28" s="85">
        <f t="shared" si="126"/>
        <v>0</v>
      </c>
      <c r="DY28" s="86"/>
      <c r="DZ28" s="85">
        <f t="shared" si="127"/>
        <v>0</v>
      </c>
      <c r="EA28" s="86"/>
      <c r="EB28" s="85">
        <f t="shared" si="128"/>
        <v>0</v>
      </c>
      <c r="EC28" s="91">
        <f t="shared" si="129"/>
        <v>0</v>
      </c>
      <c r="EE28" s="153">
        <f t="shared" si="130"/>
        <v>1</v>
      </c>
      <c r="EG28" s="154">
        <f t="shared" si="131"/>
        <v>0</v>
      </c>
      <c r="EI28" s="154">
        <f t="shared" si="132"/>
        <v>0</v>
      </c>
      <c r="EK28" s="151">
        <f t="shared" si="133"/>
        <v>7</v>
      </c>
      <c r="EL28" s="3">
        <f t="shared" si="134"/>
        <v>7</v>
      </c>
    </row>
    <row r="29" spans="1:142" ht="16.5" x14ac:dyDescent="0.3">
      <c r="A29" s="4" t="str">
        <f>'Iniciální odběry'!A29</f>
        <v>Sokol Aleš</v>
      </c>
      <c r="B29" s="107">
        <f>'Iniciální odběry'!B29</f>
        <v>7206265671</v>
      </c>
      <c r="C29" s="105">
        <f>'Iniciální odběry'!C29</f>
        <v>44371</v>
      </c>
      <c r="D29" s="83">
        <f t="shared" si="65"/>
        <v>18</v>
      </c>
      <c r="E29" s="84"/>
      <c r="F29" s="85">
        <f t="shared" si="66"/>
        <v>0</v>
      </c>
      <c r="G29" s="86"/>
      <c r="H29" s="85">
        <f t="shared" si="67"/>
        <v>0</v>
      </c>
      <c r="I29" s="86" t="s">
        <v>172</v>
      </c>
      <c r="J29" s="85">
        <f t="shared" si="68"/>
        <v>2</v>
      </c>
      <c r="K29" s="86"/>
      <c r="L29" s="85">
        <f t="shared" si="69"/>
        <v>0</v>
      </c>
      <c r="M29" s="87">
        <f t="shared" si="70"/>
        <v>2</v>
      </c>
      <c r="N29" s="88"/>
      <c r="O29" s="86"/>
      <c r="P29" s="85">
        <f t="shared" si="71"/>
        <v>0</v>
      </c>
      <c r="Q29" s="85"/>
      <c r="R29" s="85">
        <f t="shared" si="7"/>
        <v>0</v>
      </c>
      <c r="S29" s="85"/>
      <c r="T29" s="85">
        <f t="shared" si="72"/>
        <v>0</v>
      </c>
      <c r="U29" s="86"/>
      <c r="V29" s="85">
        <f t="shared" si="73"/>
        <v>0</v>
      </c>
      <c r="W29" s="86"/>
      <c r="X29" s="85">
        <f t="shared" si="74"/>
        <v>0</v>
      </c>
      <c r="Y29" s="87">
        <f t="shared" si="75"/>
        <v>0</v>
      </c>
      <c r="Z29" s="88"/>
      <c r="AA29" s="86"/>
      <c r="AB29" s="85">
        <f t="shared" si="76"/>
        <v>0</v>
      </c>
      <c r="AC29" s="86"/>
      <c r="AD29" s="85">
        <f t="shared" si="77"/>
        <v>0</v>
      </c>
      <c r="AE29" s="86"/>
      <c r="AF29" s="85">
        <f t="shared" si="78"/>
        <v>0</v>
      </c>
      <c r="AG29" s="86"/>
      <c r="AH29" s="85">
        <f t="shared" si="79"/>
        <v>0</v>
      </c>
      <c r="AI29" s="86"/>
      <c r="AJ29" s="85">
        <f t="shared" si="80"/>
        <v>0</v>
      </c>
      <c r="AK29" s="86"/>
      <c r="AL29" s="85">
        <f t="shared" si="81"/>
        <v>0</v>
      </c>
      <c r="AM29" s="86"/>
      <c r="AN29" s="85">
        <f t="shared" si="82"/>
        <v>0</v>
      </c>
      <c r="AO29" s="86"/>
      <c r="AP29" s="85">
        <f t="shared" si="83"/>
        <v>0</v>
      </c>
      <c r="AQ29" s="86"/>
      <c r="AR29" s="85">
        <f t="shared" si="84"/>
        <v>0</v>
      </c>
      <c r="AS29" s="86"/>
      <c r="AT29" s="85">
        <f t="shared" si="85"/>
        <v>0</v>
      </c>
      <c r="AU29" s="87">
        <f t="shared" si="86"/>
        <v>0</v>
      </c>
      <c r="AV29" s="85"/>
      <c r="AW29" s="86"/>
      <c r="AX29" s="85">
        <f t="shared" si="87"/>
        <v>0</v>
      </c>
      <c r="AY29" s="86" t="s">
        <v>172</v>
      </c>
      <c r="AZ29" s="85">
        <f t="shared" si="88"/>
        <v>2</v>
      </c>
      <c r="BA29" s="86"/>
      <c r="BB29" s="85">
        <f t="shared" si="89"/>
        <v>0</v>
      </c>
      <c r="BC29" s="86"/>
      <c r="BD29" s="85">
        <f t="shared" si="90"/>
        <v>0</v>
      </c>
      <c r="BE29" s="86"/>
      <c r="BF29" s="85">
        <f t="shared" si="91"/>
        <v>0</v>
      </c>
      <c r="BG29" s="87">
        <f t="shared" si="92"/>
        <v>2</v>
      </c>
      <c r="BH29" s="86"/>
      <c r="BI29" s="86"/>
      <c r="BJ29" s="85">
        <f t="shared" si="93"/>
        <v>0</v>
      </c>
      <c r="BK29" s="86"/>
      <c r="BL29" s="85">
        <f t="shared" si="94"/>
        <v>0</v>
      </c>
      <c r="BM29" s="86"/>
      <c r="BN29" s="85">
        <f t="shared" si="95"/>
        <v>0</v>
      </c>
      <c r="BO29" s="86" t="s">
        <v>172</v>
      </c>
      <c r="BP29" s="85">
        <f t="shared" si="96"/>
        <v>4</v>
      </c>
      <c r="BQ29" s="86"/>
      <c r="BR29" s="85">
        <f t="shared" si="97"/>
        <v>0</v>
      </c>
      <c r="BS29" s="86"/>
      <c r="BT29" s="85">
        <f t="shared" si="98"/>
        <v>0</v>
      </c>
      <c r="BU29" s="86"/>
      <c r="BV29" s="85">
        <f t="shared" si="99"/>
        <v>0</v>
      </c>
      <c r="BW29" s="87">
        <f t="shared" si="100"/>
        <v>4</v>
      </c>
      <c r="BX29" s="86"/>
      <c r="BY29" s="86"/>
      <c r="BZ29" s="85">
        <f t="shared" si="101"/>
        <v>0</v>
      </c>
      <c r="CA29" s="86"/>
      <c r="CB29" s="85">
        <f t="shared" si="102"/>
        <v>0</v>
      </c>
      <c r="CC29" s="86"/>
      <c r="CD29" s="85">
        <f t="shared" si="103"/>
        <v>0</v>
      </c>
      <c r="CE29" s="86"/>
      <c r="CF29" s="85">
        <f t="shared" si="104"/>
        <v>0</v>
      </c>
      <c r="CG29" s="86"/>
      <c r="CH29" s="85">
        <f t="shared" si="105"/>
        <v>0</v>
      </c>
      <c r="CI29" s="86"/>
      <c r="CJ29" s="85">
        <f t="shared" si="106"/>
        <v>0</v>
      </c>
      <c r="CK29" s="87">
        <f t="shared" si="107"/>
        <v>0</v>
      </c>
      <c r="CL29" s="85"/>
      <c r="CM29" s="86"/>
      <c r="CN29" s="85">
        <f t="shared" si="108"/>
        <v>0</v>
      </c>
      <c r="CO29" s="86"/>
      <c r="CP29" s="85">
        <f t="shared" si="109"/>
        <v>0</v>
      </c>
      <c r="CQ29" s="86"/>
      <c r="CR29" s="85">
        <f t="shared" si="110"/>
        <v>0</v>
      </c>
      <c r="CS29" s="87">
        <f t="shared" si="111"/>
        <v>0</v>
      </c>
      <c r="CT29" s="86"/>
      <c r="CU29" s="86"/>
      <c r="CV29" s="85">
        <f t="shared" si="112"/>
        <v>0</v>
      </c>
      <c r="CW29" s="86" t="s">
        <v>172</v>
      </c>
      <c r="CX29" s="85">
        <f t="shared" si="113"/>
        <v>4</v>
      </c>
      <c r="CY29" s="86" t="s">
        <v>172</v>
      </c>
      <c r="CZ29" s="85">
        <f t="shared" si="114"/>
        <v>6</v>
      </c>
      <c r="DA29" s="86"/>
      <c r="DB29" s="85">
        <f t="shared" si="115"/>
        <v>0</v>
      </c>
      <c r="DC29" s="86"/>
      <c r="DD29" s="85">
        <f t="shared" si="116"/>
        <v>0</v>
      </c>
      <c r="DE29" s="86"/>
      <c r="DF29" s="85">
        <f t="shared" si="117"/>
        <v>0</v>
      </c>
      <c r="DG29" s="86"/>
      <c r="DH29" s="85">
        <f t="shared" si="118"/>
        <v>0</v>
      </c>
      <c r="DI29" s="91">
        <f t="shared" si="119"/>
        <v>10</v>
      </c>
      <c r="DJ29" s="85"/>
      <c r="DK29" s="86"/>
      <c r="DL29" s="85">
        <f t="shared" si="120"/>
        <v>0</v>
      </c>
      <c r="DM29" s="86"/>
      <c r="DN29" s="85">
        <f t="shared" si="121"/>
        <v>0</v>
      </c>
      <c r="DO29" s="86"/>
      <c r="DP29" s="85">
        <f t="shared" si="122"/>
        <v>0</v>
      </c>
      <c r="DQ29" s="86"/>
      <c r="DR29" s="85">
        <f t="shared" si="123"/>
        <v>0</v>
      </c>
      <c r="DS29" s="86"/>
      <c r="DT29" s="85">
        <f t="shared" si="124"/>
        <v>0</v>
      </c>
      <c r="DU29" s="86"/>
      <c r="DV29" s="85">
        <f t="shared" si="125"/>
        <v>0</v>
      </c>
      <c r="DW29" s="86"/>
      <c r="DX29" s="85">
        <f t="shared" si="126"/>
        <v>0</v>
      </c>
      <c r="DY29" s="86"/>
      <c r="DZ29" s="85">
        <f t="shared" si="127"/>
        <v>0</v>
      </c>
      <c r="EA29" s="86"/>
      <c r="EB29" s="85">
        <f t="shared" si="128"/>
        <v>0</v>
      </c>
      <c r="EC29" s="91">
        <f t="shared" si="129"/>
        <v>0</v>
      </c>
      <c r="EE29" s="153">
        <f t="shared" si="130"/>
        <v>2</v>
      </c>
      <c r="EG29" s="154">
        <f t="shared" si="131"/>
        <v>4</v>
      </c>
      <c r="EI29" s="154">
        <f t="shared" si="132"/>
        <v>10</v>
      </c>
      <c r="EK29" s="151">
        <f t="shared" si="133"/>
        <v>18</v>
      </c>
      <c r="EL29" s="3">
        <f t="shared" si="134"/>
        <v>18</v>
      </c>
    </row>
    <row r="30" spans="1:142" ht="16.5" x14ac:dyDescent="0.3">
      <c r="A30" s="4" t="str">
        <f>'Iniciální odběry'!A30</f>
        <v>Střelec Jiří</v>
      </c>
      <c r="B30" s="107">
        <f>'Iniciální odběry'!B30</f>
        <v>6705230862</v>
      </c>
      <c r="C30" s="105">
        <f>'Iniciální odběry'!C30</f>
        <v>44116</v>
      </c>
      <c r="D30" s="83">
        <f t="shared" si="65"/>
        <v>14</v>
      </c>
      <c r="E30" s="84"/>
      <c r="F30" s="85">
        <f t="shared" si="66"/>
        <v>0</v>
      </c>
      <c r="G30" s="86"/>
      <c r="H30" s="85">
        <f t="shared" si="67"/>
        <v>0</v>
      </c>
      <c r="I30" s="86"/>
      <c r="J30" s="85">
        <f t="shared" si="68"/>
        <v>0</v>
      </c>
      <c r="K30" s="86"/>
      <c r="L30" s="85">
        <f t="shared" si="69"/>
        <v>0</v>
      </c>
      <c r="M30" s="87">
        <f t="shared" si="70"/>
        <v>0</v>
      </c>
      <c r="N30" s="88"/>
      <c r="O30" s="86"/>
      <c r="P30" s="85">
        <f t="shared" si="71"/>
        <v>0</v>
      </c>
      <c r="Q30" s="85"/>
      <c r="R30" s="85">
        <f t="shared" si="7"/>
        <v>0</v>
      </c>
      <c r="S30" s="85"/>
      <c r="T30" s="85">
        <f t="shared" si="72"/>
        <v>0</v>
      </c>
      <c r="U30" s="86"/>
      <c r="V30" s="85">
        <f t="shared" si="73"/>
        <v>0</v>
      </c>
      <c r="W30" s="86"/>
      <c r="X30" s="85">
        <f t="shared" si="74"/>
        <v>0</v>
      </c>
      <c r="Y30" s="87">
        <f t="shared" si="75"/>
        <v>0</v>
      </c>
      <c r="Z30" s="88"/>
      <c r="AA30" s="86"/>
      <c r="AB30" s="85">
        <f t="shared" si="76"/>
        <v>0</v>
      </c>
      <c r="AC30" s="86"/>
      <c r="AD30" s="85">
        <f t="shared" si="77"/>
        <v>0</v>
      </c>
      <c r="AE30" s="86"/>
      <c r="AF30" s="85">
        <f t="shared" si="78"/>
        <v>0</v>
      </c>
      <c r="AG30" s="86"/>
      <c r="AH30" s="85">
        <f t="shared" si="79"/>
        <v>0</v>
      </c>
      <c r="AI30" s="86"/>
      <c r="AJ30" s="85">
        <f t="shared" si="80"/>
        <v>0</v>
      </c>
      <c r="AK30" s="86"/>
      <c r="AL30" s="85">
        <f t="shared" si="81"/>
        <v>0</v>
      </c>
      <c r="AM30" s="86"/>
      <c r="AN30" s="85">
        <f t="shared" si="82"/>
        <v>0</v>
      </c>
      <c r="AO30" s="86"/>
      <c r="AP30" s="85">
        <f t="shared" si="83"/>
        <v>0</v>
      </c>
      <c r="AQ30" s="86"/>
      <c r="AR30" s="85">
        <f t="shared" si="84"/>
        <v>0</v>
      </c>
      <c r="AS30" s="86"/>
      <c r="AT30" s="85">
        <f t="shared" si="85"/>
        <v>0</v>
      </c>
      <c r="AU30" s="87">
        <f t="shared" si="86"/>
        <v>0</v>
      </c>
      <c r="AV30" s="85"/>
      <c r="AW30" s="86"/>
      <c r="AX30" s="85">
        <f t="shared" si="87"/>
        <v>0</v>
      </c>
      <c r="AY30" s="86" t="s">
        <v>202</v>
      </c>
      <c r="AZ30" s="85">
        <f t="shared" si="88"/>
        <v>1</v>
      </c>
      <c r="BA30" s="86"/>
      <c r="BB30" s="85">
        <f t="shared" si="89"/>
        <v>0</v>
      </c>
      <c r="BC30" s="86"/>
      <c r="BD30" s="85">
        <f t="shared" si="90"/>
        <v>0</v>
      </c>
      <c r="BE30" s="86"/>
      <c r="BF30" s="85">
        <f t="shared" si="91"/>
        <v>0</v>
      </c>
      <c r="BG30" s="87">
        <f t="shared" si="92"/>
        <v>1</v>
      </c>
      <c r="BH30" s="86"/>
      <c r="BI30" s="86"/>
      <c r="BJ30" s="85">
        <f t="shared" si="93"/>
        <v>0</v>
      </c>
      <c r="BK30" s="86" t="s">
        <v>172</v>
      </c>
      <c r="BL30" s="85">
        <f t="shared" si="94"/>
        <v>3</v>
      </c>
      <c r="BM30" s="86"/>
      <c r="BN30" s="85">
        <f t="shared" si="95"/>
        <v>0</v>
      </c>
      <c r="BO30" s="86" t="s">
        <v>172</v>
      </c>
      <c r="BP30" s="85">
        <f t="shared" si="96"/>
        <v>4</v>
      </c>
      <c r="BQ30" s="86"/>
      <c r="BR30" s="85">
        <f t="shared" si="97"/>
        <v>0</v>
      </c>
      <c r="BS30" s="86"/>
      <c r="BT30" s="85">
        <f t="shared" si="98"/>
        <v>0</v>
      </c>
      <c r="BU30" s="86"/>
      <c r="BV30" s="85">
        <f t="shared" si="99"/>
        <v>0</v>
      </c>
      <c r="BW30" s="87">
        <f t="shared" si="100"/>
        <v>6</v>
      </c>
      <c r="BX30" s="86"/>
      <c r="BY30" s="86"/>
      <c r="BZ30" s="85">
        <f t="shared" si="101"/>
        <v>0</v>
      </c>
      <c r="CA30" s="86"/>
      <c r="CB30" s="85">
        <f t="shared" si="102"/>
        <v>0</v>
      </c>
      <c r="CC30" s="86"/>
      <c r="CD30" s="85">
        <f t="shared" si="103"/>
        <v>0</v>
      </c>
      <c r="CE30" s="86"/>
      <c r="CF30" s="85">
        <f t="shared" si="104"/>
        <v>0</v>
      </c>
      <c r="CG30" s="86"/>
      <c r="CH30" s="85">
        <f t="shared" si="105"/>
        <v>0</v>
      </c>
      <c r="CI30" s="86"/>
      <c r="CJ30" s="85">
        <f t="shared" si="106"/>
        <v>0</v>
      </c>
      <c r="CK30" s="87">
        <f t="shared" si="107"/>
        <v>0</v>
      </c>
      <c r="CL30" s="85"/>
      <c r="CM30" s="86"/>
      <c r="CN30" s="85">
        <f t="shared" si="108"/>
        <v>0</v>
      </c>
      <c r="CO30" s="86"/>
      <c r="CP30" s="85">
        <f t="shared" si="109"/>
        <v>0</v>
      </c>
      <c r="CQ30" s="86"/>
      <c r="CR30" s="85">
        <f t="shared" si="110"/>
        <v>0</v>
      </c>
      <c r="CS30" s="87">
        <f t="shared" si="111"/>
        <v>0</v>
      </c>
      <c r="CT30" s="86"/>
      <c r="CU30" s="86"/>
      <c r="CV30" s="85">
        <f t="shared" si="112"/>
        <v>0</v>
      </c>
      <c r="CW30" s="86" t="s">
        <v>185</v>
      </c>
      <c r="CX30" s="85">
        <f t="shared" si="113"/>
        <v>4</v>
      </c>
      <c r="CY30" s="86" t="s">
        <v>202</v>
      </c>
      <c r="CZ30" s="85">
        <f t="shared" si="114"/>
        <v>3</v>
      </c>
      <c r="DA30" s="86"/>
      <c r="DB30" s="85">
        <f t="shared" si="115"/>
        <v>0</v>
      </c>
      <c r="DC30" s="86"/>
      <c r="DD30" s="85">
        <f t="shared" si="116"/>
        <v>0</v>
      </c>
      <c r="DE30" s="86"/>
      <c r="DF30" s="85">
        <f t="shared" si="117"/>
        <v>0</v>
      </c>
      <c r="DG30" s="86"/>
      <c r="DH30" s="85">
        <f t="shared" si="118"/>
        <v>0</v>
      </c>
      <c r="DI30" s="91">
        <f t="shared" si="119"/>
        <v>7</v>
      </c>
      <c r="DJ30" s="85"/>
      <c r="DK30" s="86"/>
      <c r="DL30" s="85">
        <f t="shared" si="120"/>
        <v>0</v>
      </c>
      <c r="DM30" s="86"/>
      <c r="DN30" s="85">
        <f t="shared" si="121"/>
        <v>0</v>
      </c>
      <c r="DO30" s="86"/>
      <c r="DP30" s="85">
        <f t="shared" si="122"/>
        <v>0</v>
      </c>
      <c r="DQ30" s="86"/>
      <c r="DR30" s="85">
        <f t="shared" si="123"/>
        <v>0</v>
      </c>
      <c r="DS30" s="86"/>
      <c r="DT30" s="85">
        <f t="shared" si="124"/>
        <v>0</v>
      </c>
      <c r="DU30" s="86"/>
      <c r="DV30" s="85">
        <f t="shared" si="125"/>
        <v>0</v>
      </c>
      <c r="DW30" s="86"/>
      <c r="DX30" s="85">
        <f t="shared" si="126"/>
        <v>0</v>
      </c>
      <c r="DY30" s="86"/>
      <c r="DZ30" s="85">
        <f t="shared" si="127"/>
        <v>0</v>
      </c>
      <c r="EA30" s="86"/>
      <c r="EB30" s="85">
        <f t="shared" si="128"/>
        <v>0</v>
      </c>
      <c r="EC30" s="91">
        <f t="shared" si="129"/>
        <v>0</v>
      </c>
      <c r="EE30" s="153">
        <f t="shared" si="130"/>
        <v>1</v>
      </c>
      <c r="EG30" s="154">
        <f t="shared" si="131"/>
        <v>7</v>
      </c>
      <c r="EI30" s="154">
        <f t="shared" si="132"/>
        <v>7</v>
      </c>
      <c r="EK30" s="151">
        <f t="shared" si="133"/>
        <v>15</v>
      </c>
      <c r="EL30" s="3">
        <f t="shared" si="134"/>
        <v>14</v>
      </c>
    </row>
    <row r="31" spans="1:142" ht="16.5" x14ac:dyDescent="0.3">
      <c r="A31" s="4" t="str">
        <f>'Iniciální odběry'!A31</f>
        <v xml:space="preserve">Šimonovský Zdeněk </v>
      </c>
      <c r="B31" s="107">
        <f>'Iniciální odběry'!B31</f>
        <v>7510265741</v>
      </c>
      <c r="C31" s="105">
        <f>'Iniciální odběry'!C31</f>
        <v>44048</v>
      </c>
      <c r="D31" s="83">
        <f t="shared" si="65"/>
        <v>12</v>
      </c>
      <c r="E31" s="84"/>
      <c r="F31" s="85">
        <f t="shared" si="66"/>
        <v>0</v>
      </c>
      <c r="G31" s="86"/>
      <c r="H31" s="85">
        <f t="shared" si="67"/>
        <v>0</v>
      </c>
      <c r="I31" s="86"/>
      <c r="J31" s="85">
        <f t="shared" si="68"/>
        <v>0</v>
      </c>
      <c r="K31" s="86" t="s">
        <v>172</v>
      </c>
      <c r="L31" s="85">
        <f t="shared" si="69"/>
        <v>2</v>
      </c>
      <c r="M31" s="87">
        <f t="shared" si="70"/>
        <v>2</v>
      </c>
      <c r="N31" s="88"/>
      <c r="O31" s="86"/>
      <c r="P31" s="85">
        <f t="shared" si="71"/>
        <v>0</v>
      </c>
      <c r="Q31" s="85"/>
      <c r="R31" s="85">
        <f t="shared" si="7"/>
        <v>0</v>
      </c>
      <c r="S31" s="85"/>
      <c r="T31" s="85">
        <f t="shared" si="72"/>
        <v>0</v>
      </c>
      <c r="U31" s="86"/>
      <c r="V31" s="85">
        <f t="shared" si="73"/>
        <v>0</v>
      </c>
      <c r="W31" s="86"/>
      <c r="X31" s="85">
        <f t="shared" si="74"/>
        <v>0</v>
      </c>
      <c r="Y31" s="87">
        <f t="shared" si="75"/>
        <v>0</v>
      </c>
      <c r="Z31" s="88"/>
      <c r="AA31" s="86"/>
      <c r="AB31" s="85">
        <f t="shared" si="76"/>
        <v>0</v>
      </c>
      <c r="AC31" s="86"/>
      <c r="AD31" s="85">
        <f t="shared" si="77"/>
        <v>0</v>
      </c>
      <c r="AE31" s="86"/>
      <c r="AF31" s="85">
        <f t="shared" si="78"/>
        <v>0</v>
      </c>
      <c r="AG31" s="86"/>
      <c r="AH31" s="85">
        <f t="shared" si="79"/>
        <v>0</v>
      </c>
      <c r="AI31" s="86"/>
      <c r="AJ31" s="85">
        <f t="shared" si="80"/>
        <v>0</v>
      </c>
      <c r="AK31" s="86"/>
      <c r="AL31" s="85">
        <f t="shared" si="81"/>
        <v>0</v>
      </c>
      <c r="AM31" s="86"/>
      <c r="AN31" s="85">
        <f t="shared" si="82"/>
        <v>0</v>
      </c>
      <c r="AO31" s="86"/>
      <c r="AP31" s="85">
        <f t="shared" si="83"/>
        <v>0</v>
      </c>
      <c r="AQ31" s="86"/>
      <c r="AR31" s="85">
        <f t="shared" si="84"/>
        <v>0</v>
      </c>
      <c r="AS31" s="86"/>
      <c r="AT31" s="85">
        <f t="shared" si="85"/>
        <v>0</v>
      </c>
      <c r="AU31" s="87">
        <f t="shared" si="86"/>
        <v>0</v>
      </c>
      <c r="AV31" s="85"/>
      <c r="AW31" s="86"/>
      <c r="AX31" s="85">
        <f t="shared" si="87"/>
        <v>0</v>
      </c>
      <c r="AY31" s="86"/>
      <c r="AZ31" s="85">
        <f t="shared" si="88"/>
        <v>0</v>
      </c>
      <c r="BA31" s="86"/>
      <c r="BB31" s="85">
        <f t="shared" si="89"/>
        <v>0</v>
      </c>
      <c r="BC31" s="86"/>
      <c r="BD31" s="85">
        <f t="shared" si="90"/>
        <v>0</v>
      </c>
      <c r="BE31" s="86"/>
      <c r="BF31" s="85">
        <f t="shared" si="91"/>
        <v>0</v>
      </c>
      <c r="BG31" s="87">
        <f t="shared" si="92"/>
        <v>0</v>
      </c>
      <c r="BH31" s="86"/>
      <c r="BI31" s="86"/>
      <c r="BJ31" s="85">
        <f t="shared" si="93"/>
        <v>0</v>
      </c>
      <c r="BK31" s="86"/>
      <c r="BL31" s="85">
        <f t="shared" si="94"/>
        <v>0</v>
      </c>
      <c r="BM31" s="86"/>
      <c r="BN31" s="85">
        <f t="shared" si="95"/>
        <v>0</v>
      </c>
      <c r="BO31" s="86"/>
      <c r="BP31" s="85">
        <f t="shared" si="96"/>
        <v>0</v>
      </c>
      <c r="BQ31" s="86"/>
      <c r="BR31" s="85">
        <f t="shared" si="97"/>
        <v>0</v>
      </c>
      <c r="BS31" s="86"/>
      <c r="BT31" s="85">
        <f t="shared" si="98"/>
        <v>0</v>
      </c>
      <c r="BU31" s="86"/>
      <c r="BV31" s="85">
        <f t="shared" si="99"/>
        <v>0</v>
      </c>
      <c r="BW31" s="87">
        <f t="shared" si="100"/>
        <v>0</v>
      </c>
      <c r="BX31" s="86"/>
      <c r="BY31" s="86"/>
      <c r="BZ31" s="85">
        <f t="shared" si="101"/>
        <v>0</v>
      </c>
      <c r="CA31" s="86"/>
      <c r="CB31" s="85">
        <f t="shared" si="102"/>
        <v>0</v>
      </c>
      <c r="CC31" s="86"/>
      <c r="CD31" s="85">
        <f t="shared" si="103"/>
        <v>0</v>
      </c>
      <c r="CE31" s="86"/>
      <c r="CF31" s="85">
        <f t="shared" si="104"/>
        <v>0</v>
      </c>
      <c r="CG31" s="86"/>
      <c r="CH31" s="85">
        <f t="shared" si="105"/>
        <v>0</v>
      </c>
      <c r="CI31" s="86"/>
      <c r="CJ31" s="85">
        <f t="shared" si="106"/>
        <v>0</v>
      </c>
      <c r="CK31" s="87">
        <f t="shared" si="107"/>
        <v>0</v>
      </c>
      <c r="CL31" s="85"/>
      <c r="CM31" s="86"/>
      <c r="CN31" s="85">
        <f t="shared" si="108"/>
        <v>0</v>
      </c>
      <c r="CO31" s="86"/>
      <c r="CP31" s="85">
        <f t="shared" si="109"/>
        <v>0</v>
      </c>
      <c r="CQ31" s="86"/>
      <c r="CR31" s="85">
        <f t="shared" si="110"/>
        <v>0</v>
      </c>
      <c r="CS31" s="87">
        <f t="shared" si="111"/>
        <v>0</v>
      </c>
      <c r="CT31" s="86"/>
      <c r="CU31" s="86"/>
      <c r="CV31" s="85">
        <f t="shared" si="112"/>
        <v>0</v>
      </c>
      <c r="CW31" s="86"/>
      <c r="CX31" s="85">
        <f t="shared" si="113"/>
        <v>0</v>
      </c>
      <c r="CY31" s="86" t="s">
        <v>172</v>
      </c>
      <c r="CZ31" s="85">
        <f t="shared" si="114"/>
        <v>6</v>
      </c>
      <c r="DA31" s="86" t="s">
        <v>172</v>
      </c>
      <c r="DB31" s="85">
        <f t="shared" si="115"/>
        <v>4</v>
      </c>
      <c r="DC31" s="86"/>
      <c r="DD31" s="85">
        <f t="shared" si="116"/>
        <v>0</v>
      </c>
      <c r="DE31" s="86"/>
      <c r="DF31" s="85">
        <f t="shared" si="117"/>
        <v>0</v>
      </c>
      <c r="DG31" s="86"/>
      <c r="DH31" s="85">
        <f t="shared" si="118"/>
        <v>0</v>
      </c>
      <c r="DI31" s="91">
        <f t="shared" si="119"/>
        <v>10</v>
      </c>
      <c r="DJ31" s="85"/>
      <c r="DK31" s="86"/>
      <c r="DL31" s="85">
        <f t="shared" si="120"/>
        <v>0</v>
      </c>
      <c r="DM31" s="86"/>
      <c r="DN31" s="85">
        <f t="shared" si="121"/>
        <v>0</v>
      </c>
      <c r="DO31" s="86"/>
      <c r="DP31" s="85">
        <f t="shared" si="122"/>
        <v>0</v>
      </c>
      <c r="DQ31" s="86"/>
      <c r="DR31" s="85">
        <f t="shared" si="123"/>
        <v>0</v>
      </c>
      <c r="DS31" s="86"/>
      <c r="DT31" s="85">
        <f t="shared" si="124"/>
        <v>0</v>
      </c>
      <c r="DU31" s="86"/>
      <c r="DV31" s="85">
        <f t="shared" si="125"/>
        <v>0</v>
      </c>
      <c r="DW31" s="86"/>
      <c r="DX31" s="85">
        <f t="shared" si="126"/>
        <v>0</v>
      </c>
      <c r="DY31" s="86"/>
      <c r="DZ31" s="85">
        <f t="shared" si="127"/>
        <v>0</v>
      </c>
      <c r="EA31" s="86"/>
      <c r="EB31" s="85">
        <f t="shared" si="128"/>
        <v>0</v>
      </c>
      <c r="EC31" s="91">
        <f t="shared" si="129"/>
        <v>0</v>
      </c>
      <c r="EE31" s="153">
        <f t="shared" si="130"/>
        <v>0</v>
      </c>
      <c r="EG31" s="154">
        <f t="shared" si="131"/>
        <v>0</v>
      </c>
      <c r="EI31" s="154">
        <f t="shared" si="132"/>
        <v>10</v>
      </c>
      <c r="EK31" s="151">
        <f t="shared" si="133"/>
        <v>12</v>
      </c>
      <c r="EL31" s="3">
        <f t="shared" si="134"/>
        <v>12</v>
      </c>
    </row>
    <row r="32" spans="1:142" ht="16.5" x14ac:dyDescent="0.3">
      <c r="A32" s="4" t="str">
        <f>'Iniciální odběry'!A32</f>
        <v xml:space="preserve">Štěpánek Stanislav </v>
      </c>
      <c r="B32" s="107">
        <f>'Iniciální odběry'!B32</f>
        <v>520502040</v>
      </c>
      <c r="C32" s="105">
        <f>'Iniciální odběry'!C32</f>
        <v>44008</v>
      </c>
      <c r="D32" s="83">
        <f t="shared" si="65"/>
        <v>24</v>
      </c>
      <c r="E32" s="84"/>
      <c r="F32" s="85">
        <f t="shared" si="66"/>
        <v>0</v>
      </c>
      <c r="G32" s="86"/>
      <c r="H32" s="85">
        <f t="shared" si="67"/>
        <v>0</v>
      </c>
      <c r="I32" s="86" t="s">
        <v>172</v>
      </c>
      <c r="J32" s="85">
        <f t="shared" si="68"/>
        <v>2</v>
      </c>
      <c r="K32" s="86"/>
      <c r="L32" s="85">
        <f t="shared" si="69"/>
        <v>0</v>
      </c>
      <c r="M32" s="87">
        <f t="shared" si="70"/>
        <v>2</v>
      </c>
      <c r="N32" s="88"/>
      <c r="O32" s="86"/>
      <c r="P32" s="85">
        <f t="shared" si="71"/>
        <v>0</v>
      </c>
      <c r="Q32" s="85"/>
      <c r="R32" s="85">
        <f t="shared" si="7"/>
        <v>0</v>
      </c>
      <c r="S32" s="85"/>
      <c r="T32" s="85">
        <f t="shared" si="72"/>
        <v>0</v>
      </c>
      <c r="U32" s="86"/>
      <c r="V32" s="85">
        <f t="shared" si="73"/>
        <v>0</v>
      </c>
      <c r="W32" s="86"/>
      <c r="X32" s="85">
        <f t="shared" si="74"/>
        <v>0</v>
      </c>
      <c r="Y32" s="87">
        <f t="shared" si="75"/>
        <v>0</v>
      </c>
      <c r="Z32" s="88"/>
      <c r="AA32" s="86"/>
      <c r="AB32" s="85">
        <f t="shared" si="76"/>
        <v>0</v>
      </c>
      <c r="AC32" s="86"/>
      <c r="AD32" s="85">
        <f t="shared" si="77"/>
        <v>0</v>
      </c>
      <c r="AE32" s="86"/>
      <c r="AF32" s="85">
        <f t="shared" si="78"/>
        <v>0</v>
      </c>
      <c r="AG32" s="86"/>
      <c r="AH32" s="85">
        <f t="shared" si="79"/>
        <v>0</v>
      </c>
      <c r="AI32" s="86"/>
      <c r="AJ32" s="85">
        <f t="shared" si="80"/>
        <v>0</v>
      </c>
      <c r="AK32" s="86"/>
      <c r="AL32" s="85">
        <f t="shared" si="81"/>
        <v>0</v>
      </c>
      <c r="AM32" s="86"/>
      <c r="AN32" s="85">
        <f t="shared" si="82"/>
        <v>0</v>
      </c>
      <c r="AO32" s="86"/>
      <c r="AP32" s="85">
        <f t="shared" si="83"/>
        <v>0</v>
      </c>
      <c r="AQ32" s="86"/>
      <c r="AR32" s="85">
        <f t="shared" si="84"/>
        <v>0</v>
      </c>
      <c r="AS32" s="86"/>
      <c r="AT32" s="85">
        <f t="shared" si="85"/>
        <v>0</v>
      </c>
      <c r="AU32" s="87">
        <f t="shared" si="86"/>
        <v>0</v>
      </c>
      <c r="AV32" s="85"/>
      <c r="AW32" s="86"/>
      <c r="AX32" s="85">
        <f t="shared" si="87"/>
        <v>0</v>
      </c>
      <c r="AY32" s="86"/>
      <c r="AZ32" s="85">
        <f t="shared" si="88"/>
        <v>0</v>
      </c>
      <c r="BA32" s="86"/>
      <c r="BB32" s="85">
        <f t="shared" si="89"/>
        <v>0</v>
      </c>
      <c r="BC32" s="86"/>
      <c r="BD32" s="85">
        <f t="shared" si="90"/>
        <v>0</v>
      </c>
      <c r="BE32" s="86"/>
      <c r="BF32" s="85">
        <f t="shared" si="91"/>
        <v>0</v>
      </c>
      <c r="BG32" s="87">
        <f t="shared" si="92"/>
        <v>0</v>
      </c>
      <c r="BH32" s="86"/>
      <c r="BI32" s="86"/>
      <c r="BJ32" s="85">
        <f t="shared" si="93"/>
        <v>0</v>
      </c>
      <c r="BK32" s="86"/>
      <c r="BL32" s="85">
        <f t="shared" si="94"/>
        <v>0</v>
      </c>
      <c r="BM32" s="86"/>
      <c r="BN32" s="85">
        <f t="shared" si="95"/>
        <v>0</v>
      </c>
      <c r="BO32" s="86" t="s">
        <v>172</v>
      </c>
      <c r="BP32" s="85">
        <f t="shared" si="96"/>
        <v>4</v>
      </c>
      <c r="BQ32" s="86"/>
      <c r="BR32" s="85">
        <f t="shared" si="97"/>
        <v>0</v>
      </c>
      <c r="BS32" s="86"/>
      <c r="BT32" s="85">
        <f t="shared" si="98"/>
        <v>0</v>
      </c>
      <c r="BU32" s="86"/>
      <c r="BV32" s="85">
        <f t="shared" si="99"/>
        <v>0</v>
      </c>
      <c r="BW32" s="87">
        <f t="shared" si="100"/>
        <v>4</v>
      </c>
      <c r="BX32" s="86"/>
      <c r="BY32" s="86"/>
      <c r="BZ32" s="85">
        <f t="shared" si="101"/>
        <v>0</v>
      </c>
      <c r="CA32" s="86"/>
      <c r="CB32" s="85">
        <f t="shared" si="102"/>
        <v>0</v>
      </c>
      <c r="CC32" s="86"/>
      <c r="CD32" s="85">
        <f t="shared" si="103"/>
        <v>0</v>
      </c>
      <c r="CE32" s="86"/>
      <c r="CF32" s="85">
        <f t="shared" si="104"/>
        <v>0</v>
      </c>
      <c r="CG32" s="86"/>
      <c r="CH32" s="85">
        <f t="shared" si="105"/>
        <v>0</v>
      </c>
      <c r="CI32" s="86" t="s">
        <v>172</v>
      </c>
      <c r="CJ32" s="85">
        <f t="shared" si="106"/>
        <v>6</v>
      </c>
      <c r="CK32" s="87">
        <f t="shared" si="107"/>
        <v>6</v>
      </c>
      <c r="CL32" s="85"/>
      <c r="CM32" s="86"/>
      <c r="CN32" s="85">
        <f t="shared" si="108"/>
        <v>0</v>
      </c>
      <c r="CO32" s="86"/>
      <c r="CP32" s="85">
        <f t="shared" si="109"/>
        <v>0</v>
      </c>
      <c r="CQ32" s="86"/>
      <c r="CR32" s="85">
        <f t="shared" si="110"/>
        <v>0</v>
      </c>
      <c r="CS32" s="87">
        <f t="shared" si="111"/>
        <v>0</v>
      </c>
      <c r="CT32" s="86"/>
      <c r="CU32" s="86"/>
      <c r="CV32" s="85">
        <f t="shared" si="112"/>
        <v>0</v>
      </c>
      <c r="CW32" s="86" t="s">
        <v>172</v>
      </c>
      <c r="CX32" s="85">
        <f t="shared" si="113"/>
        <v>4</v>
      </c>
      <c r="CY32" s="86" t="s">
        <v>172</v>
      </c>
      <c r="CZ32" s="85">
        <f t="shared" si="114"/>
        <v>6</v>
      </c>
      <c r="DA32" s="86"/>
      <c r="DB32" s="85">
        <f t="shared" si="115"/>
        <v>0</v>
      </c>
      <c r="DC32" s="86"/>
      <c r="DD32" s="85">
        <f t="shared" si="116"/>
        <v>0</v>
      </c>
      <c r="DE32" s="86" t="s">
        <v>172</v>
      </c>
      <c r="DF32" s="85">
        <f t="shared" si="117"/>
        <v>8</v>
      </c>
      <c r="DG32" s="86"/>
      <c r="DH32" s="85">
        <f t="shared" si="118"/>
        <v>0</v>
      </c>
      <c r="DI32" s="91">
        <f t="shared" si="119"/>
        <v>12</v>
      </c>
      <c r="DJ32" s="85"/>
      <c r="DK32" s="86"/>
      <c r="DL32" s="85">
        <f t="shared" si="120"/>
        <v>0</v>
      </c>
      <c r="DM32" s="86"/>
      <c r="DN32" s="85">
        <f t="shared" si="121"/>
        <v>0</v>
      </c>
      <c r="DO32" s="86"/>
      <c r="DP32" s="85">
        <f t="shared" si="122"/>
        <v>0</v>
      </c>
      <c r="DQ32" s="86"/>
      <c r="DR32" s="85">
        <f t="shared" si="123"/>
        <v>0</v>
      </c>
      <c r="DS32" s="86"/>
      <c r="DT32" s="85">
        <f t="shared" si="124"/>
        <v>0</v>
      </c>
      <c r="DU32" s="86"/>
      <c r="DV32" s="85">
        <f t="shared" si="125"/>
        <v>0</v>
      </c>
      <c r="DW32" s="86"/>
      <c r="DX32" s="85">
        <f t="shared" si="126"/>
        <v>0</v>
      </c>
      <c r="DY32" s="86"/>
      <c r="DZ32" s="85">
        <f t="shared" si="127"/>
        <v>0</v>
      </c>
      <c r="EA32" s="86"/>
      <c r="EB32" s="85">
        <f t="shared" si="128"/>
        <v>0</v>
      </c>
      <c r="EC32" s="91">
        <f t="shared" si="129"/>
        <v>0</v>
      </c>
      <c r="EE32" s="153">
        <f t="shared" si="130"/>
        <v>0</v>
      </c>
      <c r="EG32" s="154">
        <f t="shared" si="131"/>
        <v>4</v>
      </c>
      <c r="EI32" s="154">
        <f t="shared" si="132"/>
        <v>18</v>
      </c>
      <c r="EK32" s="151">
        <f t="shared" si="133"/>
        <v>30</v>
      </c>
      <c r="EL32" s="3">
        <f t="shared" si="134"/>
        <v>24</v>
      </c>
    </row>
    <row r="33" spans="1:142" ht="16.5" x14ac:dyDescent="0.3">
      <c r="A33" s="4" t="str">
        <f>'Iniciální odběry'!A33</f>
        <v>Švarc Radoslav</v>
      </c>
      <c r="B33" s="107" t="str">
        <f>'Iniciální odběry'!B33</f>
        <v>440511405</v>
      </c>
      <c r="C33" s="105">
        <f>'Iniciální odběry'!C33</f>
        <v>44218</v>
      </c>
      <c r="D33" s="83">
        <f t="shared" si="65"/>
        <v>20</v>
      </c>
      <c r="E33" s="84"/>
      <c r="F33" s="85">
        <f t="shared" si="66"/>
        <v>0</v>
      </c>
      <c r="G33" s="86"/>
      <c r="H33" s="85">
        <f t="shared" si="67"/>
        <v>0</v>
      </c>
      <c r="I33" s="86" t="s">
        <v>172</v>
      </c>
      <c r="J33" s="85">
        <f t="shared" si="68"/>
        <v>2</v>
      </c>
      <c r="K33" s="86"/>
      <c r="L33" s="85">
        <f t="shared" si="69"/>
        <v>0</v>
      </c>
      <c r="M33" s="87">
        <f t="shared" si="70"/>
        <v>2</v>
      </c>
      <c r="N33" s="88"/>
      <c r="O33" s="86"/>
      <c r="P33" s="85">
        <f t="shared" si="71"/>
        <v>0</v>
      </c>
      <c r="Q33" s="85"/>
      <c r="R33" s="85">
        <f t="shared" si="7"/>
        <v>0</v>
      </c>
      <c r="S33" s="85"/>
      <c r="T33" s="85">
        <f t="shared" si="72"/>
        <v>0</v>
      </c>
      <c r="U33" s="86"/>
      <c r="V33" s="85">
        <f t="shared" si="73"/>
        <v>0</v>
      </c>
      <c r="W33" s="86"/>
      <c r="X33" s="85">
        <f t="shared" si="74"/>
        <v>0</v>
      </c>
      <c r="Y33" s="87">
        <f t="shared" si="75"/>
        <v>0</v>
      </c>
      <c r="Z33" s="88"/>
      <c r="AA33" s="86"/>
      <c r="AB33" s="85">
        <f t="shared" si="76"/>
        <v>0</v>
      </c>
      <c r="AC33" s="86"/>
      <c r="AD33" s="85">
        <f t="shared" si="77"/>
        <v>0</v>
      </c>
      <c r="AE33" s="86"/>
      <c r="AF33" s="85">
        <f t="shared" si="78"/>
        <v>0</v>
      </c>
      <c r="AG33" s="86"/>
      <c r="AH33" s="85">
        <f t="shared" si="79"/>
        <v>0</v>
      </c>
      <c r="AI33" s="86"/>
      <c r="AJ33" s="85">
        <f t="shared" si="80"/>
        <v>0</v>
      </c>
      <c r="AK33" s="86"/>
      <c r="AL33" s="85">
        <f t="shared" si="81"/>
        <v>0</v>
      </c>
      <c r="AM33" s="86"/>
      <c r="AN33" s="85">
        <f t="shared" si="82"/>
        <v>0</v>
      </c>
      <c r="AO33" s="86"/>
      <c r="AP33" s="85">
        <f t="shared" si="83"/>
        <v>0</v>
      </c>
      <c r="AQ33" s="86"/>
      <c r="AR33" s="85">
        <f t="shared" si="84"/>
        <v>0</v>
      </c>
      <c r="AS33" s="86"/>
      <c r="AT33" s="85">
        <f t="shared" si="85"/>
        <v>0</v>
      </c>
      <c r="AU33" s="87">
        <f t="shared" si="86"/>
        <v>0</v>
      </c>
      <c r="AV33" s="85"/>
      <c r="AW33" s="86"/>
      <c r="AX33" s="85">
        <f t="shared" si="87"/>
        <v>0</v>
      </c>
      <c r="AY33" s="86"/>
      <c r="AZ33" s="85">
        <f t="shared" si="88"/>
        <v>0</v>
      </c>
      <c r="BA33" s="86"/>
      <c r="BB33" s="85">
        <f t="shared" si="89"/>
        <v>0</v>
      </c>
      <c r="BC33" s="86"/>
      <c r="BD33" s="85">
        <f t="shared" si="90"/>
        <v>0</v>
      </c>
      <c r="BE33" s="86"/>
      <c r="BF33" s="85">
        <f t="shared" si="91"/>
        <v>0</v>
      </c>
      <c r="BG33" s="87">
        <f t="shared" si="92"/>
        <v>0</v>
      </c>
      <c r="BH33" s="86"/>
      <c r="BI33" s="86"/>
      <c r="BJ33" s="85">
        <f t="shared" si="93"/>
        <v>0</v>
      </c>
      <c r="BK33" s="86"/>
      <c r="BL33" s="85">
        <f t="shared" si="94"/>
        <v>0</v>
      </c>
      <c r="BM33" s="86"/>
      <c r="BN33" s="85">
        <f t="shared" si="95"/>
        <v>0</v>
      </c>
      <c r="BO33" s="86" t="s">
        <v>172</v>
      </c>
      <c r="BP33" s="85">
        <f t="shared" si="96"/>
        <v>4</v>
      </c>
      <c r="BQ33" s="86"/>
      <c r="BR33" s="85">
        <f t="shared" si="97"/>
        <v>0</v>
      </c>
      <c r="BS33" s="86"/>
      <c r="BT33" s="85">
        <f t="shared" si="98"/>
        <v>0</v>
      </c>
      <c r="BU33" s="86" t="s">
        <v>172</v>
      </c>
      <c r="BV33" s="85">
        <f t="shared" si="99"/>
        <v>6</v>
      </c>
      <c r="BW33" s="87">
        <f t="shared" si="100"/>
        <v>6</v>
      </c>
      <c r="BX33" s="86"/>
      <c r="BY33" s="86"/>
      <c r="BZ33" s="85">
        <f t="shared" si="101"/>
        <v>0</v>
      </c>
      <c r="CA33" s="86"/>
      <c r="CB33" s="85">
        <f t="shared" si="102"/>
        <v>0</v>
      </c>
      <c r="CC33" s="86"/>
      <c r="CD33" s="85">
        <f t="shared" si="103"/>
        <v>0</v>
      </c>
      <c r="CE33" s="86"/>
      <c r="CF33" s="85">
        <f t="shared" si="104"/>
        <v>0</v>
      </c>
      <c r="CG33" s="86"/>
      <c r="CH33" s="85">
        <f t="shared" si="105"/>
        <v>0</v>
      </c>
      <c r="CI33" s="86"/>
      <c r="CJ33" s="85">
        <f t="shared" si="106"/>
        <v>0</v>
      </c>
      <c r="CK33" s="87">
        <f t="shared" si="107"/>
        <v>0</v>
      </c>
      <c r="CL33" s="85"/>
      <c r="CM33" s="86"/>
      <c r="CN33" s="85">
        <f t="shared" si="108"/>
        <v>0</v>
      </c>
      <c r="CO33" s="86"/>
      <c r="CP33" s="85">
        <f t="shared" si="109"/>
        <v>0</v>
      </c>
      <c r="CQ33" s="86"/>
      <c r="CR33" s="85">
        <f t="shared" si="110"/>
        <v>0</v>
      </c>
      <c r="CS33" s="87">
        <f t="shared" si="111"/>
        <v>0</v>
      </c>
      <c r="CT33" s="86"/>
      <c r="CU33" s="86"/>
      <c r="CV33" s="85">
        <f t="shared" si="112"/>
        <v>0</v>
      </c>
      <c r="CW33" s="86" t="s">
        <v>172</v>
      </c>
      <c r="CX33" s="85">
        <f t="shared" si="113"/>
        <v>4</v>
      </c>
      <c r="CY33" s="86" t="s">
        <v>172</v>
      </c>
      <c r="CZ33" s="85">
        <f t="shared" si="114"/>
        <v>6</v>
      </c>
      <c r="DA33" s="86" t="s">
        <v>172</v>
      </c>
      <c r="DB33" s="85">
        <f t="shared" si="115"/>
        <v>4</v>
      </c>
      <c r="DC33" s="86"/>
      <c r="DD33" s="85">
        <f t="shared" si="116"/>
        <v>0</v>
      </c>
      <c r="DE33" s="86"/>
      <c r="DF33" s="85">
        <f t="shared" si="117"/>
        <v>0</v>
      </c>
      <c r="DG33" s="86"/>
      <c r="DH33" s="85">
        <f t="shared" si="118"/>
        <v>0</v>
      </c>
      <c r="DI33" s="91">
        <f t="shared" si="119"/>
        <v>12</v>
      </c>
      <c r="DJ33" s="85"/>
      <c r="DK33" s="86"/>
      <c r="DL33" s="85">
        <f t="shared" si="120"/>
        <v>0</v>
      </c>
      <c r="DM33" s="86"/>
      <c r="DN33" s="85">
        <f t="shared" si="121"/>
        <v>0</v>
      </c>
      <c r="DO33" s="86"/>
      <c r="DP33" s="85">
        <f t="shared" si="122"/>
        <v>0</v>
      </c>
      <c r="DQ33" s="86"/>
      <c r="DR33" s="85">
        <f t="shared" si="123"/>
        <v>0</v>
      </c>
      <c r="DS33" s="86"/>
      <c r="DT33" s="85">
        <f t="shared" si="124"/>
        <v>0</v>
      </c>
      <c r="DU33" s="86"/>
      <c r="DV33" s="85">
        <f t="shared" si="125"/>
        <v>0</v>
      </c>
      <c r="DW33" s="86"/>
      <c r="DX33" s="85">
        <f t="shared" si="126"/>
        <v>0</v>
      </c>
      <c r="DY33" s="86"/>
      <c r="DZ33" s="85">
        <f t="shared" si="127"/>
        <v>0</v>
      </c>
      <c r="EA33" s="86"/>
      <c r="EB33" s="85">
        <f t="shared" si="128"/>
        <v>0</v>
      </c>
      <c r="EC33" s="91">
        <f t="shared" si="129"/>
        <v>0</v>
      </c>
      <c r="EE33" s="153">
        <f t="shared" si="130"/>
        <v>0</v>
      </c>
      <c r="EG33" s="154">
        <f t="shared" si="131"/>
        <v>10</v>
      </c>
      <c r="EI33" s="154">
        <f t="shared" si="132"/>
        <v>14</v>
      </c>
      <c r="EK33" s="151">
        <f t="shared" si="133"/>
        <v>26</v>
      </c>
      <c r="EL33" s="3">
        <f t="shared" si="134"/>
        <v>20</v>
      </c>
    </row>
    <row r="34" spans="1:142" ht="16.5" x14ac:dyDescent="0.3">
      <c r="A34" s="12" t="str">
        <f>'Iniciální odběry'!A34</f>
        <v>Švarc Radoslav</v>
      </c>
      <c r="B34" s="111" t="str">
        <f>'Iniciální odběry'!B34</f>
        <v>440511405</v>
      </c>
      <c r="C34" s="112">
        <f>'Iniciální odběry'!C34</f>
        <v>44327</v>
      </c>
      <c r="D34" s="83">
        <f t="shared" si="65"/>
        <v>0</v>
      </c>
      <c r="E34" s="84"/>
      <c r="F34" s="85">
        <f t="shared" si="66"/>
        <v>0</v>
      </c>
      <c r="G34" s="86"/>
      <c r="H34" s="85">
        <f t="shared" si="67"/>
        <v>0</v>
      </c>
      <c r="I34" s="86"/>
      <c r="J34" s="85">
        <f t="shared" si="68"/>
        <v>0</v>
      </c>
      <c r="K34" s="86"/>
      <c r="L34" s="85">
        <f t="shared" si="69"/>
        <v>0</v>
      </c>
      <c r="M34" s="87">
        <f t="shared" si="70"/>
        <v>0</v>
      </c>
      <c r="N34" s="88"/>
      <c r="O34" s="86"/>
      <c r="P34" s="85">
        <f t="shared" si="71"/>
        <v>0</v>
      </c>
      <c r="Q34" s="85"/>
      <c r="R34" s="85">
        <f t="shared" si="7"/>
        <v>0</v>
      </c>
      <c r="S34" s="85"/>
      <c r="T34" s="85">
        <f t="shared" si="72"/>
        <v>0</v>
      </c>
      <c r="U34" s="86"/>
      <c r="V34" s="85">
        <f t="shared" si="73"/>
        <v>0</v>
      </c>
      <c r="W34" s="86"/>
      <c r="X34" s="85">
        <f t="shared" si="74"/>
        <v>0</v>
      </c>
      <c r="Y34" s="87">
        <f t="shared" si="75"/>
        <v>0</v>
      </c>
      <c r="Z34" s="88"/>
      <c r="AA34" s="86"/>
      <c r="AB34" s="85">
        <f t="shared" si="76"/>
        <v>0</v>
      </c>
      <c r="AC34" s="86"/>
      <c r="AD34" s="85">
        <f t="shared" si="77"/>
        <v>0</v>
      </c>
      <c r="AE34" s="86"/>
      <c r="AF34" s="85">
        <f t="shared" si="78"/>
        <v>0</v>
      </c>
      <c r="AG34" s="86"/>
      <c r="AH34" s="85">
        <f t="shared" si="79"/>
        <v>0</v>
      </c>
      <c r="AI34" s="86"/>
      <c r="AJ34" s="85">
        <f t="shared" si="80"/>
        <v>0</v>
      </c>
      <c r="AK34" s="86"/>
      <c r="AL34" s="85">
        <f t="shared" si="81"/>
        <v>0</v>
      </c>
      <c r="AM34" s="86"/>
      <c r="AN34" s="85">
        <f t="shared" si="82"/>
        <v>0</v>
      </c>
      <c r="AO34" s="86"/>
      <c r="AP34" s="85">
        <f t="shared" si="83"/>
        <v>0</v>
      </c>
      <c r="AQ34" s="86"/>
      <c r="AR34" s="85">
        <f t="shared" si="84"/>
        <v>0</v>
      </c>
      <c r="AS34" s="86"/>
      <c r="AT34" s="85">
        <f t="shared" si="85"/>
        <v>0</v>
      </c>
      <c r="AU34" s="87">
        <f t="shared" si="86"/>
        <v>0</v>
      </c>
      <c r="AV34" s="85"/>
      <c r="AW34" s="86"/>
      <c r="AX34" s="85">
        <f t="shared" si="87"/>
        <v>0</v>
      </c>
      <c r="AY34" s="86"/>
      <c r="AZ34" s="85">
        <f t="shared" si="88"/>
        <v>0</v>
      </c>
      <c r="BA34" s="86"/>
      <c r="BB34" s="85">
        <f t="shared" si="89"/>
        <v>0</v>
      </c>
      <c r="BC34" s="86"/>
      <c r="BD34" s="85">
        <f t="shared" si="90"/>
        <v>0</v>
      </c>
      <c r="BE34" s="86"/>
      <c r="BF34" s="85">
        <f t="shared" si="91"/>
        <v>0</v>
      </c>
      <c r="BG34" s="87">
        <f t="shared" si="92"/>
        <v>0</v>
      </c>
      <c r="BH34" s="86"/>
      <c r="BI34" s="86"/>
      <c r="BJ34" s="85">
        <f t="shared" si="93"/>
        <v>0</v>
      </c>
      <c r="BK34" s="86"/>
      <c r="BL34" s="85">
        <f t="shared" si="94"/>
        <v>0</v>
      </c>
      <c r="BM34" s="86"/>
      <c r="BN34" s="85">
        <f t="shared" si="95"/>
        <v>0</v>
      </c>
      <c r="BO34" s="86"/>
      <c r="BP34" s="85">
        <f t="shared" si="96"/>
        <v>0</v>
      </c>
      <c r="BQ34" s="86"/>
      <c r="BR34" s="85">
        <f t="shared" si="97"/>
        <v>0</v>
      </c>
      <c r="BS34" s="86"/>
      <c r="BT34" s="85">
        <f t="shared" si="98"/>
        <v>0</v>
      </c>
      <c r="BU34" s="86"/>
      <c r="BV34" s="85">
        <f t="shared" si="99"/>
        <v>0</v>
      </c>
      <c r="BW34" s="87">
        <f t="shared" si="100"/>
        <v>0</v>
      </c>
      <c r="BX34" s="86"/>
      <c r="BY34" s="86"/>
      <c r="BZ34" s="85">
        <f t="shared" si="101"/>
        <v>0</v>
      </c>
      <c r="CA34" s="86"/>
      <c r="CB34" s="85">
        <f t="shared" si="102"/>
        <v>0</v>
      </c>
      <c r="CC34" s="86"/>
      <c r="CD34" s="85">
        <f t="shared" si="103"/>
        <v>0</v>
      </c>
      <c r="CE34" s="86"/>
      <c r="CF34" s="85">
        <f t="shared" si="104"/>
        <v>0</v>
      </c>
      <c r="CG34" s="86"/>
      <c r="CH34" s="85">
        <f t="shared" si="105"/>
        <v>0</v>
      </c>
      <c r="CI34" s="86"/>
      <c r="CJ34" s="85">
        <f t="shared" si="106"/>
        <v>0</v>
      </c>
      <c r="CK34" s="87">
        <f t="shared" si="107"/>
        <v>0</v>
      </c>
      <c r="CL34" s="85"/>
      <c r="CM34" s="86"/>
      <c r="CN34" s="85">
        <f t="shared" si="108"/>
        <v>0</v>
      </c>
      <c r="CO34" s="86"/>
      <c r="CP34" s="85">
        <f t="shared" si="109"/>
        <v>0</v>
      </c>
      <c r="CQ34" s="86"/>
      <c r="CR34" s="85">
        <f t="shared" si="110"/>
        <v>0</v>
      </c>
      <c r="CS34" s="87">
        <f t="shared" si="111"/>
        <v>0</v>
      </c>
      <c r="CT34" s="86"/>
      <c r="CU34" s="86"/>
      <c r="CV34" s="85">
        <f t="shared" si="112"/>
        <v>0</v>
      </c>
      <c r="CW34" s="86"/>
      <c r="CX34" s="85">
        <f t="shared" si="113"/>
        <v>0</v>
      </c>
      <c r="CY34" s="86"/>
      <c r="CZ34" s="85">
        <f t="shared" si="114"/>
        <v>0</v>
      </c>
      <c r="DA34" s="86"/>
      <c r="DB34" s="85">
        <f t="shared" si="115"/>
        <v>0</v>
      </c>
      <c r="DC34" s="86"/>
      <c r="DD34" s="85">
        <f t="shared" si="116"/>
        <v>0</v>
      </c>
      <c r="DE34" s="86"/>
      <c r="DF34" s="85">
        <f t="shared" si="117"/>
        <v>0</v>
      </c>
      <c r="DG34" s="86"/>
      <c r="DH34" s="85">
        <f t="shared" si="118"/>
        <v>0</v>
      </c>
      <c r="DI34" s="91">
        <f t="shared" si="119"/>
        <v>0</v>
      </c>
      <c r="DJ34" s="85"/>
      <c r="DK34" s="86"/>
      <c r="DL34" s="85">
        <f t="shared" si="120"/>
        <v>0</v>
      </c>
      <c r="DM34" s="86"/>
      <c r="DN34" s="85">
        <f t="shared" si="121"/>
        <v>0</v>
      </c>
      <c r="DO34" s="86"/>
      <c r="DP34" s="85">
        <f t="shared" si="122"/>
        <v>0</v>
      </c>
      <c r="DQ34" s="86"/>
      <c r="DR34" s="85">
        <f t="shared" si="123"/>
        <v>0</v>
      </c>
      <c r="DS34" s="86"/>
      <c r="DT34" s="85">
        <f t="shared" si="124"/>
        <v>0</v>
      </c>
      <c r="DU34" s="86"/>
      <c r="DV34" s="85">
        <f t="shared" si="125"/>
        <v>0</v>
      </c>
      <c r="DW34" s="86"/>
      <c r="DX34" s="85">
        <f t="shared" si="126"/>
        <v>0</v>
      </c>
      <c r="DY34" s="86"/>
      <c r="DZ34" s="85">
        <f t="shared" si="127"/>
        <v>0</v>
      </c>
      <c r="EA34" s="86"/>
      <c r="EB34" s="85">
        <f t="shared" si="128"/>
        <v>0</v>
      </c>
      <c r="EC34" s="91">
        <f t="shared" si="129"/>
        <v>0</v>
      </c>
      <c r="EE34" s="153">
        <f t="shared" si="130"/>
        <v>0</v>
      </c>
      <c r="EG34" s="154">
        <f t="shared" si="131"/>
        <v>0</v>
      </c>
      <c r="EI34" s="154">
        <f t="shared" si="132"/>
        <v>0</v>
      </c>
      <c r="EK34" s="151">
        <f t="shared" si="133"/>
        <v>0</v>
      </c>
      <c r="EL34" s="3">
        <f t="shared" si="134"/>
        <v>0</v>
      </c>
    </row>
    <row r="35" spans="1:142" ht="16.5" x14ac:dyDescent="0.3">
      <c r="A35" s="4" t="str">
        <f>'Iniciální odběry'!A35</f>
        <v>Trlicová Věra</v>
      </c>
      <c r="B35" s="107">
        <f>'Iniciální odběry'!B35</f>
        <v>435415463</v>
      </c>
      <c r="C35" s="105">
        <f>'Iniciální odběry'!C35</f>
        <v>43915</v>
      </c>
      <c r="D35" s="83">
        <f t="shared" si="65"/>
        <v>23</v>
      </c>
      <c r="E35" s="84"/>
      <c r="F35" s="85">
        <f t="shared" si="66"/>
        <v>0</v>
      </c>
      <c r="G35" s="86"/>
      <c r="H35" s="85">
        <f t="shared" si="67"/>
        <v>0</v>
      </c>
      <c r="I35" s="86" t="s">
        <v>172</v>
      </c>
      <c r="J35" s="85">
        <f t="shared" si="68"/>
        <v>2</v>
      </c>
      <c r="K35" s="86"/>
      <c r="L35" s="85">
        <f t="shared" si="69"/>
        <v>0</v>
      </c>
      <c r="M35" s="87">
        <f t="shared" si="70"/>
        <v>2</v>
      </c>
      <c r="N35" s="88"/>
      <c r="O35" s="86"/>
      <c r="P35" s="85">
        <f t="shared" si="71"/>
        <v>0</v>
      </c>
      <c r="Q35" s="85"/>
      <c r="R35" s="85">
        <f t="shared" si="7"/>
        <v>0</v>
      </c>
      <c r="S35" s="85"/>
      <c r="T35" s="85">
        <f t="shared" si="72"/>
        <v>0</v>
      </c>
      <c r="U35" s="86"/>
      <c r="V35" s="85">
        <f t="shared" si="73"/>
        <v>0</v>
      </c>
      <c r="W35" s="86"/>
      <c r="X35" s="85">
        <f t="shared" si="74"/>
        <v>0</v>
      </c>
      <c r="Y35" s="87">
        <f t="shared" si="75"/>
        <v>0</v>
      </c>
      <c r="Z35" s="88"/>
      <c r="AA35" s="86"/>
      <c r="AB35" s="85">
        <f t="shared" si="76"/>
        <v>0</v>
      </c>
      <c r="AC35" s="86"/>
      <c r="AD35" s="85">
        <f t="shared" si="77"/>
        <v>0</v>
      </c>
      <c r="AE35" s="86"/>
      <c r="AF35" s="85">
        <f t="shared" si="78"/>
        <v>0</v>
      </c>
      <c r="AG35" s="86"/>
      <c r="AH35" s="85">
        <f t="shared" si="79"/>
        <v>0</v>
      </c>
      <c r="AI35" s="86"/>
      <c r="AJ35" s="85">
        <f t="shared" si="80"/>
        <v>0</v>
      </c>
      <c r="AK35" s="86"/>
      <c r="AL35" s="85">
        <f t="shared" si="81"/>
        <v>0</v>
      </c>
      <c r="AM35" s="86"/>
      <c r="AN35" s="85">
        <f t="shared" si="82"/>
        <v>0</v>
      </c>
      <c r="AO35" s="86"/>
      <c r="AP35" s="85">
        <f t="shared" si="83"/>
        <v>0</v>
      </c>
      <c r="AQ35" s="86"/>
      <c r="AR35" s="85">
        <f t="shared" si="84"/>
        <v>0</v>
      </c>
      <c r="AS35" s="86"/>
      <c r="AT35" s="85">
        <f t="shared" si="85"/>
        <v>0</v>
      </c>
      <c r="AU35" s="87">
        <f t="shared" si="86"/>
        <v>0</v>
      </c>
      <c r="AV35" s="85"/>
      <c r="AW35" s="86"/>
      <c r="AX35" s="85">
        <f t="shared" si="87"/>
        <v>0</v>
      </c>
      <c r="AY35" s="86" t="s">
        <v>185</v>
      </c>
      <c r="AZ35" s="85">
        <f t="shared" si="88"/>
        <v>2</v>
      </c>
      <c r="BA35" s="86"/>
      <c r="BB35" s="85">
        <f t="shared" si="89"/>
        <v>0</v>
      </c>
      <c r="BC35" s="86"/>
      <c r="BD35" s="85">
        <f t="shared" si="90"/>
        <v>0</v>
      </c>
      <c r="BE35" s="86"/>
      <c r="BF35" s="85">
        <f t="shared" si="91"/>
        <v>0</v>
      </c>
      <c r="BG35" s="87">
        <f t="shared" si="92"/>
        <v>2</v>
      </c>
      <c r="BH35" s="86"/>
      <c r="BI35" s="86"/>
      <c r="BJ35" s="85">
        <f t="shared" si="93"/>
        <v>0</v>
      </c>
      <c r="BK35" s="86"/>
      <c r="BL35" s="85">
        <f t="shared" si="94"/>
        <v>0</v>
      </c>
      <c r="BM35" s="86"/>
      <c r="BN35" s="85">
        <f t="shared" si="95"/>
        <v>0</v>
      </c>
      <c r="BO35" s="86"/>
      <c r="BP35" s="85">
        <f t="shared" si="96"/>
        <v>0</v>
      </c>
      <c r="BQ35" s="86"/>
      <c r="BR35" s="85">
        <f t="shared" si="97"/>
        <v>0</v>
      </c>
      <c r="BS35" s="86"/>
      <c r="BT35" s="85">
        <f t="shared" si="98"/>
        <v>0</v>
      </c>
      <c r="BU35" s="86"/>
      <c r="BV35" s="85">
        <f t="shared" si="99"/>
        <v>0</v>
      </c>
      <c r="BW35" s="87">
        <f t="shared" si="100"/>
        <v>0</v>
      </c>
      <c r="BX35" s="86"/>
      <c r="BY35" s="86"/>
      <c r="BZ35" s="85">
        <f t="shared" si="101"/>
        <v>0</v>
      </c>
      <c r="CA35" s="86"/>
      <c r="CB35" s="85">
        <f t="shared" si="102"/>
        <v>0</v>
      </c>
      <c r="CC35" s="86"/>
      <c r="CD35" s="85">
        <f t="shared" si="103"/>
        <v>0</v>
      </c>
      <c r="CE35" s="86"/>
      <c r="CF35" s="85">
        <f t="shared" si="104"/>
        <v>0</v>
      </c>
      <c r="CG35" s="86"/>
      <c r="CH35" s="85">
        <f t="shared" si="105"/>
        <v>0</v>
      </c>
      <c r="CI35" s="86"/>
      <c r="CJ35" s="85">
        <f t="shared" si="106"/>
        <v>0</v>
      </c>
      <c r="CK35" s="87">
        <f t="shared" si="107"/>
        <v>0</v>
      </c>
      <c r="CL35" s="85"/>
      <c r="CM35" s="86"/>
      <c r="CN35" s="85">
        <f t="shared" si="108"/>
        <v>0</v>
      </c>
      <c r="CO35" s="86"/>
      <c r="CP35" s="85">
        <f t="shared" si="109"/>
        <v>0</v>
      </c>
      <c r="CQ35" s="86"/>
      <c r="CR35" s="85">
        <f t="shared" si="110"/>
        <v>0</v>
      </c>
      <c r="CS35" s="87">
        <f t="shared" si="111"/>
        <v>0</v>
      </c>
      <c r="CT35" s="86"/>
      <c r="CU35" s="86"/>
      <c r="CV35" s="85">
        <f t="shared" si="112"/>
        <v>0</v>
      </c>
      <c r="CW35" s="86" t="s">
        <v>172</v>
      </c>
      <c r="CX35" s="85">
        <f t="shared" si="113"/>
        <v>4</v>
      </c>
      <c r="CY35" s="86" t="s">
        <v>172</v>
      </c>
      <c r="CZ35" s="85">
        <f t="shared" si="114"/>
        <v>6</v>
      </c>
      <c r="DA35" s="86"/>
      <c r="DB35" s="85">
        <f t="shared" si="115"/>
        <v>0</v>
      </c>
      <c r="DC35" s="86"/>
      <c r="DD35" s="85">
        <f t="shared" si="116"/>
        <v>0</v>
      </c>
      <c r="DE35" s="86"/>
      <c r="DF35" s="85">
        <f t="shared" si="117"/>
        <v>0</v>
      </c>
      <c r="DG35" s="86"/>
      <c r="DH35" s="85">
        <f t="shared" si="118"/>
        <v>0</v>
      </c>
      <c r="DI35" s="91">
        <f t="shared" si="119"/>
        <v>10</v>
      </c>
      <c r="DJ35" s="85"/>
      <c r="DK35" s="86"/>
      <c r="DL35" s="85">
        <f t="shared" si="120"/>
        <v>0</v>
      </c>
      <c r="DM35" s="86"/>
      <c r="DN35" s="85">
        <f t="shared" si="121"/>
        <v>0</v>
      </c>
      <c r="DO35" s="86"/>
      <c r="DP35" s="85">
        <f t="shared" si="122"/>
        <v>0</v>
      </c>
      <c r="DQ35" s="86"/>
      <c r="DR35" s="85">
        <f t="shared" si="123"/>
        <v>0</v>
      </c>
      <c r="DS35" s="86"/>
      <c r="DT35" s="85">
        <f t="shared" si="124"/>
        <v>0</v>
      </c>
      <c r="DU35" s="86"/>
      <c r="DV35" s="85">
        <f t="shared" si="125"/>
        <v>0</v>
      </c>
      <c r="DW35" s="86"/>
      <c r="DX35" s="85">
        <f t="shared" si="126"/>
        <v>0</v>
      </c>
      <c r="DY35" s="86"/>
      <c r="DZ35" s="85">
        <f t="shared" si="127"/>
        <v>0</v>
      </c>
      <c r="EA35" s="86" t="s">
        <v>172</v>
      </c>
      <c r="EB35" s="85">
        <f t="shared" si="128"/>
        <v>9</v>
      </c>
      <c r="EC35" s="91">
        <f t="shared" si="129"/>
        <v>9</v>
      </c>
      <c r="EE35" s="153">
        <f t="shared" si="130"/>
        <v>2</v>
      </c>
      <c r="EG35" s="154">
        <f t="shared" si="131"/>
        <v>0</v>
      </c>
      <c r="EI35" s="154">
        <f t="shared" si="132"/>
        <v>10</v>
      </c>
      <c r="EK35" s="151">
        <f t="shared" si="133"/>
        <v>23</v>
      </c>
      <c r="EL35" s="3">
        <f t="shared" si="134"/>
        <v>23</v>
      </c>
    </row>
    <row r="36" spans="1:142" ht="16.5" x14ac:dyDescent="0.3">
      <c r="A36" s="4" t="str">
        <f>'Iniciální odběry'!A36</f>
        <v>Vaca Miloš</v>
      </c>
      <c r="B36" s="107">
        <f>'Iniciální odběry'!B36</f>
        <v>531203189</v>
      </c>
      <c r="C36" s="105">
        <f>'Iniciální odběry'!C36</f>
        <v>44370</v>
      </c>
      <c r="D36" s="83">
        <f t="shared" si="65"/>
        <v>15</v>
      </c>
      <c r="E36" s="84"/>
      <c r="F36" s="85">
        <f t="shared" si="66"/>
        <v>0</v>
      </c>
      <c r="G36" s="86"/>
      <c r="H36" s="85">
        <f t="shared" si="67"/>
        <v>0</v>
      </c>
      <c r="I36" s="86"/>
      <c r="J36" s="85">
        <f t="shared" si="68"/>
        <v>0</v>
      </c>
      <c r="K36" s="86"/>
      <c r="L36" s="85">
        <f t="shared" si="69"/>
        <v>0</v>
      </c>
      <c r="M36" s="87">
        <f t="shared" si="70"/>
        <v>0</v>
      </c>
      <c r="N36" s="88"/>
      <c r="O36" s="86"/>
      <c r="P36" s="85">
        <f t="shared" si="71"/>
        <v>0</v>
      </c>
      <c r="Q36" s="85"/>
      <c r="R36" s="85">
        <f t="shared" si="7"/>
        <v>0</v>
      </c>
      <c r="S36" s="85"/>
      <c r="T36" s="85">
        <f t="shared" si="72"/>
        <v>0</v>
      </c>
      <c r="U36" s="86"/>
      <c r="V36" s="85">
        <f t="shared" si="73"/>
        <v>0</v>
      </c>
      <c r="W36" s="86"/>
      <c r="X36" s="85">
        <f t="shared" si="74"/>
        <v>0</v>
      </c>
      <c r="Y36" s="87">
        <f t="shared" si="75"/>
        <v>0</v>
      </c>
      <c r="Z36" s="88"/>
      <c r="AA36" s="86"/>
      <c r="AB36" s="85">
        <f t="shared" si="76"/>
        <v>0</v>
      </c>
      <c r="AC36" s="86"/>
      <c r="AD36" s="85">
        <f t="shared" si="77"/>
        <v>0</v>
      </c>
      <c r="AE36" s="86"/>
      <c r="AF36" s="85">
        <f t="shared" si="78"/>
        <v>0</v>
      </c>
      <c r="AG36" s="86"/>
      <c r="AH36" s="85">
        <f t="shared" si="79"/>
        <v>0</v>
      </c>
      <c r="AI36" s="86"/>
      <c r="AJ36" s="85">
        <f t="shared" si="80"/>
        <v>0</v>
      </c>
      <c r="AK36" s="86"/>
      <c r="AL36" s="85">
        <f t="shared" si="81"/>
        <v>0</v>
      </c>
      <c r="AM36" s="86"/>
      <c r="AN36" s="85">
        <f t="shared" si="82"/>
        <v>0</v>
      </c>
      <c r="AO36" s="86"/>
      <c r="AP36" s="85">
        <f t="shared" si="83"/>
        <v>0</v>
      </c>
      <c r="AQ36" s="86"/>
      <c r="AR36" s="85">
        <f t="shared" si="84"/>
        <v>0</v>
      </c>
      <c r="AS36" s="86"/>
      <c r="AT36" s="85">
        <f t="shared" si="85"/>
        <v>0</v>
      </c>
      <c r="AU36" s="87">
        <f t="shared" si="86"/>
        <v>0</v>
      </c>
      <c r="AV36" s="85"/>
      <c r="AW36" s="86"/>
      <c r="AX36" s="85">
        <f t="shared" si="87"/>
        <v>0</v>
      </c>
      <c r="AY36" s="86"/>
      <c r="AZ36" s="85">
        <f t="shared" si="88"/>
        <v>0</v>
      </c>
      <c r="BA36" s="86"/>
      <c r="BB36" s="85">
        <f t="shared" si="89"/>
        <v>0</v>
      </c>
      <c r="BC36" s="86"/>
      <c r="BD36" s="85">
        <f t="shared" si="90"/>
        <v>0</v>
      </c>
      <c r="BE36" s="86"/>
      <c r="BF36" s="85">
        <f t="shared" si="91"/>
        <v>0</v>
      </c>
      <c r="BG36" s="87">
        <f t="shared" si="92"/>
        <v>0</v>
      </c>
      <c r="BH36" s="86"/>
      <c r="BI36" s="86"/>
      <c r="BJ36" s="85">
        <f t="shared" si="93"/>
        <v>0</v>
      </c>
      <c r="BK36" s="86"/>
      <c r="BL36" s="85">
        <f t="shared" si="94"/>
        <v>0</v>
      </c>
      <c r="BM36" s="86" t="s">
        <v>172</v>
      </c>
      <c r="BN36" s="85">
        <f t="shared" si="95"/>
        <v>4</v>
      </c>
      <c r="BO36" s="86" t="s">
        <v>172</v>
      </c>
      <c r="BP36" s="85">
        <f t="shared" si="96"/>
        <v>4</v>
      </c>
      <c r="BQ36" s="86"/>
      <c r="BR36" s="85">
        <f t="shared" si="97"/>
        <v>0</v>
      </c>
      <c r="BS36" s="86"/>
      <c r="BT36" s="85">
        <f t="shared" si="98"/>
        <v>0</v>
      </c>
      <c r="BU36" s="86"/>
      <c r="BV36" s="85">
        <f t="shared" si="99"/>
        <v>0</v>
      </c>
      <c r="BW36" s="87">
        <f t="shared" si="100"/>
        <v>6</v>
      </c>
      <c r="BX36" s="86"/>
      <c r="BY36" s="86"/>
      <c r="BZ36" s="85">
        <f t="shared" si="101"/>
        <v>0</v>
      </c>
      <c r="CA36" s="86"/>
      <c r="CB36" s="85">
        <f t="shared" si="102"/>
        <v>0</v>
      </c>
      <c r="CC36" s="86"/>
      <c r="CD36" s="85">
        <f t="shared" si="103"/>
        <v>0</v>
      </c>
      <c r="CE36" s="86"/>
      <c r="CF36" s="85">
        <f t="shared" si="104"/>
        <v>0</v>
      </c>
      <c r="CG36" s="86"/>
      <c r="CH36" s="85">
        <f t="shared" si="105"/>
        <v>0</v>
      </c>
      <c r="CI36" s="86"/>
      <c r="CJ36" s="85">
        <f t="shared" si="106"/>
        <v>0</v>
      </c>
      <c r="CK36" s="87">
        <f t="shared" si="107"/>
        <v>0</v>
      </c>
      <c r="CL36" s="85"/>
      <c r="CM36" s="86"/>
      <c r="CN36" s="85">
        <f t="shared" si="108"/>
        <v>0</v>
      </c>
      <c r="CO36" s="86"/>
      <c r="CP36" s="85">
        <f t="shared" si="109"/>
        <v>0</v>
      </c>
      <c r="CQ36" s="86"/>
      <c r="CR36" s="85">
        <f t="shared" si="110"/>
        <v>0</v>
      </c>
      <c r="CS36" s="87">
        <f t="shared" si="111"/>
        <v>0</v>
      </c>
      <c r="CT36" s="86"/>
      <c r="CU36" s="86"/>
      <c r="CV36" s="85">
        <f t="shared" si="112"/>
        <v>0</v>
      </c>
      <c r="CW36" s="86"/>
      <c r="CX36" s="85">
        <f t="shared" si="113"/>
        <v>0</v>
      </c>
      <c r="CY36" s="86" t="s">
        <v>185</v>
      </c>
      <c r="CZ36" s="85">
        <f t="shared" si="114"/>
        <v>6</v>
      </c>
      <c r="DA36" s="86"/>
      <c r="DB36" s="85">
        <f t="shared" si="115"/>
        <v>0</v>
      </c>
      <c r="DC36" s="86"/>
      <c r="DD36" s="85">
        <f t="shared" si="116"/>
        <v>0</v>
      </c>
      <c r="DE36" s="86"/>
      <c r="DF36" s="85">
        <f t="shared" si="117"/>
        <v>0</v>
      </c>
      <c r="DG36" s="86" t="s">
        <v>202</v>
      </c>
      <c r="DH36" s="85">
        <f t="shared" si="118"/>
        <v>3</v>
      </c>
      <c r="DI36" s="91">
        <f t="shared" si="119"/>
        <v>9</v>
      </c>
      <c r="DJ36" s="85"/>
      <c r="DK36" s="86"/>
      <c r="DL36" s="85">
        <f t="shared" si="120"/>
        <v>0</v>
      </c>
      <c r="DM36" s="86"/>
      <c r="DN36" s="85">
        <f t="shared" si="121"/>
        <v>0</v>
      </c>
      <c r="DO36" s="86"/>
      <c r="DP36" s="85">
        <f t="shared" si="122"/>
        <v>0</v>
      </c>
      <c r="DQ36" s="86"/>
      <c r="DR36" s="85">
        <f t="shared" si="123"/>
        <v>0</v>
      </c>
      <c r="DS36" s="86"/>
      <c r="DT36" s="85">
        <f t="shared" si="124"/>
        <v>0</v>
      </c>
      <c r="DU36" s="86"/>
      <c r="DV36" s="85">
        <f t="shared" si="125"/>
        <v>0</v>
      </c>
      <c r="DW36" s="86"/>
      <c r="DX36" s="85">
        <f t="shared" si="126"/>
        <v>0</v>
      </c>
      <c r="DY36" s="86"/>
      <c r="DZ36" s="85">
        <f t="shared" si="127"/>
        <v>0</v>
      </c>
      <c r="EA36" s="86"/>
      <c r="EB36" s="85">
        <f t="shared" si="128"/>
        <v>0</v>
      </c>
      <c r="EC36" s="91">
        <f t="shared" si="129"/>
        <v>0</v>
      </c>
      <c r="EE36" s="153">
        <f t="shared" si="130"/>
        <v>0</v>
      </c>
      <c r="EG36" s="154">
        <f t="shared" si="131"/>
        <v>8</v>
      </c>
      <c r="EI36" s="154">
        <f t="shared" si="132"/>
        <v>9</v>
      </c>
      <c r="EK36" s="151">
        <f t="shared" si="133"/>
        <v>17</v>
      </c>
      <c r="EL36" s="3">
        <f t="shared" si="134"/>
        <v>15</v>
      </c>
    </row>
    <row r="37" spans="1:142" ht="16.5" x14ac:dyDescent="0.3">
      <c r="A37" s="4" t="str">
        <f>'Iniciální odběry'!A37</f>
        <v>Vacula Jiří</v>
      </c>
      <c r="B37" s="107">
        <f>'Iniciální odběry'!B37</f>
        <v>7004234424</v>
      </c>
      <c r="C37" s="105">
        <f>'Iniciální odběry'!C37</f>
        <v>43900</v>
      </c>
      <c r="D37" s="83">
        <f t="shared" si="65"/>
        <v>26</v>
      </c>
      <c r="E37" s="84"/>
      <c r="F37" s="85">
        <f t="shared" si="66"/>
        <v>0</v>
      </c>
      <c r="G37" s="86"/>
      <c r="H37" s="85">
        <f t="shared" si="67"/>
        <v>0</v>
      </c>
      <c r="I37" s="86"/>
      <c r="J37" s="85">
        <f t="shared" si="68"/>
        <v>0</v>
      </c>
      <c r="K37" s="86" t="s">
        <v>172</v>
      </c>
      <c r="L37" s="85">
        <f t="shared" si="69"/>
        <v>2</v>
      </c>
      <c r="M37" s="87">
        <f t="shared" si="70"/>
        <v>2</v>
      </c>
      <c r="N37" s="88"/>
      <c r="O37" s="86"/>
      <c r="P37" s="85">
        <f t="shared" si="71"/>
        <v>0</v>
      </c>
      <c r="Q37" s="85"/>
      <c r="R37" s="85">
        <f t="shared" si="7"/>
        <v>0</v>
      </c>
      <c r="S37" s="85"/>
      <c r="T37" s="85">
        <f t="shared" si="72"/>
        <v>0</v>
      </c>
      <c r="U37" s="86"/>
      <c r="V37" s="85">
        <f t="shared" si="73"/>
        <v>0</v>
      </c>
      <c r="W37" s="86"/>
      <c r="X37" s="85">
        <f t="shared" si="74"/>
        <v>0</v>
      </c>
      <c r="Y37" s="87">
        <f t="shared" si="75"/>
        <v>0</v>
      </c>
      <c r="Z37" s="88"/>
      <c r="AA37" s="86"/>
      <c r="AB37" s="85">
        <f t="shared" si="76"/>
        <v>0</v>
      </c>
      <c r="AC37" s="86"/>
      <c r="AD37" s="85">
        <f t="shared" si="77"/>
        <v>0</v>
      </c>
      <c r="AE37" s="86"/>
      <c r="AF37" s="85">
        <f t="shared" si="78"/>
        <v>0</v>
      </c>
      <c r="AG37" s="86"/>
      <c r="AH37" s="85">
        <f t="shared" si="79"/>
        <v>0</v>
      </c>
      <c r="AI37" s="86"/>
      <c r="AJ37" s="85">
        <f t="shared" si="80"/>
        <v>0</v>
      </c>
      <c r="AK37" s="86"/>
      <c r="AL37" s="85">
        <f t="shared" si="81"/>
        <v>0</v>
      </c>
      <c r="AM37" s="86"/>
      <c r="AN37" s="85">
        <f t="shared" si="82"/>
        <v>0</v>
      </c>
      <c r="AO37" s="86"/>
      <c r="AP37" s="85">
        <f t="shared" si="83"/>
        <v>0</v>
      </c>
      <c r="AQ37" s="86"/>
      <c r="AR37" s="85">
        <f t="shared" si="84"/>
        <v>0</v>
      </c>
      <c r="AS37" s="86"/>
      <c r="AT37" s="85">
        <f t="shared" si="85"/>
        <v>0</v>
      </c>
      <c r="AU37" s="87">
        <f t="shared" si="86"/>
        <v>0</v>
      </c>
      <c r="AV37" s="85"/>
      <c r="AW37" s="86"/>
      <c r="AX37" s="85">
        <f t="shared" si="87"/>
        <v>0</v>
      </c>
      <c r="AY37" s="86"/>
      <c r="AZ37" s="85">
        <f t="shared" si="88"/>
        <v>0</v>
      </c>
      <c r="BA37" s="86"/>
      <c r="BB37" s="85">
        <f t="shared" si="89"/>
        <v>0</v>
      </c>
      <c r="BC37" s="86"/>
      <c r="BD37" s="85">
        <f t="shared" si="90"/>
        <v>0</v>
      </c>
      <c r="BE37" s="86"/>
      <c r="BF37" s="85">
        <f t="shared" si="91"/>
        <v>0</v>
      </c>
      <c r="BG37" s="87">
        <f t="shared" si="92"/>
        <v>0</v>
      </c>
      <c r="BH37" s="86"/>
      <c r="BI37" s="86"/>
      <c r="BJ37" s="85">
        <f t="shared" si="93"/>
        <v>0</v>
      </c>
      <c r="BK37" s="86"/>
      <c r="BL37" s="85">
        <f t="shared" si="94"/>
        <v>0</v>
      </c>
      <c r="BM37" s="86" t="s">
        <v>172</v>
      </c>
      <c r="BN37" s="85">
        <f t="shared" si="95"/>
        <v>4</v>
      </c>
      <c r="BO37" s="86" t="s">
        <v>172</v>
      </c>
      <c r="BP37" s="85">
        <f t="shared" si="96"/>
        <v>4</v>
      </c>
      <c r="BQ37" s="86"/>
      <c r="BR37" s="85">
        <f t="shared" si="97"/>
        <v>0</v>
      </c>
      <c r="BS37" s="86"/>
      <c r="BT37" s="85">
        <f t="shared" si="98"/>
        <v>0</v>
      </c>
      <c r="BU37" s="86"/>
      <c r="BV37" s="85">
        <f t="shared" si="99"/>
        <v>0</v>
      </c>
      <c r="BW37" s="87">
        <f t="shared" si="100"/>
        <v>6</v>
      </c>
      <c r="BX37" s="86"/>
      <c r="BY37" s="86"/>
      <c r="BZ37" s="85">
        <f t="shared" si="101"/>
        <v>0</v>
      </c>
      <c r="CA37" s="86"/>
      <c r="CB37" s="85">
        <f t="shared" si="102"/>
        <v>0</v>
      </c>
      <c r="CC37" s="86"/>
      <c r="CD37" s="85">
        <f t="shared" si="103"/>
        <v>0</v>
      </c>
      <c r="CE37" s="86"/>
      <c r="CF37" s="85">
        <f t="shared" si="104"/>
        <v>0</v>
      </c>
      <c r="CG37" s="86"/>
      <c r="CH37" s="85">
        <f t="shared" si="105"/>
        <v>0</v>
      </c>
      <c r="CI37" s="86" t="s">
        <v>172</v>
      </c>
      <c r="CJ37" s="85">
        <f t="shared" si="106"/>
        <v>6</v>
      </c>
      <c r="CK37" s="87">
        <f t="shared" si="107"/>
        <v>6</v>
      </c>
      <c r="CL37" s="85"/>
      <c r="CM37" s="86"/>
      <c r="CN37" s="85">
        <f t="shared" si="108"/>
        <v>0</v>
      </c>
      <c r="CO37" s="86"/>
      <c r="CP37" s="85">
        <f t="shared" si="109"/>
        <v>0</v>
      </c>
      <c r="CQ37" s="86"/>
      <c r="CR37" s="85">
        <f t="shared" si="110"/>
        <v>0</v>
      </c>
      <c r="CS37" s="87">
        <f t="shared" si="111"/>
        <v>0</v>
      </c>
      <c r="CT37" s="86"/>
      <c r="CU37" s="86"/>
      <c r="CV37" s="85">
        <f t="shared" si="112"/>
        <v>0</v>
      </c>
      <c r="CW37" s="86"/>
      <c r="CX37" s="85">
        <f t="shared" si="113"/>
        <v>0</v>
      </c>
      <c r="CY37" s="86" t="s">
        <v>172</v>
      </c>
      <c r="CZ37" s="85">
        <f t="shared" si="114"/>
        <v>6</v>
      </c>
      <c r="DA37" s="86"/>
      <c r="DB37" s="85">
        <f t="shared" si="115"/>
        <v>0</v>
      </c>
      <c r="DC37" s="86"/>
      <c r="DD37" s="85">
        <f t="shared" si="116"/>
        <v>0</v>
      </c>
      <c r="DE37" s="86"/>
      <c r="DF37" s="85">
        <f t="shared" si="117"/>
        <v>0</v>
      </c>
      <c r="DG37" s="86" t="s">
        <v>172</v>
      </c>
      <c r="DH37" s="85">
        <f t="shared" si="118"/>
        <v>6</v>
      </c>
      <c r="DI37" s="91">
        <f t="shared" si="119"/>
        <v>12</v>
      </c>
      <c r="DJ37" s="85"/>
      <c r="DK37" s="86"/>
      <c r="DL37" s="85">
        <f t="shared" si="120"/>
        <v>0</v>
      </c>
      <c r="DM37" s="86"/>
      <c r="DN37" s="85">
        <f t="shared" si="121"/>
        <v>0</v>
      </c>
      <c r="DO37" s="86"/>
      <c r="DP37" s="85">
        <f t="shared" si="122"/>
        <v>0</v>
      </c>
      <c r="DQ37" s="86"/>
      <c r="DR37" s="85">
        <f t="shared" si="123"/>
        <v>0</v>
      </c>
      <c r="DS37" s="86"/>
      <c r="DT37" s="85">
        <f t="shared" si="124"/>
        <v>0</v>
      </c>
      <c r="DU37" s="86"/>
      <c r="DV37" s="85">
        <f t="shared" si="125"/>
        <v>0</v>
      </c>
      <c r="DW37" s="86"/>
      <c r="DX37" s="85">
        <f t="shared" si="126"/>
        <v>0</v>
      </c>
      <c r="DY37" s="86"/>
      <c r="DZ37" s="85">
        <f t="shared" si="127"/>
        <v>0</v>
      </c>
      <c r="EA37" s="86"/>
      <c r="EB37" s="85">
        <f t="shared" si="128"/>
        <v>0</v>
      </c>
      <c r="EC37" s="91">
        <f t="shared" si="129"/>
        <v>0</v>
      </c>
      <c r="EE37" s="153">
        <f t="shared" si="130"/>
        <v>0</v>
      </c>
      <c r="EG37" s="154">
        <f t="shared" si="131"/>
        <v>8</v>
      </c>
      <c r="EI37" s="154">
        <f t="shared" si="132"/>
        <v>12</v>
      </c>
      <c r="EK37" s="151">
        <f t="shared" si="133"/>
        <v>28</v>
      </c>
      <c r="EL37" s="3">
        <f t="shared" si="134"/>
        <v>26</v>
      </c>
    </row>
    <row r="38" spans="1:142" ht="16.5" x14ac:dyDescent="0.3">
      <c r="A38" s="4" t="str">
        <f>'Iniciální odběry'!A38</f>
        <v>Vahala Vladimír</v>
      </c>
      <c r="B38" s="107">
        <f>'Iniciální odběry'!B38</f>
        <v>430604467</v>
      </c>
      <c r="C38" s="105">
        <f>'Iniciální odběry'!C38</f>
        <v>44111</v>
      </c>
      <c r="D38" s="83">
        <f t="shared" si="65"/>
        <v>23</v>
      </c>
      <c r="E38" s="84"/>
      <c r="F38" s="85">
        <f t="shared" si="66"/>
        <v>0</v>
      </c>
      <c r="G38" s="86"/>
      <c r="H38" s="85">
        <f t="shared" si="67"/>
        <v>0</v>
      </c>
      <c r="I38" s="86" t="s">
        <v>172</v>
      </c>
      <c r="J38" s="85">
        <f t="shared" si="68"/>
        <v>2</v>
      </c>
      <c r="K38" s="86" t="s">
        <v>172</v>
      </c>
      <c r="L38" s="85">
        <f t="shared" si="69"/>
        <v>2</v>
      </c>
      <c r="M38" s="87">
        <f t="shared" si="70"/>
        <v>3</v>
      </c>
      <c r="N38" s="88"/>
      <c r="O38" s="86"/>
      <c r="P38" s="85">
        <f t="shared" si="71"/>
        <v>0</v>
      </c>
      <c r="Q38" s="85"/>
      <c r="R38" s="85">
        <f t="shared" si="7"/>
        <v>0</v>
      </c>
      <c r="S38" s="85"/>
      <c r="T38" s="85">
        <f t="shared" si="72"/>
        <v>0</v>
      </c>
      <c r="U38" s="86"/>
      <c r="V38" s="85">
        <f t="shared" si="73"/>
        <v>0</v>
      </c>
      <c r="W38" s="86"/>
      <c r="X38" s="85">
        <f t="shared" si="74"/>
        <v>0</v>
      </c>
      <c r="Y38" s="87">
        <f t="shared" si="75"/>
        <v>0</v>
      </c>
      <c r="Z38" s="88"/>
      <c r="AA38" s="86"/>
      <c r="AB38" s="85">
        <f t="shared" si="76"/>
        <v>0</v>
      </c>
      <c r="AC38" s="86"/>
      <c r="AD38" s="85">
        <f t="shared" si="77"/>
        <v>0</v>
      </c>
      <c r="AE38" s="86"/>
      <c r="AF38" s="85">
        <f t="shared" si="78"/>
        <v>0</v>
      </c>
      <c r="AG38" s="86"/>
      <c r="AH38" s="85">
        <f t="shared" si="79"/>
        <v>0</v>
      </c>
      <c r="AI38" s="86"/>
      <c r="AJ38" s="85">
        <f t="shared" si="80"/>
        <v>0</v>
      </c>
      <c r="AK38" s="86"/>
      <c r="AL38" s="85">
        <f t="shared" si="81"/>
        <v>0</v>
      </c>
      <c r="AM38" s="86"/>
      <c r="AN38" s="85">
        <f t="shared" si="82"/>
        <v>0</v>
      </c>
      <c r="AO38" s="86"/>
      <c r="AP38" s="85">
        <f t="shared" si="83"/>
        <v>0</v>
      </c>
      <c r="AQ38" s="86"/>
      <c r="AR38" s="85">
        <f t="shared" si="84"/>
        <v>0</v>
      </c>
      <c r="AS38" s="86"/>
      <c r="AT38" s="85">
        <f t="shared" si="85"/>
        <v>0</v>
      </c>
      <c r="AU38" s="87">
        <f t="shared" si="86"/>
        <v>0</v>
      </c>
      <c r="AV38" s="85"/>
      <c r="AW38" s="86"/>
      <c r="AX38" s="85">
        <f t="shared" si="87"/>
        <v>0</v>
      </c>
      <c r="AY38" s="86"/>
      <c r="AZ38" s="85">
        <f t="shared" si="88"/>
        <v>0</v>
      </c>
      <c r="BA38" s="86"/>
      <c r="BB38" s="85">
        <f t="shared" si="89"/>
        <v>0</v>
      </c>
      <c r="BC38" s="86"/>
      <c r="BD38" s="85">
        <f t="shared" si="90"/>
        <v>0</v>
      </c>
      <c r="BE38" s="86"/>
      <c r="BF38" s="85">
        <f t="shared" si="91"/>
        <v>0</v>
      </c>
      <c r="BG38" s="87">
        <f t="shared" si="92"/>
        <v>0</v>
      </c>
      <c r="BH38" s="86"/>
      <c r="BI38" s="86"/>
      <c r="BJ38" s="85">
        <f t="shared" si="93"/>
        <v>0</v>
      </c>
      <c r="BK38" s="86"/>
      <c r="BL38" s="85">
        <f t="shared" si="94"/>
        <v>0</v>
      </c>
      <c r="BM38" s="86" t="s">
        <v>172</v>
      </c>
      <c r="BN38" s="85">
        <f t="shared" si="95"/>
        <v>4</v>
      </c>
      <c r="BO38" s="86"/>
      <c r="BP38" s="85">
        <f t="shared" si="96"/>
        <v>0</v>
      </c>
      <c r="BQ38" s="86"/>
      <c r="BR38" s="85">
        <f t="shared" si="97"/>
        <v>0</v>
      </c>
      <c r="BS38" s="86"/>
      <c r="BT38" s="85">
        <f t="shared" si="98"/>
        <v>0</v>
      </c>
      <c r="BU38" s="86" t="s">
        <v>172</v>
      </c>
      <c r="BV38" s="85">
        <f t="shared" si="99"/>
        <v>6</v>
      </c>
      <c r="BW38" s="87">
        <f t="shared" si="100"/>
        <v>6</v>
      </c>
      <c r="BX38" s="86"/>
      <c r="BY38" s="86"/>
      <c r="BZ38" s="85">
        <f t="shared" si="101"/>
        <v>0</v>
      </c>
      <c r="CA38" s="86" t="s">
        <v>185</v>
      </c>
      <c r="CB38" s="85">
        <f t="shared" si="102"/>
        <v>4</v>
      </c>
      <c r="CC38" s="86"/>
      <c r="CD38" s="85">
        <f t="shared" si="103"/>
        <v>0</v>
      </c>
      <c r="CE38" s="86"/>
      <c r="CF38" s="85">
        <f t="shared" si="104"/>
        <v>0</v>
      </c>
      <c r="CG38" s="86"/>
      <c r="CH38" s="85">
        <f t="shared" si="105"/>
        <v>0</v>
      </c>
      <c r="CI38" s="86"/>
      <c r="CJ38" s="85">
        <f t="shared" si="106"/>
        <v>0</v>
      </c>
      <c r="CK38" s="87">
        <f t="shared" si="107"/>
        <v>4</v>
      </c>
      <c r="CL38" s="85"/>
      <c r="CM38" s="86"/>
      <c r="CN38" s="85">
        <f t="shared" si="108"/>
        <v>0</v>
      </c>
      <c r="CO38" s="86"/>
      <c r="CP38" s="85">
        <f t="shared" si="109"/>
        <v>0</v>
      </c>
      <c r="CQ38" s="86"/>
      <c r="CR38" s="85">
        <f t="shared" si="110"/>
        <v>0</v>
      </c>
      <c r="CS38" s="87">
        <f t="shared" si="111"/>
        <v>0</v>
      </c>
      <c r="CT38" s="86"/>
      <c r="CU38" s="86"/>
      <c r="CV38" s="85">
        <f t="shared" si="112"/>
        <v>0</v>
      </c>
      <c r="CW38" s="86" t="s">
        <v>172</v>
      </c>
      <c r="CX38" s="85">
        <f t="shared" si="113"/>
        <v>4</v>
      </c>
      <c r="CY38" s="86" t="s">
        <v>172</v>
      </c>
      <c r="CZ38" s="85">
        <f t="shared" si="114"/>
        <v>6</v>
      </c>
      <c r="DA38" s="86"/>
      <c r="DB38" s="85">
        <f t="shared" si="115"/>
        <v>0</v>
      </c>
      <c r="DC38" s="86"/>
      <c r="DD38" s="85">
        <f t="shared" si="116"/>
        <v>0</v>
      </c>
      <c r="DE38" s="86"/>
      <c r="DF38" s="85">
        <f t="shared" si="117"/>
        <v>0</v>
      </c>
      <c r="DG38" s="86"/>
      <c r="DH38" s="85">
        <f t="shared" si="118"/>
        <v>0</v>
      </c>
      <c r="DI38" s="91">
        <f t="shared" si="119"/>
        <v>10</v>
      </c>
      <c r="DJ38" s="85"/>
      <c r="DK38" s="86"/>
      <c r="DL38" s="85">
        <f t="shared" si="120"/>
        <v>0</v>
      </c>
      <c r="DM38" s="86"/>
      <c r="DN38" s="85">
        <f t="shared" si="121"/>
        <v>0</v>
      </c>
      <c r="DO38" s="86"/>
      <c r="DP38" s="85">
        <f t="shared" si="122"/>
        <v>0</v>
      </c>
      <c r="DQ38" s="86"/>
      <c r="DR38" s="85">
        <f t="shared" si="123"/>
        <v>0</v>
      </c>
      <c r="DS38" s="86"/>
      <c r="DT38" s="85">
        <f t="shared" si="124"/>
        <v>0</v>
      </c>
      <c r="DU38" s="86"/>
      <c r="DV38" s="85">
        <f t="shared" si="125"/>
        <v>0</v>
      </c>
      <c r="DW38" s="86"/>
      <c r="DX38" s="85">
        <f t="shared" si="126"/>
        <v>0</v>
      </c>
      <c r="DY38" s="86"/>
      <c r="DZ38" s="85">
        <f t="shared" si="127"/>
        <v>0</v>
      </c>
      <c r="EA38" s="86"/>
      <c r="EB38" s="85">
        <f t="shared" si="128"/>
        <v>0</v>
      </c>
      <c r="EC38" s="91">
        <f t="shared" si="129"/>
        <v>0</v>
      </c>
      <c r="EE38" s="153">
        <f t="shared" si="130"/>
        <v>0</v>
      </c>
      <c r="EG38" s="154">
        <f t="shared" si="131"/>
        <v>10</v>
      </c>
      <c r="EI38" s="154">
        <f t="shared" si="132"/>
        <v>10</v>
      </c>
      <c r="EK38" s="151">
        <f t="shared" si="133"/>
        <v>27</v>
      </c>
      <c r="EL38" s="3">
        <f t="shared" si="134"/>
        <v>23</v>
      </c>
    </row>
    <row r="39" spans="1:142" ht="16.5" x14ac:dyDescent="0.3">
      <c r="A39" s="12" t="str">
        <f>'Iniciální odběry'!A39</f>
        <v>Vahala Vladimír</v>
      </c>
      <c r="B39" s="111">
        <f>'Iniciální odběry'!B39</f>
        <v>430604467</v>
      </c>
      <c r="C39" s="112">
        <f>'Iniciální odběry'!C39</f>
        <v>44225</v>
      </c>
      <c r="D39" s="83">
        <f t="shared" si="65"/>
        <v>0</v>
      </c>
      <c r="E39" s="84"/>
      <c r="F39" s="85">
        <f t="shared" si="66"/>
        <v>0</v>
      </c>
      <c r="G39" s="86"/>
      <c r="H39" s="85">
        <f t="shared" si="67"/>
        <v>0</v>
      </c>
      <c r="I39" s="86"/>
      <c r="J39" s="85">
        <f t="shared" si="68"/>
        <v>0</v>
      </c>
      <c r="K39" s="86"/>
      <c r="L39" s="85">
        <f t="shared" si="69"/>
        <v>0</v>
      </c>
      <c r="M39" s="87">
        <f t="shared" si="70"/>
        <v>0</v>
      </c>
      <c r="N39" s="88"/>
      <c r="O39" s="86"/>
      <c r="P39" s="85">
        <f t="shared" si="71"/>
        <v>0</v>
      </c>
      <c r="Q39" s="85"/>
      <c r="R39" s="85">
        <f t="shared" si="7"/>
        <v>0</v>
      </c>
      <c r="S39" s="85"/>
      <c r="T39" s="85">
        <f t="shared" si="72"/>
        <v>0</v>
      </c>
      <c r="U39" s="86"/>
      <c r="V39" s="85">
        <f t="shared" si="73"/>
        <v>0</v>
      </c>
      <c r="W39" s="86"/>
      <c r="X39" s="85">
        <f t="shared" si="74"/>
        <v>0</v>
      </c>
      <c r="Y39" s="87">
        <f t="shared" si="75"/>
        <v>0</v>
      </c>
      <c r="Z39" s="88"/>
      <c r="AA39" s="86"/>
      <c r="AB39" s="85">
        <f t="shared" si="76"/>
        <v>0</v>
      </c>
      <c r="AC39" s="86"/>
      <c r="AD39" s="85">
        <f t="shared" si="77"/>
        <v>0</v>
      </c>
      <c r="AE39" s="86"/>
      <c r="AF39" s="85">
        <f t="shared" si="78"/>
        <v>0</v>
      </c>
      <c r="AG39" s="86"/>
      <c r="AH39" s="85">
        <f t="shared" si="79"/>
        <v>0</v>
      </c>
      <c r="AI39" s="86"/>
      <c r="AJ39" s="85">
        <f t="shared" si="80"/>
        <v>0</v>
      </c>
      <c r="AK39" s="86"/>
      <c r="AL39" s="85">
        <f t="shared" si="81"/>
        <v>0</v>
      </c>
      <c r="AM39" s="86"/>
      <c r="AN39" s="85">
        <f t="shared" si="82"/>
        <v>0</v>
      </c>
      <c r="AO39" s="86"/>
      <c r="AP39" s="85">
        <f t="shared" si="83"/>
        <v>0</v>
      </c>
      <c r="AQ39" s="86"/>
      <c r="AR39" s="85">
        <f t="shared" si="84"/>
        <v>0</v>
      </c>
      <c r="AS39" s="86"/>
      <c r="AT39" s="85">
        <f t="shared" si="85"/>
        <v>0</v>
      </c>
      <c r="AU39" s="87">
        <f t="shared" si="86"/>
        <v>0</v>
      </c>
      <c r="AV39" s="85"/>
      <c r="AW39" s="86"/>
      <c r="AX39" s="85">
        <f t="shared" si="87"/>
        <v>0</v>
      </c>
      <c r="AY39" s="86"/>
      <c r="AZ39" s="85">
        <f t="shared" si="88"/>
        <v>0</v>
      </c>
      <c r="BA39" s="86"/>
      <c r="BB39" s="85">
        <f t="shared" si="89"/>
        <v>0</v>
      </c>
      <c r="BC39" s="86"/>
      <c r="BD39" s="85">
        <f t="shared" si="90"/>
        <v>0</v>
      </c>
      <c r="BE39" s="86"/>
      <c r="BF39" s="85">
        <f t="shared" si="91"/>
        <v>0</v>
      </c>
      <c r="BG39" s="87">
        <f t="shared" si="92"/>
        <v>0</v>
      </c>
      <c r="BH39" s="86"/>
      <c r="BI39" s="86"/>
      <c r="BJ39" s="85">
        <f t="shared" si="93"/>
        <v>0</v>
      </c>
      <c r="BK39" s="86"/>
      <c r="BL39" s="85">
        <f t="shared" si="94"/>
        <v>0</v>
      </c>
      <c r="BM39" s="86"/>
      <c r="BN39" s="85">
        <f t="shared" si="95"/>
        <v>0</v>
      </c>
      <c r="BO39" s="86"/>
      <c r="BP39" s="85">
        <f t="shared" si="96"/>
        <v>0</v>
      </c>
      <c r="BQ39" s="86"/>
      <c r="BR39" s="85">
        <f t="shared" si="97"/>
        <v>0</v>
      </c>
      <c r="BS39" s="86"/>
      <c r="BT39" s="85">
        <f t="shared" si="98"/>
        <v>0</v>
      </c>
      <c r="BU39" s="86"/>
      <c r="BV39" s="85">
        <f t="shared" si="99"/>
        <v>0</v>
      </c>
      <c r="BW39" s="87">
        <f t="shared" si="100"/>
        <v>0</v>
      </c>
      <c r="BX39" s="86"/>
      <c r="BY39" s="86"/>
      <c r="BZ39" s="85">
        <f t="shared" si="101"/>
        <v>0</v>
      </c>
      <c r="CA39" s="86"/>
      <c r="CB39" s="85">
        <f t="shared" si="102"/>
        <v>0</v>
      </c>
      <c r="CC39" s="86"/>
      <c r="CD39" s="85">
        <f t="shared" si="103"/>
        <v>0</v>
      </c>
      <c r="CE39" s="86"/>
      <c r="CF39" s="85">
        <f t="shared" si="104"/>
        <v>0</v>
      </c>
      <c r="CG39" s="86"/>
      <c r="CH39" s="85">
        <f t="shared" si="105"/>
        <v>0</v>
      </c>
      <c r="CI39" s="86"/>
      <c r="CJ39" s="85">
        <f t="shared" si="106"/>
        <v>0</v>
      </c>
      <c r="CK39" s="87">
        <f t="shared" si="107"/>
        <v>0</v>
      </c>
      <c r="CL39" s="85"/>
      <c r="CM39" s="86"/>
      <c r="CN39" s="85">
        <f t="shared" si="108"/>
        <v>0</v>
      </c>
      <c r="CO39" s="86"/>
      <c r="CP39" s="85">
        <f t="shared" si="109"/>
        <v>0</v>
      </c>
      <c r="CQ39" s="86"/>
      <c r="CR39" s="85">
        <f t="shared" si="110"/>
        <v>0</v>
      </c>
      <c r="CS39" s="87">
        <f t="shared" si="111"/>
        <v>0</v>
      </c>
      <c r="CT39" s="86"/>
      <c r="CU39" s="86"/>
      <c r="CV39" s="85">
        <f t="shared" si="112"/>
        <v>0</v>
      </c>
      <c r="CW39" s="86"/>
      <c r="CX39" s="85">
        <f t="shared" si="113"/>
        <v>0</v>
      </c>
      <c r="CY39" s="86"/>
      <c r="CZ39" s="85">
        <f t="shared" si="114"/>
        <v>0</v>
      </c>
      <c r="DA39" s="86"/>
      <c r="DB39" s="85">
        <f t="shared" si="115"/>
        <v>0</v>
      </c>
      <c r="DC39" s="86"/>
      <c r="DD39" s="85">
        <f t="shared" si="116"/>
        <v>0</v>
      </c>
      <c r="DE39" s="86"/>
      <c r="DF39" s="85">
        <f t="shared" si="117"/>
        <v>0</v>
      </c>
      <c r="DG39" s="86"/>
      <c r="DH39" s="85">
        <f t="shared" si="118"/>
        <v>0</v>
      </c>
      <c r="DI39" s="91">
        <f t="shared" si="119"/>
        <v>0</v>
      </c>
      <c r="DJ39" s="85"/>
      <c r="DK39" s="86"/>
      <c r="DL39" s="85">
        <f t="shared" si="120"/>
        <v>0</v>
      </c>
      <c r="DM39" s="86"/>
      <c r="DN39" s="85">
        <f t="shared" si="121"/>
        <v>0</v>
      </c>
      <c r="DO39" s="86"/>
      <c r="DP39" s="85">
        <f t="shared" si="122"/>
        <v>0</v>
      </c>
      <c r="DQ39" s="86"/>
      <c r="DR39" s="85">
        <f t="shared" si="123"/>
        <v>0</v>
      </c>
      <c r="DS39" s="86"/>
      <c r="DT39" s="85">
        <f t="shared" si="124"/>
        <v>0</v>
      </c>
      <c r="DU39" s="86"/>
      <c r="DV39" s="85">
        <f t="shared" si="125"/>
        <v>0</v>
      </c>
      <c r="DW39" s="86"/>
      <c r="DX39" s="85">
        <f t="shared" si="126"/>
        <v>0</v>
      </c>
      <c r="DY39" s="86"/>
      <c r="DZ39" s="85">
        <f t="shared" si="127"/>
        <v>0</v>
      </c>
      <c r="EA39" s="86"/>
      <c r="EB39" s="85">
        <f t="shared" si="128"/>
        <v>0</v>
      </c>
      <c r="EC39" s="91">
        <f t="shared" si="129"/>
        <v>0</v>
      </c>
      <c r="EE39" s="153">
        <f t="shared" si="130"/>
        <v>0</v>
      </c>
      <c r="EG39" s="154">
        <f t="shared" si="131"/>
        <v>0</v>
      </c>
      <c r="EI39" s="154">
        <f t="shared" si="132"/>
        <v>0</v>
      </c>
      <c r="EK39" s="151">
        <f t="shared" si="133"/>
        <v>0</v>
      </c>
      <c r="EL39" s="3">
        <f t="shared" si="134"/>
        <v>0</v>
      </c>
    </row>
    <row r="40" spans="1:142" ht="16.5" x14ac:dyDescent="0.3">
      <c r="A40" s="4" t="str">
        <f>'Iniciální odběry'!A40</f>
        <v>Vilhelm Václav</v>
      </c>
      <c r="B40" s="107">
        <f>'Iniciální odběry'!B40</f>
        <v>510831102</v>
      </c>
      <c r="C40" s="105">
        <f>'Iniciální odběry'!C40</f>
        <v>44272</v>
      </c>
      <c r="D40" s="83">
        <f t="shared" si="65"/>
        <v>12</v>
      </c>
      <c r="E40" s="84"/>
      <c r="F40" s="85">
        <f t="shared" si="66"/>
        <v>0</v>
      </c>
      <c r="G40" s="86"/>
      <c r="H40" s="85">
        <f t="shared" si="67"/>
        <v>0</v>
      </c>
      <c r="I40" s="86"/>
      <c r="J40" s="85">
        <f t="shared" si="68"/>
        <v>0</v>
      </c>
      <c r="K40" s="86"/>
      <c r="L40" s="85">
        <f t="shared" si="69"/>
        <v>0</v>
      </c>
      <c r="M40" s="87">
        <f t="shared" si="70"/>
        <v>0</v>
      </c>
      <c r="N40" s="88"/>
      <c r="O40" s="86"/>
      <c r="P40" s="85">
        <f t="shared" si="71"/>
        <v>0</v>
      </c>
      <c r="Q40" s="85"/>
      <c r="R40" s="85">
        <f t="shared" si="7"/>
        <v>0</v>
      </c>
      <c r="S40" s="85"/>
      <c r="T40" s="85">
        <f t="shared" si="72"/>
        <v>0</v>
      </c>
      <c r="U40" s="86"/>
      <c r="V40" s="85">
        <f t="shared" si="73"/>
        <v>0</v>
      </c>
      <c r="W40" s="86"/>
      <c r="X40" s="85">
        <f t="shared" si="74"/>
        <v>0</v>
      </c>
      <c r="Y40" s="87">
        <f t="shared" si="75"/>
        <v>0</v>
      </c>
      <c r="Z40" s="88"/>
      <c r="AA40" s="86"/>
      <c r="AB40" s="85">
        <f t="shared" si="76"/>
        <v>0</v>
      </c>
      <c r="AC40" s="86"/>
      <c r="AD40" s="85">
        <f t="shared" si="77"/>
        <v>0</v>
      </c>
      <c r="AE40" s="86"/>
      <c r="AF40" s="85">
        <f t="shared" si="78"/>
        <v>0</v>
      </c>
      <c r="AG40" s="86"/>
      <c r="AH40" s="85">
        <f t="shared" si="79"/>
        <v>0</v>
      </c>
      <c r="AI40" s="86"/>
      <c r="AJ40" s="85">
        <f t="shared" si="80"/>
        <v>0</v>
      </c>
      <c r="AK40" s="86"/>
      <c r="AL40" s="85">
        <f t="shared" si="81"/>
        <v>0</v>
      </c>
      <c r="AM40" s="86"/>
      <c r="AN40" s="85">
        <f t="shared" si="82"/>
        <v>0</v>
      </c>
      <c r="AO40" s="86"/>
      <c r="AP40" s="85">
        <f t="shared" si="83"/>
        <v>0</v>
      </c>
      <c r="AQ40" s="86"/>
      <c r="AR40" s="85">
        <f t="shared" si="84"/>
        <v>0</v>
      </c>
      <c r="AS40" s="86"/>
      <c r="AT40" s="85">
        <f t="shared" si="85"/>
        <v>0</v>
      </c>
      <c r="AU40" s="87">
        <f t="shared" si="86"/>
        <v>0</v>
      </c>
      <c r="AV40" s="85"/>
      <c r="AW40" s="86"/>
      <c r="AX40" s="85">
        <f t="shared" si="87"/>
        <v>0</v>
      </c>
      <c r="AY40" s="86"/>
      <c r="AZ40" s="85">
        <f t="shared" si="88"/>
        <v>0</v>
      </c>
      <c r="BA40" s="86"/>
      <c r="BB40" s="85">
        <f t="shared" si="89"/>
        <v>0</v>
      </c>
      <c r="BC40" s="86"/>
      <c r="BD40" s="85">
        <f t="shared" si="90"/>
        <v>0</v>
      </c>
      <c r="BE40" s="86"/>
      <c r="BF40" s="85">
        <f t="shared" si="91"/>
        <v>0</v>
      </c>
      <c r="BG40" s="87">
        <f t="shared" si="92"/>
        <v>0</v>
      </c>
      <c r="BH40" s="86"/>
      <c r="BI40" s="86"/>
      <c r="BJ40" s="85">
        <f t="shared" si="93"/>
        <v>0</v>
      </c>
      <c r="BK40" s="86"/>
      <c r="BL40" s="85">
        <f t="shared" si="94"/>
        <v>0</v>
      </c>
      <c r="BM40" s="86"/>
      <c r="BN40" s="85">
        <f t="shared" si="95"/>
        <v>0</v>
      </c>
      <c r="BO40" s="86"/>
      <c r="BP40" s="85">
        <f t="shared" si="96"/>
        <v>0</v>
      </c>
      <c r="BQ40" s="86"/>
      <c r="BR40" s="85">
        <f t="shared" si="97"/>
        <v>0</v>
      </c>
      <c r="BS40" s="86"/>
      <c r="BT40" s="85">
        <f t="shared" si="98"/>
        <v>0</v>
      </c>
      <c r="BU40" s="86"/>
      <c r="BV40" s="85">
        <f t="shared" si="99"/>
        <v>0</v>
      </c>
      <c r="BW40" s="87">
        <f t="shared" si="100"/>
        <v>0</v>
      </c>
      <c r="BX40" s="86"/>
      <c r="BY40" s="86"/>
      <c r="BZ40" s="85">
        <f t="shared" si="101"/>
        <v>0</v>
      </c>
      <c r="CA40" s="86"/>
      <c r="CB40" s="85">
        <f t="shared" si="102"/>
        <v>0</v>
      </c>
      <c r="CC40" s="86"/>
      <c r="CD40" s="85">
        <f t="shared" si="103"/>
        <v>0</v>
      </c>
      <c r="CE40" s="86"/>
      <c r="CF40" s="85">
        <f t="shared" si="104"/>
        <v>0</v>
      </c>
      <c r="CG40" s="86"/>
      <c r="CH40" s="85">
        <f t="shared" si="105"/>
        <v>0</v>
      </c>
      <c r="CI40" s="86"/>
      <c r="CJ40" s="85">
        <f t="shared" si="106"/>
        <v>0</v>
      </c>
      <c r="CK40" s="87">
        <f t="shared" si="107"/>
        <v>0</v>
      </c>
      <c r="CL40" s="85"/>
      <c r="CM40" s="86"/>
      <c r="CN40" s="85">
        <f t="shared" si="108"/>
        <v>0</v>
      </c>
      <c r="CO40" s="86"/>
      <c r="CP40" s="85">
        <f t="shared" si="109"/>
        <v>0</v>
      </c>
      <c r="CQ40" s="86"/>
      <c r="CR40" s="85">
        <f t="shared" si="110"/>
        <v>0</v>
      </c>
      <c r="CS40" s="87">
        <f t="shared" si="111"/>
        <v>0</v>
      </c>
      <c r="CT40" s="86"/>
      <c r="CU40" s="86"/>
      <c r="CV40" s="85">
        <f t="shared" si="112"/>
        <v>0</v>
      </c>
      <c r="CW40" s="86" t="s">
        <v>172</v>
      </c>
      <c r="CX40" s="85">
        <f t="shared" si="113"/>
        <v>4</v>
      </c>
      <c r="CY40" s="86" t="s">
        <v>172</v>
      </c>
      <c r="CZ40" s="85">
        <f t="shared" si="114"/>
        <v>6</v>
      </c>
      <c r="DA40" s="86" t="s">
        <v>172</v>
      </c>
      <c r="DB40" s="85">
        <f t="shared" si="115"/>
        <v>4</v>
      </c>
      <c r="DC40" s="86"/>
      <c r="DD40" s="85">
        <f t="shared" si="116"/>
        <v>0</v>
      </c>
      <c r="DE40" s="86"/>
      <c r="DF40" s="85">
        <f t="shared" si="117"/>
        <v>0</v>
      </c>
      <c r="DG40" s="86"/>
      <c r="DH40" s="85">
        <f t="shared" si="118"/>
        <v>0</v>
      </c>
      <c r="DI40" s="91">
        <f t="shared" si="119"/>
        <v>12</v>
      </c>
      <c r="DJ40" s="85"/>
      <c r="DK40" s="86"/>
      <c r="DL40" s="85">
        <f t="shared" si="120"/>
        <v>0</v>
      </c>
      <c r="DM40" s="86"/>
      <c r="DN40" s="85">
        <f t="shared" si="121"/>
        <v>0</v>
      </c>
      <c r="DO40" s="86"/>
      <c r="DP40" s="85">
        <f t="shared" si="122"/>
        <v>0</v>
      </c>
      <c r="DQ40" s="86"/>
      <c r="DR40" s="85">
        <f t="shared" si="123"/>
        <v>0</v>
      </c>
      <c r="DS40" s="86"/>
      <c r="DT40" s="85">
        <f t="shared" si="124"/>
        <v>0</v>
      </c>
      <c r="DU40" s="86"/>
      <c r="DV40" s="85">
        <f t="shared" si="125"/>
        <v>0</v>
      </c>
      <c r="DW40" s="86"/>
      <c r="DX40" s="85">
        <f t="shared" si="126"/>
        <v>0</v>
      </c>
      <c r="DY40" s="86"/>
      <c r="DZ40" s="85">
        <f t="shared" si="127"/>
        <v>0</v>
      </c>
      <c r="EA40" s="86"/>
      <c r="EB40" s="85">
        <f t="shared" si="128"/>
        <v>0</v>
      </c>
      <c r="EC40" s="91">
        <f t="shared" si="129"/>
        <v>0</v>
      </c>
      <c r="EE40" s="153">
        <f t="shared" si="130"/>
        <v>0</v>
      </c>
      <c r="EG40" s="154">
        <f t="shared" si="131"/>
        <v>0</v>
      </c>
      <c r="EI40" s="154">
        <f t="shared" si="132"/>
        <v>14</v>
      </c>
      <c r="EK40" s="151">
        <f t="shared" si="133"/>
        <v>14</v>
      </c>
      <c r="EL40" s="3">
        <f t="shared" si="134"/>
        <v>12</v>
      </c>
    </row>
    <row r="41" spans="1:142" ht="16.5" x14ac:dyDescent="0.3">
      <c r="A41" s="12" t="str">
        <f>'Iniciální odběry'!A41</f>
        <v>Vilhelm Václav</v>
      </c>
      <c r="B41" s="111">
        <f>'Iniciální odběry'!B41</f>
        <v>510831102</v>
      </c>
      <c r="C41" s="112">
        <f>'Iniciální odběry'!C41</f>
        <v>44391</v>
      </c>
      <c r="D41" s="83">
        <f t="shared" si="65"/>
        <v>0</v>
      </c>
      <c r="E41" s="84"/>
      <c r="F41" s="85">
        <f t="shared" si="66"/>
        <v>0</v>
      </c>
      <c r="G41" s="86"/>
      <c r="H41" s="85">
        <f t="shared" si="67"/>
        <v>0</v>
      </c>
      <c r="I41" s="86"/>
      <c r="J41" s="85">
        <f t="shared" si="68"/>
        <v>0</v>
      </c>
      <c r="K41" s="86"/>
      <c r="L41" s="85">
        <f t="shared" si="69"/>
        <v>0</v>
      </c>
      <c r="M41" s="87">
        <f t="shared" si="70"/>
        <v>0</v>
      </c>
      <c r="N41" s="88"/>
      <c r="O41" s="86"/>
      <c r="P41" s="85">
        <f t="shared" si="71"/>
        <v>0</v>
      </c>
      <c r="Q41" s="85"/>
      <c r="R41" s="85">
        <f t="shared" si="7"/>
        <v>0</v>
      </c>
      <c r="S41" s="85"/>
      <c r="T41" s="85">
        <f t="shared" si="72"/>
        <v>0</v>
      </c>
      <c r="U41" s="86"/>
      <c r="V41" s="85">
        <f t="shared" si="73"/>
        <v>0</v>
      </c>
      <c r="W41" s="86"/>
      <c r="X41" s="85">
        <f t="shared" si="74"/>
        <v>0</v>
      </c>
      <c r="Y41" s="87">
        <f t="shared" si="75"/>
        <v>0</v>
      </c>
      <c r="Z41" s="88"/>
      <c r="AA41" s="86"/>
      <c r="AB41" s="85">
        <f t="shared" si="76"/>
        <v>0</v>
      </c>
      <c r="AC41" s="86"/>
      <c r="AD41" s="85">
        <f t="shared" si="77"/>
        <v>0</v>
      </c>
      <c r="AE41" s="86"/>
      <c r="AF41" s="85">
        <f t="shared" si="78"/>
        <v>0</v>
      </c>
      <c r="AG41" s="86"/>
      <c r="AH41" s="85">
        <f t="shared" si="79"/>
        <v>0</v>
      </c>
      <c r="AI41" s="86"/>
      <c r="AJ41" s="85">
        <f t="shared" si="80"/>
        <v>0</v>
      </c>
      <c r="AK41" s="86"/>
      <c r="AL41" s="85">
        <f t="shared" si="81"/>
        <v>0</v>
      </c>
      <c r="AM41" s="86"/>
      <c r="AN41" s="85">
        <f t="shared" si="82"/>
        <v>0</v>
      </c>
      <c r="AO41" s="86"/>
      <c r="AP41" s="85">
        <f t="shared" si="83"/>
        <v>0</v>
      </c>
      <c r="AQ41" s="86"/>
      <c r="AR41" s="85">
        <f t="shared" si="84"/>
        <v>0</v>
      </c>
      <c r="AS41" s="86"/>
      <c r="AT41" s="85">
        <f t="shared" si="85"/>
        <v>0</v>
      </c>
      <c r="AU41" s="87">
        <f t="shared" si="86"/>
        <v>0</v>
      </c>
      <c r="AV41" s="85"/>
      <c r="AW41" s="86"/>
      <c r="AX41" s="85">
        <f t="shared" si="87"/>
        <v>0</v>
      </c>
      <c r="AY41" s="86"/>
      <c r="AZ41" s="85">
        <f t="shared" si="88"/>
        <v>0</v>
      </c>
      <c r="BA41" s="86"/>
      <c r="BB41" s="85">
        <f t="shared" si="89"/>
        <v>0</v>
      </c>
      <c r="BC41" s="86"/>
      <c r="BD41" s="85">
        <f t="shared" si="90"/>
        <v>0</v>
      </c>
      <c r="BE41" s="86"/>
      <c r="BF41" s="85">
        <f t="shared" si="91"/>
        <v>0</v>
      </c>
      <c r="BG41" s="87">
        <f t="shared" si="92"/>
        <v>0</v>
      </c>
      <c r="BH41" s="86"/>
      <c r="BI41" s="86"/>
      <c r="BJ41" s="85">
        <f t="shared" si="93"/>
        <v>0</v>
      </c>
      <c r="BK41" s="86"/>
      <c r="BL41" s="85">
        <f t="shared" si="94"/>
        <v>0</v>
      </c>
      <c r="BM41" s="86"/>
      <c r="BN41" s="85">
        <f t="shared" si="95"/>
        <v>0</v>
      </c>
      <c r="BO41" s="86"/>
      <c r="BP41" s="85">
        <f t="shared" si="96"/>
        <v>0</v>
      </c>
      <c r="BQ41" s="86"/>
      <c r="BR41" s="85">
        <f t="shared" si="97"/>
        <v>0</v>
      </c>
      <c r="BS41" s="86"/>
      <c r="BT41" s="85">
        <f t="shared" si="98"/>
        <v>0</v>
      </c>
      <c r="BU41" s="86"/>
      <c r="BV41" s="85">
        <f t="shared" si="99"/>
        <v>0</v>
      </c>
      <c r="BW41" s="87">
        <f t="shared" si="100"/>
        <v>0</v>
      </c>
      <c r="BX41" s="86"/>
      <c r="BY41" s="86"/>
      <c r="BZ41" s="85">
        <f t="shared" si="101"/>
        <v>0</v>
      </c>
      <c r="CA41" s="86"/>
      <c r="CB41" s="85">
        <f t="shared" si="102"/>
        <v>0</v>
      </c>
      <c r="CC41" s="86"/>
      <c r="CD41" s="85">
        <f t="shared" si="103"/>
        <v>0</v>
      </c>
      <c r="CE41" s="86"/>
      <c r="CF41" s="85">
        <f t="shared" si="104"/>
        <v>0</v>
      </c>
      <c r="CG41" s="86"/>
      <c r="CH41" s="85">
        <f t="shared" si="105"/>
        <v>0</v>
      </c>
      <c r="CI41" s="86"/>
      <c r="CJ41" s="85">
        <f t="shared" si="106"/>
        <v>0</v>
      </c>
      <c r="CK41" s="87">
        <f t="shared" si="107"/>
        <v>0</v>
      </c>
      <c r="CL41" s="85"/>
      <c r="CM41" s="86"/>
      <c r="CN41" s="85">
        <f t="shared" si="108"/>
        <v>0</v>
      </c>
      <c r="CO41" s="86"/>
      <c r="CP41" s="85">
        <f t="shared" si="109"/>
        <v>0</v>
      </c>
      <c r="CQ41" s="86"/>
      <c r="CR41" s="85">
        <f t="shared" si="110"/>
        <v>0</v>
      </c>
      <c r="CS41" s="87">
        <f t="shared" si="111"/>
        <v>0</v>
      </c>
      <c r="CT41" s="86"/>
      <c r="CU41" s="86"/>
      <c r="CV41" s="85">
        <f t="shared" si="112"/>
        <v>0</v>
      </c>
      <c r="CW41" s="86"/>
      <c r="CX41" s="85">
        <f t="shared" si="113"/>
        <v>0</v>
      </c>
      <c r="CY41" s="86"/>
      <c r="CZ41" s="85">
        <f t="shared" si="114"/>
        <v>0</v>
      </c>
      <c r="DA41" s="86"/>
      <c r="DB41" s="85">
        <f t="shared" si="115"/>
        <v>0</v>
      </c>
      <c r="DC41" s="86"/>
      <c r="DD41" s="85">
        <f t="shared" si="116"/>
        <v>0</v>
      </c>
      <c r="DE41" s="86"/>
      <c r="DF41" s="85">
        <f t="shared" si="117"/>
        <v>0</v>
      </c>
      <c r="DG41" s="86"/>
      <c r="DH41" s="85">
        <f t="shared" si="118"/>
        <v>0</v>
      </c>
      <c r="DI41" s="91">
        <f t="shared" si="119"/>
        <v>0</v>
      </c>
      <c r="DJ41" s="85"/>
      <c r="DK41" s="86"/>
      <c r="DL41" s="85">
        <f t="shared" si="120"/>
        <v>0</v>
      </c>
      <c r="DM41" s="86"/>
      <c r="DN41" s="85">
        <f t="shared" si="121"/>
        <v>0</v>
      </c>
      <c r="DO41" s="86"/>
      <c r="DP41" s="85">
        <f t="shared" si="122"/>
        <v>0</v>
      </c>
      <c r="DQ41" s="86"/>
      <c r="DR41" s="85">
        <f t="shared" si="123"/>
        <v>0</v>
      </c>
      <c r="DS41" s="86"/>
      <c r="DT41" s="85">
        <f t="shared" si="124"/>
        <v>0</v>
      </c>
      <c r="DU41" s="86"/>
      <c r="DV41" s="85">
        <f t="shared" si="125"/>
        <v>0</v>
      </c>
      <c r="DW41" s="86"/>
      <c r="DX41" s="85">
        <f t="shared" si="126"/>
        <v>0</v>
      </c>
      <c r="DY41" s="86"/>
      <c r="DZ41" s="85">
        <f t="shared" si="127"/>
        <v>0</v>
      </c>
      <c r="EA41" s="86"/>
      <c r="EB41" s="85">
        <f t="shared" si="128"/>
        <v>0</v>
      </c>
      <c r="EC41" s="91">
        <f t="shared" si="129"/>
        <v>0</v>
      </c>
      <c r="EE41" s="153">
        <f t="shared" si="130"/>
        <v>0</v>
      </c>
      <c r="EG41" s="154">
        <f t="shared" si="131"/>
        <v>0</v>
      </c>
      <c r="EI41" s="154">
        <f t="shared" si="132"/>
        <v>0</v>
      </c>
      <c r="EK41" s="151">
        <f t="shared" si="133"/>
        <v>0</v>
      </c>
      <c r="EL41" s="3">
        <f t="shared" si="134"/>
        <v>0</v>
      </c>
    </row>
    <row r="42" spans="1:142" ht="16.5" x14ac:dyDescent="0.3">
      <c r="A42" s="4" t="str">
        <f>'Iniciální odběry'!A42</f>
        <v>Vinklárková Božena</v>
      </c>
      <c r="B42" s="107">
        <f>'Iniciální odběry'!B42</f>
        <v>485826184</v>
      </c>
      <c r="C42" s="105">
        <f>'Iniciální odběry'!C42</f>
        <v>43965</v>
      </c>
      <c r="D42" s="83">
        <f t="shared" si="65"/>
        <v>12</v>
      </c>
      <c r="E42" s="84"/>
      <c r="F42" s="85">
        <f t="shared" si="66"/>
        <v>0</v>
      </c>
      <c r="G42" s="86"/>
      <c r="H42" s="85">
        <f t="shared" si="67"/>
        <v>0</v>
      </c>
      <c r="I42" s="86"/>
      <c r="J42" s="85">
        <f t="shared" si="68"/>
        <v>0</v>
      </c>
      <c r="K42" s="86"/>
      <c r="L42" s="85">
        <f t="shared" si="69"/>
        <v>0</v>
      </c>
      <c r="M42" s="87">
        <f t="shared" si="70"/>
        <v>0</v>
      </c>
      <c r="N42" s="88"/>
      <c r="O42" s="86"/>
      <c r="P42" s="85">
        <f t="shared" si="71"/>
        <v>0</v>
      </c>
      <c r="Q42" s="85"/>
      <c r="R42" s="85">
        <f t="shared" si="7"/>
        <v>0</v>
      </c>
      <c r="S42" s="85"/>
      <c r="T42" s="85">
        <f t="shared" si="72"/>
        <v>0</v>
      </c>
      <c r="U42" s="86"/>
      <c r="V42" s="85">
        <f t="shared" si="73"/>
        <v>0</v>
      </c>
      <c r="W42" s="86"/>
      <c r="X42" s="85">
        <f t="shared" si="74"/>
        <v>0</v>
      </c>
      <c r="Y42" s="87">
        <f t="shared" si="75"/>
        <v>0</v>
      </c>
      <c r="Z42" s="88"/>
      <c r="AA42" s="86"/>
      <c r="AB42" s="85">
        <f t="shared" si="76"/>
        <v>0</v>
      </c>
      <c r="AC42" s="86"/>
      <c r="AD42" s="85">
        <f t="shared" si="77"/>
        <v>0</v>
      </c>
      <c r="AE42" s="86"/>
      <c r="AF42" s="85">
        <f t="shared" si="78"/>
        <v>0</v>
      </c>
      <c r="AG42" s="86"/>
      <c r="AH42" s="85">
        <f t="shared" si="79"/>
        <v>0</v>
      </c>
      <c r="AI42" s="86"/>
      <c r="AJ42" s="85">
        <f t="shared" si="80"/>
        <v>0</v>
      </c>
      <c r="AK42" s="86"/>
      <c r="AL42" s="85">
        <f t="shared" si="81"/>
        <v>0</v>
      </c>
      <c r="AM42" s="86"/>
      <c r="AN42" s="85">
        <f t="shared" si="82"/>
        <v>0</v>
      </c>
      <c r="AO42" s="86"/>
      <c r="AP42" s="85">
        <f t="shared" si="83"/>
        <v>0</v>
      </c>
      <c r="AQ42" s="86"/>
      <c r="AR42" s="85">
        <f t="shared" si="84"/>
        <v>0</v>
      </c>
      <c r="AS42" s="86"/>
      <c r="AT42" s="85">
        <f t="shared" si="85"/>
        <v>0</v>
      </c>
      <c r="AU42" s="87">
        <f t="shared" si="86"/>
        <v>0</v>
      </c>
      <c r="AV42" s="85"/>
      <c r="AW42" s="86"/>
      <c r="AX42" s="85">
        <f t="shared" si="87"/>
        <v>0</v>
      </c>
      <c r="AY42" s="86"/>
      <c r="AZ42" s="85">
        <f t="shared" si="88"/>
        <v>0</v>
      </c>
      <c r="BA42" s="86"/>
      <c r="BB42" s="85">
        <f t="shared" si="89"/>
        <v>0</v>
      </c>
      <c r="BC42" s="86"/>
      <c r="BD42" s="85">
        <f t="shared" si="90"/>
        <v>0</v>
      </c>
      <c r="BE42" s="86"/>
      <c r="BF42" s="85">
        <f t="shared" si="91"/>
        <v>0</v>
      </c>
      <c r="BG42" s="87">
        <f t="shared" si="92"/>
        <v>0</v>
      </c>
      <c r="BH42" s="86"/>
      <c r="BI42" s="86"/>
      <c r="BJ42" s="85">
        <f t="shared" si="93"/>
        <v>0</v>
      </c>
      <c r="BK42" s="86"/>
      <c r="BL42" s="85">
        <f t="shared" si="94"/>
        <v>0</v>
      </c>
      <c r="BM42" s="86"/>
      <c r="BN42" s="85">
        <f t="shared" si="95"/>
        <v>0</v>
      </c>
      <c r="BO42" s="86"/>
      <c r="BP42" s="85">
        <f t="shared" si="96"/>
        <v>0</v>
      </c>
      <c r="BQ42" s="86"/>
      <c r="BR42" s="85">
        <f t="shared" si="97"/>
        <v>0</v>
      </c>
      <c r="BS42" s="86"/>
      <c r="BT42" s="85">
        <f t="shared" si="98"/>
        <v>0</v>
      </c>
      <c r="BU42" s="86"/>
      <c r="BV42" s="85">
        <f t="shared" si="99"/>
        <v>0</v>
      </c>
      <c r="BW42" s="87">
        <f t="shared" si="100"/>
        <v>0</v>
      </c>
      <c r="BX42" s="86"/>
      <c r="BY42" s="86"/>
      <c r="BZ42" s="85">
        <f t="shared" si="101"/>
        <v>0</v>
      </c>
      <c r="CA42" s="86"/>
      <c r="CB42" s="85">
        <f t="shared" si="102"/>
        <v>0</v>
      </c>
      <c r="CC42" s="86"/>
      <c r="CD42" s="85">
        <f t="shared" si="103"/>
        <v>0</v>
      </c>
      <c r="CE42" s="86"/>
      <c r="CF42" s="85">
        <f t="shared" si="104"/>
        <v>0</v>
      </c>
      <c r="CG42" s="86"/>
      <c r="CH42" s="85">
        <f t="shared" si="105"/>
        <v>0</v>
      </c>
      <c r="CI42" s="86"/>
      <c r="CJ42" s="85">
        <f t="shared" si="106"/>
        <v>0</v>
      </c>
      <c r="CK42" s="87">
        <f t="shared" si="107"/>
        <v>0</v>
      </c>
      <c r="CL42" s="85"/>
      <c r="CM42" s="86"/>
      <c r="CN42" s="85">
        <f t="shared" si="108"/>
        <v>0</v>
      </c>
      <c r="CO42" s="86"/>
      <c r="CP42" s="85">
        <f t="shared" si="109"/>
        <v>0</v>
      </c>
      <c r="CQ42" s="86"/>
      <c r="CR42" s="85">
        <f t="shared" si="110"/>
        <v>0</v>
      </c>
      <c r="CS42" s="87">
        <f t="shared" si="111"/>
        <v>0</v>
      </c>
      <c r="CT42" s="86"/>
      <c r="CU42" s="86"/>
      <c r="CV42" s="85">
        <f t="shared" si="112"/>
        <v>0</v>
      </c>
      <c r="CW42" s="86"/>
      <c r="CX42" s="85">
        <f t="shared" si="113"/>
        <v>0</v>
      </c>
      <c r="CY42" s="86" t="s">
        <v>172</v>
      </c>
      <c r="CZ42" s="85">
        <f t="shared" si="114"/>
        <v>6</v>
      </c>
      <c r="DA42" s="86"/>
      <c r="DB42" s="85">
        <f t="shared" si="115"/>
        <v>0</v>
      </c>
      <c r="DC42" s="86" t="s">
        <v>172</v>
      </c>
      <c r="DD42" s="85">
        <f t="shared" si="116"/>
        <v>6</v>
      </c>
      <c r="DE42" s="86"/>
      <c r="DF42" s="85">
        <f t="shared" si="117"/>
        <v>0</v>
      </c>
      <c r="DG42" s="86"/>
      <c r="DH42" s="85">
        <f t="shared" si="118"/>
        <v>0</v>
      </c>
      <c r="DI42" s="91">
        <f t="shared" si="119"/>
        <v>12</v>
      </c>
      <c r="DJ42" s="85"/>
      <c r="DK42" s="86"/>
      <c r="DL42" s="85">
        <f t="shared" si="120"/>
        <v>0</v>
      </c>
      <c r="DM42" s="86"/>
      <c r="DN42" s="85">
        <f t="shared" si="121"/>
        <v>0</v>
      </c>
      <c r="DO42" s="86"/>
      <c r="DP42" s="85">
        <f t="shared" si="122"/>
        <v>0</v>
      </c>
      <c r="DQ42" s="86"/>
      <c r="DR42" s="85">
        <f t="shared" si="123"/>
        <v>0</v>
      </c>
      <c r="DS42" s="86"/>
      <c r="DT42" s="85">
        <f t="shared" si="124"/>
        <v>0</v>
      </c>
      <c r="DU42" s="86"/>
      <c r="DV42" s="85">
        <f t="shared" si="125"/>
        <v>0</v>
      </c>
      <c r="DW42" s="86"/>
      <c r="DX42" s="85">
        <f t="shared" si="126"/>
        <v>0</v>
      </c>
      <c r="DY42" s="86"/>
      <c r="DZ42" s="85">
        <f t="shared" si="127"/>
        <v>0</v>
      </c>
      <c r="EA42" s="86"/>
      <c r="EB42" s="85">
        <f t="shared" si="128"/>
        <v>0</v>
      </c>
      <c r="EC42" s="91">
        <f t="shared" si="129"/>
        <v>0</v>
      </c>
      <c r="EE42" s="153">
        <f t="shared" si="130"/>
        <v>0</v>
      </c>
      <c r="EG42" s="154">
        <f t="shared" si="131"/>
        <v>0</v>
      </c>
      <c r="EI42" s="154">
        <f t="shared" si="132"/>
        <v>12</v>
      </c>
      <c r="EK42" s="151">
        <f t="shared" si="133"/>
        <v>12</v>
      </c>
      <c r="EL42" s="3">
        <f t="shared" si="134"/>
        <v>12</v>
      </c>
    </row>
    <row r="43" spans="1:142" ht="16.5" x14ac:dyDescent="0.3">
      <c r="A43" s="4" t="str">
        <f>'Iniciální odběry'!A43</f>
        <v>Zavadilová Pavla</v>
      </c>
      <c r="B43" s="107">
        <f>'Iniciální odběry'!B43</f>
        <v>7754074405</v>
      </c>
      <c r="C43" s="105">
        <f>'Iniciální odběry'!C43</f>
        <v>43893</v>
      </c>
      <c r="D43" s="83">
        <f t="shared" si="65"/>
        <v>27</v>
      </c>
      <c r="E43" s="84"/>
      <c r="F43" s="85">
        <f t="shared" si="66"/>
        <v>0</v>
      </c>
      <c r="G43" s="86" t="s">
        <v>172</v>
      </c>
      <c r="H43" s="85">
        <f t="shared" si="67"/>
        <v>1</v>
      </c>
      <c r="I43" s="86" t="s">
        <v>172</v>
      </c>
      <c r="J43" s="85">
        <f t="shared" si="68"/>
        <v>2</v>
      </c>
      <c r="K43" s="86" t="s">
        <v>172</v>
      </c>
      <c r="L43" s="85">
        <f t="shared" si="69"/>
        <v>2</v>
      </c>
      <c r="M43" s="87">
        <f t="shared" si="70"/>
        <v>3</v>
      </c>
      <c r="N43" s="88"/>
      <c r="O43" s="86"/>
      <c r="P43" s="85">
        <f t="shared" si="71"/>
        <v>0</v>
      </c>
      <c r="Q43" s="85" t="s">
        <v>172</v>
      </c>
      <c r="R43" s="85">
        <f t="shared" si="7"/>
        <v>2</v>
      </c>
      <c r="S43" s="85"/>
      <c r="T43" s="85">
        <f t="shared" si="72"/>
        <v>0</v>
      </c>
      <c r="U43" s="86"/>
      <c r="V43" s="85">
        <f t="shared" si="73"/>
        <v>0</v>
      </c>
      <c r="W43" s="86"/>
      <c r="X43" s="85">
        <f t="shared" si="74"/>
        <v>0</v>
      </c>
      <c r="Y43" s="87">
        <f t="shared" si="75"/>
        <v>2</v>
      </c>
      <c r="Z43" s="88"/>
      <c r="AA43" s="86"/>
      <c r="AB43" s="85">
        <f t="shared" si="76"/>
        <v>0</v>
      </c>
      <c r="AC43" s="86"/>
      <c r="AD43" s="85">
        <f t="shared" si="77"/>
        <v>0</v>
      </c>
      <c r="AE43" s="86"/>
      <c r="AF43" s="85">
        <f t="shared" si="78"/>
        <v>0</v>
      </c>
      <c r="AG43" s="86"/>
      <c r="AH43" s="85">
        <f t="shared" si="79"/>
        <v>0</v>
      </c>
      <c r="AI43" s="86"/>
      <c r="AJ43" s="85">
        <f t="shared" si="80"/>
        <v>0</v>
      </c>
      <c r="AK43" s="86"/>
      <c r="AL43" s="85">
        <f t="shared" si="81"/>
        <v>0</v>
      </c>
      <c r="AM43" s="86"/>
      <c r="AN43" s="85">
        <f t="shared" si="82"/>
        <v>0</v>
      </c>
      <c r="AO43" s="86"/>
      <c r="AP43" s="85">
        <f t="shared" si="83"/>
        <v>0</v>
      </c>
      <c r="AQ43" s="86"/>
      <c r="AR43" s="85">
        <f t="shared" si="84"/>
        <v>0</v>
      </c>
      <c r="AS43" s="86"/>
      <c r="AT43" s="85">
        <f t="shared" si="85"/>
        <v>0</v>
      </c>
      <c r="AU43" s="87">
        <f t="shared" si="86"/>
        <v>0</v>
      </c>
      <c r="AV43" s="85"/>
      <c r="AW43" s="86"/>
      <c r="AX43" s="85">
        <f t="shared" si="87"/>
        <v>0</v>
      </c>
      <c r="AY43" s="86"/>
      <c r="AZ43" s="85">
        <f t="shared" si="88"/>
        <v>0</v>
      </c>
      <c r="BA43" s="86"/>
      <c r="BB43" s="85">
        <f t="shared" si="89"/>
        <v>0</v>
      </c>
      <c r="BC43" s="86"/>
      <c r="BD43" s="85">
        <f t="shared" si="90"/>
        <v>0</v>
      </c>
      <c r="BE43" s="86"/>
      <c r="BF43" s="85">
        <f t="shared" si="91"/>
        <v>0</v>
      </c>
      <c r="BG43" s="87">
        <f t="shared" si="92"/>
        <v>0</v>
      </c>
      <c r="BH43" s="86"/>
      <c r="BI43" s="86"/>
      <c r="BJ43" s="85">
        <f t="shared" si="93"/>
        <v>0</v>
      </c>
      <c r="BK43" s="86"/>
      <c r="BL43" s="85">
        <f t="shared" si="94"/>
        <v>0</v>
      </c>
      <c r="BM43" s="86" t="s">
        <v>172</v>
      </c>
      <c r="BN43" s="85">
        <f t="shared" si="95"/>
        <v>4</v>
      </c>
      <c r="BO43" s="86"/>
      <c r="BP43" s="85">
        <f t="shared" si="96"/>
        <v>0</v>
      </c>
      <c r="BQ43" s="86"/>
      <c r="BR43" s="85">
        <f t="shared" si="97"/>
        <v>0</v>
      </c>
      <c r="BS43" s="86"/>
      <c r="BT43" s="85">
        <f t="shared" si="98"/>
        <v>0</v>
      </c>
      <c r="BU43" s="86"/>
      <c r="BV43" s="85">
        <f t="shared" si="99"/>
        <v>0</v>
      </c>
      <c r="BW43" s="87">
        <f t="shared" si="100"/>
        <v>4</v>
      </c>
      <c r="BX43" s="86"/>
      <c r="BY43" s="86"/>
      <c r="BZ43" s="85">
        <f t="shared" si="101"/>
        <v>0</v>
      </c>
      <c r="CA43" s="86" t="s">
        <v>172</v>
      </c>
      <c r="CB43" s="85">
        <f t="shared" si="102"/>
        <v>4</v>
      </c>
      <c r="CC43" s="86"/>
      <c r="CD43" s="85">
        <f t="shared" si="103"/>
        <v>0</v>
      </c>
      <c r="CE43" s="86"/>
      <c r="CF43" s="85">
        <f t="shared" si="104"/>
        <v>0</v>
      </c>
      <c r="CG43" s="86"/>
      <c r="CH43" s="85">
        <f t="shared" si="105"/>
        <v>0</v>
      </c>
      <c r="CI43" s="86" t="s">
        <v>172</v>
      </c>
      <c r="CJ43" s="85">
        <f t="shared" si="106"/>
        <v>6</v>
      </c>
      <c r="CK43" s="87">
        <f t="shared" si="107"/>
        <v>6</v>
      </c>
      <c r="CL43" s="85"/>
      <c r="CM43" s="86"/>
      <c r="CN43" s="85">
        <f t="shared" si="108"/>
        <v>0</v>
      </c>
      <c r="CO43" s="86"/>
      <c r="CP43" s="85">
        <f t="shared" si="109"/>
        <v>0</v>
      </c>
      <c r="CQ43" s="86"/>
      <c r="CR43" s="85">
        <f t="shared" si="110"/>
        <v>0</v>
      </c>
      <c r="CS43" s="87">
        <f t="shared" si="111"/>
        <v>0</v>
      </c>
      <c r="CT43" s="86"/>
      <c r="CU43" s="86"/>
      <c r="CV43" s="85">
        <f t="shared" si="112"/>
        <v>0</v>
      </c>
      <c r="CW43" s="86" t="s">
        <v>172</v>
      </c>
      <c r="CX43" s="85">
        <f t="shared" si="113"/>
        <v>4</v>
      </c>
      <c r="CY43" s="86" t="s">
        <v>172</v>
      </c>
      <c r="CZ43" s="85">
        <f t="shared" si="114"/>
        <v>6</v>
      </c>
      <c r="DA43" s="86" t="s">
        <v>172</v>
      </c>
      <c r="DB43" s="85">
        <f t="shared" si="115"/>
        <v>4</v>
      </c>
      <c r="DC43" s="86"/>
      <c r="DD43" s="85">
        <f t="shared" si="116"/>
        <v>0</v>
      </c>
      <c r="DE43" s="86"/>
      <c r="DF43" s="85">
        <f t="shared" si="117"/>
        <v>0</v>
      </c>
      <c r="DG43" s="86"/>
      <c r="DH43" s="85">
        <f t="shared" si="118"/>
        <v>0</v>
      </c>
      <c r="DI43" s="91">
        <f t="shared" si="119"/>
        <v>12</v>
      </c>
      <c r="DJ43" s="85"/>
      <c r="DK43" s="86"/>
      <c r="DL43" s="85">
        <f t="shared" si="120"/>
        <v>0</v>
      </c>
      <c r="DM43" s="86"/>
      <c r="DN43" s="85">
        <f t="shared" si="121"/>
        <v>0</v>
      </c>
      <c r="DO43" s="86"/>
      <c r="DP43" s="85">
        <f t="shared" si="122"/>
        <v>0</v>
      </c>
      <c r="DQ43" s="86"/>
      <c r="DR43" s="85">
        <f t="shared" si="123"/>
        <v>0</v>
      </c>
      <c r="DS43" s="86"/>
      <c r="DT43" s="85">
        <f t="shared" si="124"/>
        <v>0</v>
      </c>
      <c r="DU43" s="86"/>
      <c r="DV43" s="85">
        <f t="shared" si="125"/>
        <v>0</v>
      </c>
      <c r="DW43" s="86"/>
      <c r="DX43" s="85">
        <f t="shared" si="126"/>
        <v>0</v>
      </c>
      <c r="DY43" s="86"/>
      <c r="DZ43" s="85">
        <f t="shared" si="127"/>
        <v>0</v>
      </c>
      <c r="EA43" s="86"/>
      <c r="EB43" s="85">
        <f t="shared" si="128"/>
        <v>0</v>
      </c>
      <c r="EC43" s="91">
        <f t="shared" si="129"/>
        <v>0</v>
      </c>
      <c r="EE43" s="153">
        <f t="shared" si="130"/>
        <v>0</v>
      </c>
      <c r="EG43" s="154">
        <f t="shared" si="131"/>
        <v>4</v>
      </c>
      <c r="EI43" s="154">
        <f t="shared" si="132"/>
        <v>14</v>
      </c>
      <c r="EK43" s="151">
        <f t="shared" si="133"/>
        <v>29</v>
      </c>
      <c r="EL43" s="3">
        <f t="shared" si="134"/>
        <v>27</v>
      </c>
    </row>
    <row r="44" spans="1:142" ht="16.5" x14ac:dyDescent="0.3">
      <c r="A44" s="4" t="str">
        <f>'Iniciální odběry'!A44</f>
        <v>Závidčáková Radka</v>
      </c>
      <c r="B44" s="107">
        <f>'Iniciální odběry'!B44</f>
        <v>7859035877</v>
      </c>
      <c r="C44" s="105">
        <f>'Iniciální odběry'!C44</f>
        <v>44561</v>
      </c>
      <c r="D44" s="83">
        <f t="shared" si="65"/>
        <v>20</v>
      </c>
      <c r="E44" s="84"/>
      <c r="F44" s="85">
        <f t="shared" si="66"/>
        <v>0</v>
      </c>
      <c r="G44" s="86"/>
      <c r="H44" s="85">
        <f t="shared" si="67"/>
        <v>0</v>
      </c>
      <c r="I44" s="86" t="s">
        <v>172</v>
      </c>
      <c r="J44" s="85">
        <f t="shared" si="68"/>
        <v>2</v>
      </c>
      <c r="K44" s="86"/>
      <c r="L44" s="85">
        <f t="shared" si="69"/>
        <v>0</v>
      </c>
      <c r="M44" s="87">
        <f t="shared" si="70"/>
        <v>2</v>
      </c>
      <c r="N44" s="88"/>
      <c r="O44" s="86"/>
      <c r="P44" s="85">
        <f t="shared" si="71"/>
        <v>0</v>
      </c>
      <c r="Q44" s="85" t="s">
        <v>172</v>
      </c>
      <c r="R44" s="85">
        <f t="shared" si="7"/>
        <v>2</v>
      </c>
      <c r="S44" s="85"/>
      <c r="T44" s="85">
        <f t="shared" si="72"/>
        <v>0</v>
      </c>
      <c r="U44" s="86"/>
      <c r="V44" s="85">
        <f t="shared" si="73"/>
        <v>0</v>
      </c>
      <c r="W44" s="86"/>
      <c r="X44" s="85">
        <f t="shared" si="74"/>
        <v>0</v>
      </c>
      <c r="Y44" s="87">
        <f t="shared" si="75"/>
        <v>2</v>
      </c>
      <c r="Z44" s="88"/>
      <c r="AA44" s="86"/>
      <c r="AB44" s="85">
        <f t="shared" si="76"/>
        <v>0</v>
      </c>
      <c r="AC44" s="86"/>
      <c r="AD44" s="85">
        <f t="shared" si="77"/>
        <v>0</v>
      </c>
      <c r="AE44" s="86"/>
      <c r="AF44" s="85">
        <f t="shared" si="78"/>
        <v>0</v>
      </c>
      <c r="AG44" s="86"/>
      <c r="AH44" s="85">
        <f t="shared" si="79"/>
        <v>0</v>
      </c>
      <c r="AI44" s="86"/>
      <c r="AJ44" s="85">
        <f t="shared" si="80"/>
        <v>0</v>
      </c>
      <c r="AK44" s="86"/>
      <c r="AL44" s="85">
        <f t="shared" si="81"/>
        <v>0</v>
      </c>
      <c r="AM44" s="86"/>
      <c r="AN44" s="85">
        <f t="shared" si="82"/>
        <v>0</v>
      </c>
      <c r="AO44" s="86"/>
      <c r="AP44" s="85">
        <f t="shared" si="83"/>
        <v>0</v>
      </c>
      <c r="AQ44" s="86"/>
      <c r="AR44" s="85">
        <f t="shared" si="84"/>
        <v>0</v>
      </c>
      <c r="AS44" s="86"/>
      <c r="AT44" s="85">
        <f t="shared" si="85"/>
        <v>0</v>
      </c>
      <c r="AU44" s="87">
        <f t="shared" si="86"/>
        <v>0</v>
      </c>
      <c r="AV44" s="85"/>
      <c r="AW44" s="86"/>
      <c r="AX44" s="85">
        <f t="shared" si="87"/>
        <v>0</v>
      </c>
      <c r="AY44" s="86"/>
      <c r="AZ44" s="85">
        <f t="shared" si="88"/>
        <v>0</v>
      </c>
      <c r="BA44" s="86"/>
      <c r="BB44" s="85">
        <f t="shared" si="89"/>
        <v>0</v>
      </c>
      <c r="BC44" s="86"/>
      <c r="BD44" s="85">
        <f t="shared" si="90"/>
        <v>0</v>
      </c>
      <c r="BE44" s="86"/>
      <c r="BF44" s="85">
        <f t="shared" si="91"/>
        <v>0</v>
      </c>
      <c r="BG44" s="87">
        <f t="shared" si="92"/>
        <v>0</v>
      </c>
      <c r="BH44" s="86"/>
      <c r="BI44" s="86"/>
      <c r="BJ44" s="85">
        <f t="shared" si="93"/>
        <v>0</v>
      </c>
      <c r="BK44" s="86"/>
      <c r="BL44" s="85">
        <f t="shared" si="94"/>
        <v>0</v>
      </c>
      <c r="BM44" s="86" t="s">
        <v>172</v>
      </c>
      <c r="BN44" s="85">
        <f t="shared" si="95"/>
        <v>4</v>
      </c>
      <c r="BO44" s="86"/>
      <c r="BP44" s="85">
        <f t="shared" si="96"/>
        <v>0</v>
      </c>
      <c r="BQ44" s="86"/>
      <c r="BR44" s="85">
        <f t="shared" si="97"/>
        <v>0</v>
      </c>
      <c r="BS44" s="86" t="s">
        <v>172</v>
      </c>
      <c r="BT44" s="85">
        <f t="shared" si="98"/>
        <v>6</v>
      </c>
      <c r="BU44" s="86" t="s">
        <v>172</v>
      </c>
      <c r="BV44" s="85">
        <f t="shared" si="99"/>
        <v>6</v>
      </c>
      <c r="BW44" s="87">
        <f t="shared" si="100"/>
        <v>6</v>
      </c>
      <c r="BX44" s="86"/>
      <c r="BY44" s="86"/>
      <c r="BZ44" s="85">
        <f t="shared" si="101"/>
        <v>0</v>
      </c>
      <c r="CA44" s="86"/>
      <c r="CB44" s="85">
        <f t="shared" si="102"/>
        <v>0</v>
      </c>
      <c r="CC44" s="86"/>
      <c r="CD44" s="85">
        <f t="shared" si="103"/>
        <v>0</v>
      </c>
      <c r="CE44" s="86"/>
      <c r="CF44" s="85">
        <f t="shared" si="104"/>
        <v>0</v>
      </c>
      <c r="CG44" s="86"/>
      <c r="CH44" s="85">
        <f t="shared" si="105"/>
        <v>0</v>
      </c>
      <c r="CI44" s="86"/>
      <c r="CJ44" s="85">
        <f t="shared" si="106"/>
        <v>0</v>
      </c>
      <c r="CK44" s="87">
        <f t="shared" si="107"/>
        <v>0</v>
      </c>
      <c r="CL44" s="85"/>
      <c r="CM44" s="86"/>
      <c r="CN44" s="85">
        <f t="shared" si="108"/>
        <v>0</v>
      </c>
      <c r="CO44" s="86"/>
      <c r="CP44" s="85">
        <f t="shared" si="109"/>
        <v>0</v>
      </c>
      <c r="CQ44" s="86"/>
      <c r="CR44" s="85">
        <f t="shared" si="110"/>
        <v>0</v>
      </c>
      <c r="CS44" s="87">
        <f t="shared" si="111"/>
        <v>0</v>
      </c>
      <c r="CT44" s="86"/>
      <c r="CU44" s="86"/>
      <c r="CV44" s="85">
        <f t="shared" si="112"/>
        <v>0</v>
      </c>
      <c r="CW44" s="86" t="s">
        <v>172</v>
      </c>
      <c r="CX44" s="85">
        <f t="shared" si="113"/>
        <v>4</v>
      </c>
      <c r="CY44" s="86" t="s">
        <v>172</v>
      </c>
      <c r="CZ44" s="85">
        <f t="shared" si="114"/>
        <v>6</v>
      </c>
      <c r="DA44" s="86"/>
      <c r="DB44" s="85">
        <f t="shared" si="115"/>
        <v>0</v>
      </c>
      <c r="DC44" s="86"/>
      <c r="DD44" s="85">
        <f t="shared" si="116"/>
        <v>0</v>
      </c>
      <c r="DE44" s="86"/>
      <c r="DF44" s="85">
        <f t="shared" si="117"/>
        <v>0</v>
      </c>
      <c r="DG44" s="86"/>
      <c r="DH44" s="85">
        <f t="shared" si="118"/>
        <v>0</v>
      </c>
      <c r="DI44" s="91">
        <f t="shared" si="119"/>
        <v>10</v>
      </c>
      <c r="DJ44" s="85"/>
      <c r="DK44" s="86"/>
      <c r="DL44" s="85">
        <f t="shared" si="120"/>
        <v>0</v>
      </c>
      <c r="DM44" s="86"/>
      <c r="DN44" s="85">
        <f t="shared" si="121"/>
        <v>0</v>
      </c>
      <c r="DO44" s="86"/>
      <c r="DP44" s="85">
        <f t="shared" si="122"/>
        <v>0</v>
      </c>
      <c r="DQ44" s="86"/>
      <c r="DR44" s="85">
        <f t="shared" si="123"/>
        <v>0</v>
      </c>
      <c r="DS44" s="86"/>
      <c r="DT44" s="85">
        <f t="shared" si="124"/>
        <v>0</v>
      </c>
      <c r="DU44" s="86"/>
      <c r="DV44" s="85">
        <f t="shared" si="125"/>
        <v>0</v>
      </c>
      <c r="DW44" s="86"/>
      <c r="DX44" s="85">
        <f t="shared" si="126"/>
        <v>0</v>
      </c>
      <c r="DY44" s="86"/>
      <c r="DZ44" s="85">
        <f t="shared" si="127"/>
        <v>0</v>
      </c>
      <c r="EA44" s="86"/>
      <c r="EB44" s="85">
        <f t="shared" si="128"/>
        <v>0</v>
      </c>
      <c r="EC44" s="91">
        <f t="shared" si="129"/>
        <v>0</v>
      </c>
      <c r="EE44" s="153">
        <f t="shared" si="130"/>
        <v>0</v>
      </c>
      <c r="EG44" s="154">
        <f t="shared" si="131"/>
        <v>16</v>
      </c>
      <c r="EI44" s="154">
        <f t="shared" si="132"/>
        <v>10</v>
      </c>
      <c r="EK44" s="151">
        <f t="shared" si="133"/>
        <v>30</v>
      </c>
      <c r="EL44" s="3">
        <f t="shared" si="134"/>
        <v>20</v>
      </c>
    </row>
    <row r="45" spans="1:142" ht="16.5" x14ac:dyDescent="0.3">
      <c r="A45" s="4"/>
      <c r="B45" s="107"/>
      <c r="C45" s="105"/>
      <c r="D45" s="129"/>
      <c r="E45" s="93"/>
      <c r="F45" s="94"/>
      <c r="G45" s="7"/>
      <c r="H45" s="7"/>
      <c r="I45" s="7"/>
      <c r="J45" s="7"/>
      <c r="K45" s="7"/>
      <c r="L45" s="7"/>
      <c r="M45" s="95"/>
      <c r="N45" s="7"/>
      <c r="O45" s="7"/>
      <c r="P45" s="7"/>
      <c r="Q45" s="94"/>
      <c r="R45" s="94"/>
      <c r="S45" s="94"/>
      <c r="T45" s="94"/>
      <c r="U45" s="7"/>
      <c r="V45" s="130"/>
      <c r="W45" s="64"/>
      <c r="X45" s="93"/>
    </row>
    <row r="46" spans="1:142" ht="16.5" x14ac:dyDescent="0.3">
      <c r="A46" s="4"/>
      <c r="B46" s="107"/>
      <c r="C46" s="105"/>
      <c r="D46" s="129"/>
      <c r="E46" s="93"/>
      <c r="F46" s="94"/>
      <c r="G46" s="7"/>
      <c r="H46" s="7"/>
      <c r="I46" s="7"/>
      <c r="J46" s="7"/>
      <c r="K46" s="7"/>
      <c r="L46" s="7"/>
      <c r="M46" s="95"/>
      <c r="N46" s="7"/>
      <c r="O46" s="7"/>
      <c r="P46" s="7"/>
      <c r="Q46" s="94"/>
      <c r="R46" s="94"/>
      <c r="S46" s="94"/>
      <c r="T46" s="94"/>
      <c r="U46" s="7"/>
      <c r="V46" s="130"/>
      <c r="W46" s="64"/>
      <c r="X46" s="93"/>
    </row>
    <row r="47" spans="1:142" ht="16.5" x14ac:dyDescent="0.3">
      <c r="A47" s="4"/>
      <c r="B47" s="107"/>
      <c r="C47" s="105"/>
      <c r="D47" s="129"/>
      <c r="E47" s="93"/>
      <c r="F47" s="94"/>
      <c r="G47" s="7"/>
      <c r="H47" s="7"/>
      <c r="I47" s="7"/>
      <c r="J47" s="7"/>
      <c r="K47" s="7"/>
      <c r="L47" s="7"/>
      <c r="M47" s="95"/>
      <c r="N47" s="7"/>
      <c r="O47" s="7"/>
      <c r="P47" s="7"/>
      <c r="Q47" s="94"/>
      <c r="R47" s="94"/>
      <c r="S47" s="94"/>
      <c r="T47" s="94"/>
      <c r="U47" s="7"/>
      <c r="V47" s="130"/>
      <c r="W47" s="64"/>
      <c r="X47" s="93"/>
    </row>
    <row r="48" spans="1:142" ht="16.5" x14ac:dyDescent="0.3">
      <c r="A48" s="4"/>
      <c r="B48" s="107"/>
      <c r="C48" s="105"/>
      <c r="D48" s="129"/>
      <c r="E48" s="93"/>
      <c r="F48" s="94"/>
      <c r="G48" s="7"/>
      <c r="H48" s="7"/>
      <c r="I48" s="7"/>
      <c r="J48" s="7"/>
      <c r="K48" s="7"/>
      <c r="L48" s="7"/>
      <c r="M48" s="95"/>
      <c r="N48" s="7"/>
      <c r="O48" s="7"/>
      <c r="P48" s="7"/>
      <c r="Q48" s="94"/>
      <c r="R48" s="94"/>
      <c r="S48" s="94"/>
      <c r="T48" s="94"/>
      <c r="U48" s="7"/>
      <c r="V48" s="130"/>
      <c r="W48" s="64"/>
      <c r="X48" s="93"/>
    </row>
    <row r="49" spans="1:24" ht="16.5" x14ac:dyDescent="0.3">
      <c r="A49" s="4"/>
      <c r="B49" s="107"/>
      <c r="C49" s="105"/>
      <c r="D49" s="129"/>
      <c r="E49" s="93"/>
      <c r="F49" s="94"/>
      <c r="G49" s="7"/>
      <c r="H49" s="7"/>
      <c r="I49" s="7"/>
      <c r="J49" s="7"/>
      <c r="K49" s="7"/>
      <c r="L49" s="7"/>
      <c r="M49" s="95"/>
      <c r="N49" s="7"/>
      <c r="O49" s="7"/>
      <c r="P49" s="7"/>
      <c r="Q49" s="94"/>
      <c r="R49" s="94"/>
      <c r="S49" s="94"/>
      <c r="T49" s="94"/>
      <c r="U49" s="7"/>
      <c r="V49" s="130"/>
      <c r="W49" s="64"/>
      <c r="X49" s="93"/>
    </row>
    <row r="50" spans="1:24" ht="16.5" x14ac:dyDescent="0.3">
      <c r="A50" s="4"/>
      <c r="B50" s="107"/>
      <c r="C50" s="105"/>
      <c r="D50" s="129"/>
      <c r="E50" s="93"/>
      <c r="F50" s="94"/>
      <c r="G50" s="7"/>
      <c r="H50" s="7"/>
      <c r="I50" s="7"/>
      <c r="J50" s="7"/>
      <c r="K50" s="7"/>
      <c r="L50" s="7"/>
      <c r="M50" s="95"/>
      <c r="N50" s="7"/>
      <c r="O50" s="7"/>
      <c r="P50" s="7"/>
      <c r="Q50" s="94"/>
      <c r="R50" s="94"/>
      <c r="S50" s="94"/>
      <c r="T50" s="94"/>
      <c r="U50" s="7"/>
      <c r="V50" s="130"/>
      <c r="W50" s="64"/>
      <c r="X50" s="93"/>
    </row>
    <row r="51" spans="1:24" ht="16.5" x14ac:dyDescent="0.3">
      <c r="A51" s="4"/>
      <c r="B51" s="107"/>
      <c r="C51" s="105"/>
      <c r="D51" s="129"/>
      <c r="E51" s="93"/>
      <c r="F51" s="94"/>
      <c r="G51" s="7"/>
      <c r="H51" s="7"/>
      <c r="I51" s="7"/>
      <c r="J51" s="7"/>
      <c r="K51" s="7"/>
      <c r="L51" s="7"/>
      <c r="M51" s="95"/>
      <c r="N51" s="7"/>
      <c r="O51" s="7"/>
      <c r="P51" s="7"/>
      <c r="Q51" s="94"/>
      <c r="R51" s="94"/>
      <c r="S51" s="94"/>
      <c r="T51" s="94"/>
      <c r="U51" s="7"/>
      <c r="V51" s="130"/>
      <c r="W51" s="64"/>
      <c r="X51" s="93"/>
    </row>
    <row r="52" spans="1:24" ht="16.5" x14ac:dyDescent="0.3">
      <c r="A52" s="4"/>
      <c r="B52" s="107"/>
      <c r="C52" s="105"/>
      <c r="D52" s="129"/>
      <c r="E52" s="93"/>
      <c r="F52" s="94"/>
      <c r="G52" s="7"/>
      <c r="H52" s="7"/>
      <c r="I52" s="7"/>
      <c r="J52" s="7"/>
      <c r="K52" s="7"/>
      <c r="L52" s="7"/>
      <c r="M52" s="95"/>
      <c r="N52" s="7"/>
      <c r="O52" s="7"/>
      <c r="P52" s="7"/>
      <c r="Q52" s="94"/>
      <c r="R52" s="94"/>
      <c r="S52" s="94"/>
      <c r="T52" s="94"/>
      <c r="U52" s="7"/>
      <c r="V52" s="130"/>
      <c r="W52" s="64"/>
      <c r="X52" s="93"/>
    </row>
    <row r="53" spans="1:24" ht="16.5" x14ac:dyDescent="0.3">
      <c r="A53" s="4"/>
      <c r="B53" s="107"/>
      <c r="C53" s="105"/>
      <c r="D53" s="129"/>
      <c r="E53" s="93"/>
      <c r="F53" s="94"/>
      <c r="G53" s="7"/>
      <c r="H53" s="7"/>
      <c r="I53" s="7"/>
      <c r="J53" s="7"/>
      <c r="K53" s="7"/>
      <c r="L53" s="7"/>
      <c r="M53" s="95"/>
      <c r="N53" s="7"/>
      <c r="O53" s="7"/>
      <c r="P53" s="7"/>
      <c r="Q53" s="94"/>
      <c r="R53" s="94"/>
      <c r="S53" s="94"/>
      <c r="T53" s="94"/>
      <c r="U53" s="115"/>
      <c r="V53" s="130"/>
      <c r="W53" s="64"/>
      <c r="X53" s="93"/>
    </row>
    <row r="54" spans="1:24" ht="16.5" x14ac:dyDescent="0.3">
      <c r="A54" s="4"/>
      <c r="B54" s="107"/>
      <c r="C54" s="105"/>
      <c r="D54" s="129"/>
      <c r="E54" s="93"/>
      <c r="F54" s="94"/>
      <c r="G54" s="7"/>
      <c r="H54" s="7"/>
      <c r="I54" s="7"/>
      <c r="J54" s="7"/>
      <c r="K54" s="7"/>
      <c r="L54" s="7"/>
      <c r="M54" s="95"/>
      <c r="N54" s="7"/>
      <c r="O54" s="7"/>
      <c r="P54" s="7"/>
      <c r="Q54" s="94"/>
      <c r="R54" s="94"/>
      <c r="S54" s="94"/>
      <c r="T54" s="94"/>
      <c r="U54" s="7"/>
      <c r="V54" s="130"/>
      <c r="W54" s="64"/>
      <c r="X54" s="93"/>
    </row>
    <row r="55" spans="1:24" ht="16.5" x14ac:dyDescent="0.3">
      <c r="A55" s="4"/>
      <c r="B55" s="107"/>
      <c r="C55" s="105"/>
      <c r="D55" s="129"/>
      <c r="E55" s="93"/>
      <c r="F55" s="94"/>
      <c r="G55" s="7"/>
      <c r="H55" s="7"/>
      <c r="I55" s="7"/>
      <c r="J55" s="7"/>
      <c r="K55" s="7"/>
      <c r="L55" s="7"/>
      <c r="M55" s="95"/>
      <c r="N55" s="7"/>
      <c r="O55" s="7"/>
      <c r="P55" s="7"/>
      <c r="Q55" s="94"/>
      <c r="R55" s="94"/>
      <c r="S55" s="94"/>
      <c r="T55" s="94"/>
      <c r="U55" s="7"/>
      <c r="V55" s="130"/>
      <c r="W55" s="64"/>
      <c r="X55" s="93"/>
    </row>
    <row r="56" spans="1:24" ht="16.5" x14ac:dyDescent="0.3">
      <c r="A56" s="4"/>
      <c r="B56" s="107"/>
      <c r="C56" s="105"/>
      <c r="D56" s="129"/>
      <c r="E56" s="93"/>
      <c r="F56" s="94"/>
      <c r="G56" s="7"/>
      <c r="H56" s="7"/>
      <c r="I56" s="7"/>
      <c r="J56" s="7"/>
      <c r="K56" s="7"/>
      <c r="L56" s="7"/>
      <c r="M56" s="95"/>
      <c r="N56" s="7"/>
      <c r="O56" s="7"/>
      <c r="P56" s="7"/>
      <c r="Q56" s="94"/>
      <c r="R56" s="94"/>
      <c r="S56" s="94"/>
      <c r="T56" s="94"/>
      <c r="U56" s="7"/>
      <c r="V56" s="130"/>
      <c r="W56" s="64"/>
      <c r="X56" s="93"/>
    </row>
    <row r="57" spans="1:24" ht="16.5" x14ac:dyDescent="0.3">
      <c r="A57" s="4"/>
      <c r="B57" s="107"/>
      <c r="C57" s="105"/>
      <c r="D57" s="129"/>
      <c r="E57" s="93"/>
      <c r="F57" s="94"/>
      <c r="G57" s="7"/>
      <c r="H57" s="7"/>
      <c r="I57" s="7"/>
      <c r="J57" s="7"/>
      <c r="K57" s="7"/>
      <c r="L57" s="7"/>
      <c r="M57" s="95"/>
      <c r="N57" s="7"/>
      <c r="O57" s="7"/>
      <c r="P57" s="7"/>
      <c r="Q57" s="94"/>
      <c r="R57" s="94"/>
      <c r="S57" s="94"/>
      <c r="T57" s="94"/>
      <c r="U57" s="7"/>
      <c r="V57" s="130"/>
      <c r="W57" s="64"/>
      <c r="X57" s="93"/>
    </row>
    <row r="58" spans="1:24" ht="16.5" x14ac:dyDescent="0.3">
      <c r="A58" s="4"/>
      <c r="B58" s="107"/>
      <c r="C58" s="105"/>
      <c r="D58" s="129"/>
      <c r="E58" s="93"/>
      <c r="F58" s="94"/>
      <c r="G58" s="7"/>
      <c r="H58" s="7"/>
      <c r="I58" s="7"/>
      <c r="J58" s="7"/>
      <c r="K58" s="7"/>
      <c r="L58" s="7"/>
      <c r="M58" s="95"/>
      <c r="N58" s="7"/>
      <c r="O58" s="7"/>
      <c r="P58" s="7"/>
      <c r="Q58" s="94"/>
      <c r="R58" s="94"/>
      <c r="S58" s="94"/>
      <c r="T58" s="94"/>
      <c r="U58" s="7"/>
      <c r="V58" s="130"/>
      <c r="W58" s="64"/>
      <c r="X58" s="93"/>
    </row>
    <row r="59" spans="1:24" ht="16.5" x14ac:dyDescent="0.3">
      <c r="A59" s="4"/>
      <c r="B59" s="107"/>
      <c r="C59" s="105"/>
      <c r="D59" s="129"/>
      <c r="E59" s="93"/>
      <c r="F59" s="94"/>
      <c r="G59" s="7"/>
      <c r="H59" s="7"/>
      <c r="I59" s="7"/>
      <c r="J59" s="7"/>
      <c r="K59" s="7"/>
      <c r="L59" s="7"/>
      <c r="M59" s="95"/>
      <c r="N59" s="7"/>
      <c r="O59" s="7"/>
      <c r="P59" s="7"/>
      <c r="Q59" s="94"/>
      <c r="R59" s="94"/>
      <c r="S59" s="94"/>
      <c r="T59" s="94"/>
      <c r="U59" s="7"/>
      <c r="V59" s="130"/>
      <c r="W59" s="64"/>
      <c r="X59" s="93"/>
    </row>
    <row r="60" spans="1:24" ht="16.5" x14ac:dyDescent="0.3">
      <c r="A60" s="4"/>
      <c r="B60" s="107"/>
      <c r="C60" s="105"/>
      <c r="D60" s="129"/>
      <c r="E60" s="93"/>
      <c r="F60" s="94"/>
      <c r="G60" s="7"/>
      <c r="H60" s="7"/>
      <c r="I60" s="7"/>
      <c r="J60" s="7"/>
      <c r="K60" s="7"/>
      <c r="L60" s="7"/>
      <c r="M60" s="95"/>
      <c r="N60" s="7"/>
      <c r="O60" s="7"/>
      <c r="P60" s="7"/>
      <c r="Q60" s="94"/>
      <c r="R60" s="94"/>
      <c r="S60" s="94"/>
      <c r="T60" s="94"/>
      <c r="U60" s="7"/>
      <c r="V60" s="130"/>
      <c r="W60" s="64"/>
      <c r="X60" s="93"/>
    </row>
    <row r="61" spans="1:24" ht="16.5" x14ac:dyDescent="0.3">
      <c r="A61" s="4"/>
      <c r="B61" s="107"/>
      <c r="C61" s="105"/>
      <c r="D61" s="129"/>
      <c r="E61" s="93"/>
      <c r="F61" s="94"/>
      <c r="G61" s="7"/>
      <c r="H61" s="7"/>
      <c r="I61" s="7"/>
      <c r="J61" s="7"/>
      <c r="K61" s="7"/>
      <c r="L61" s="7"/>
      <c r="M61" s="95"/>
      <c r="N61" s="7"/>
      <c r="O61" s="7"/>
      <c r="P61" s="7"/>
      <c r="Q61" s="94"/>
      <c r="R61" s="94"/>
      <c r="S61" s="94"/>
      <c r="T61" s="94"/>
      <c r="U61" s="115"/>
      <c r="V61" s="130"/>
      <c r="W61" s="64"/>
      <c r="X61" s="93"/>
    </row>
    <row r="62" spans="1:24" ht="16.5" x14ac:dyDescent="0.3">
      <c r="A62" s="4"/>
      <c r="B62" s="107"/>
      <c r="C62" s="105"/>
      <c r="D62" s="129"/>
      <c r="E62" s="93"/>
      <c r="F62" s="94"/>
      <c r="G62" s="7"/>
      <c r="H62" s="7"/>
      <c r="I62" s="7"/>
      <c r="J62" s="7"/>
      <c r="K62" s="7"/>
      <c r="L62" s="7"/>
      <c r="M62" s="95"/>
      <c r="N62" s="7"/>
      <c r="O62" s="7"/>
      <c r="P62" s="7"/>
      <c r="Q62" s="94"/>
      <c r="R62" s="94"/>
      <c r="S62" s="94"/>
      <c r="T62" s="94"/>
      <c r="U62" s="7"/>
      <c r="V62" s="130"/>
      <c r="W62" s="64"/>
      <c r="X62" s="93"/>
    </row>
    <row r="63" spans="1:24" ht="16.5" x14ac:dyDescent="0.3">
      <c r="A63" s="4"/>
      <c r="B63" s="107"/>
      <c r="C63" s="105"/>
      <c r="D63" s="129"/>
      <c r="E63" s="93"/>
      <c r="F63" s="94"/>
      <c r="G63" s="7"/>
      <c r="H63" s="7"/>
      <c r="I63" s="7"/>
      <c r="J63" s="7"/>
      <c r="K63" s="7"/>
      <c r="L63" s="7"/>
      <c r="M63" s="95"/>
      <c r="N63" s="7"/>
      <c r="O63" s="7"/>
      <c r="P63" s="7"/>
      <c r="Q63" s="94"/>
      <c r="R63" s="94"/>
      <c r="S63" s="94"/>
      <c r="T63" s="94"/>
      <c r="U63" s="7"/>
      <c r="V63" s="130"/>
      <c r="W63" s="64"/>
      <c r="X63" s="93"/>
    </row>
    <row r="64" spans="1:24" ht="16.5" x14ac:dyDescent="0.3">
      <c r="A64" s="4"/>
      <c r="B64" s="107"/>
      <c r="C64" s="105"/>
      <c r="D64" s="129"/>
      <c r="E64" s="93"/>
      <c r="F64" s="94"/>
      <c r="G64" s="7"/>
      <c r="H64" s="7"/>
      <c r="I64" s="7"/>
      <c r="J64" s="7"/>
      <c r="K64" s="7"/>
      <c r="L64" s="7"/>
      <c r="M64" s="95"/>
      <c r="N64" s="7"/>
      <c r="O64" s="7"/>
      <c r="P64" s="7"/>
      <c r="Q64" s="94"/>
      <c r="R64" s="94"/>
      <c r="S64" s="94"/>
      <c r="T64" s="94"/>
      <c r="U64" s="7"/>
      <c r="V64" s="130"/>
      <c r="W64" s="64"/>
      <c r="X64" s="93"/>
    </row>
    <row r="65" spans="1:24" ht="16.5" x14ac:dyDescent="0.3">
      <c r="A65" s="4"/>
      <c r="B65" s="107"/>
      <c r="C65" s="105"/>
      <c r="D65" s="129"/>
      <c r="E65" s="93"/>
      <c r="F65" s="94"/>
      <c r="G65" s="7"/>
      <c r="H65" s="7"/>
      <c r="I65" s="7"/>
      <c r="J65" s="7"/>
      <c r="K65" s="7"/>
      <c r="L65" s="7"/>
      <c r="M65" s="95"/>
      <c r="N65" s="7"/>
      <c r="O65" s="7"/>
      <c r="P65" s="7"/>
      <c r="Q65" s="94"/>
      <c r="R65" s="94"/>
      <c r="S65" s="94"/>
      <c r="T65" s="94"/>
      <c r="U65" s="7"/>
      <c r="V65" s="130"/>
      <c r="W65" s="64"/>
      <c r="X65" s="93"/>
    </row>
    <row r="66" spans="1:24" ht="16.5" x14ac:dyDescent="0.3">
      <c r="A66" s="4"/>
      <c r="B66" s="107"/>
      <c r="C66" s="105"/>
      <c r="D66" s="129"/>
      <c r="E66" s="93"/>
      <c r="F66" s="94"/>
      <c r="G66" s="7"/>
      <c r="H66" s="7"/>
      <c r="I66" s="7"/>
      <c r="J66" s="7"/>
      <c r="K66" s="7"/>
      <c r="L66" s="7"/>
      <c r="M66" s="95"/>
      <c r="N66" s="7"/>
      <c r="O66" s="7"/>
      <c r="P66" s="7"/>
      <c r="Q66" s="94"/>
      <c r="R66" s="94"/>
      <c r="S66" s="94"/>
      <c r="T66" s="94"/>
      <c r="U66" s="7"/>
      <c r="V66" s="130"/>
      <c r="W66" s="64"/>
      <c r="X66" s="93"/>
    </row>
    <row r="67" spans="1:24" ht="16.5" x14ac:dyDescent="0.3">
      <c r="A67" s="4"/>
      <c r="B67" s="107"/>
      <c r="C67" s="105"/>
      <c r="D67" s="129"/>
      <c r="E67" s="93"/>
      <c r="F67" s="94"/>
      <c r="G67" s="7"/>
      <c r="H67" s="7"/>
      <c r="I67" s="7"/>
      <c r="J67" s="7"/>
      <c r="K67" s="7"/>
      <c r="L67" s="7"/>
      <c r="M67" s="95"/>
      <c r="N67" s="7"/>
      <c r="O67" s="7"/>
      <c r="P67" s="7"/>
      <c r="Q67" s="94"/>
      <c r="R67" s="94"/>
      <c r="S67" s="94"/>
      <c r="T67" s="94"/>
      <c r="U67" s="7"/>
      <c r="V67" s="130"/>
      <c r="W67" s="64"/>
      <c r="X67" s="93"/>
    </row>
    <row r="68" spans="1:24" ht="16.5" x14ac:dyDescent="0.3">
      <c r="A68" s="4"/>
      <c r="B68" s="107"/>
      <c r="C68" s="105"/>
      <c r="D68" s="129"/>
      <c r="E68" s="93"/>
      <c r="F68" s="94"/>
      <c r="G68" s="7"/>
      <c r="H68" s="7"/>
      <c r="I68" s="7"/>
      <c r="J68" s="7"/>
      <c r="K68" s="7"/>
      <c r="L68" s="7"/>
      <c r="M68" s="95"/>
      <c r="N68" s="7"/>
      <c r="O68" s="7"/>
      <c r="P68" s="7"/>
      <c r="Q68" s="94"/>
      <c r="R68" s="94"/>
      <c r="S68" s="94"/>
      <c r="T68" s="94"/>
      <c r="U68" s="7"/>
      <c r="V68" s="130"/>
      <c r="W68" s="64"/>
      <c r="X68" s="93"/>
    </row>
    <row r="69" spans="1:24" ht="16.5" x14ac:dyDescent="0.3">
      <c r="A69" s="4"/>
      <c r="B69" s="107"/>
      <c r="C69" s="105"/>
      <c r="D69" s="129"/>
      <c r="E69" s="93"/>
      <c r="F69" s="94"/>
      <c r="G69" s="7"/>
      <c r="H69" s="7"/>
      <c r="I69" s="7"/>
      <c r="J69" s="7"/>
      <c r="K69" s="7"/>
      <c r="L69" s="7"/>
      <c r="M69" s="95"/>
      <c r="N69" s="7"/>
      <c r="O69" s="7"/>
      <c r="P69" s="7"/>
      <c r="Q69" s="94"/>
      <c r="R69" s="94"/>
      <c r="S69" s="94"/>
      <c r="T69" s="94"/>
      <c r="U69" s="7"/>
      <c r="V69" s="130"/>
      <c r="W69" s="64"/>
      <c r="X69" s="93"/>
    </row>
    <row r="70" spans="1:24" ht="16.5" x14ac:dyDescent="0.3">
      <c r="A70" s="4"/>
      <c r="B70" s="107"/>
      <c r="C70" s="105"/>
      <c r="D70" s="129"/>
      <c r="E70" s="93"/>
      <c r="F70" s="94"/>
      <c r="G70" s="7"/>
      <c r="H70" s="7"/>
      <c r="I70" s="7"/>
      <c r="J70" s="7"/>
      <c r="K70" s="7"/>
      <c r="L70" s="7"/>
      <c r="M70" s="95"/>
      <c r="N70" s="7"/>
      <c r="O70" s="7"/>
      <c r="P70" s="7"/>
      <c r="Q70" s="94"/>
      <c r="R70" s="94"/>
      <c r="S70" s="94"/>
      <c r="T70" s="94"/>
      <c r="U70" s="7"/>
      <c r="V70" s="130"/>
      <c r="W70" s="64"/>
      <c r="X70" s="93"/>
    </row>
    <row r="71" spans="1:24" ht="16.5" x14ac:dyDescent="0.3">
      <c r="A71" s="4"/>
      <c r="B71" s="107"/>
      <c r="C71" s="105"/>
      <c r="D71" s="129"/>
      <c r="E71" s="93"/>
      <c r="F71" s="94"/>
      <c r="G71" s="7"/>
      <c r="H71" s="7"/>
      <c r="I71" s="7"/>
      <c r="J71" s="7"/>
      <c r="K71" s="7"/>
      <c r="L71" s="7"/>
      <c r="M71" s="95"/>
      <c r="N71" s="7"/>
      <c r="O71" s="7"/>
      <c r="P71" s="7"/>
      <c r="Q71" s="94"/>
      <c r="R71" s="94"/>
      <c r="S71" s="94"/>
      <c r="T71" s="94"/>
      <c r="U71" s="7"/>
      <c r="V71" s="130"/>
      <c r="W71" s="64"/>
      <c r="X71" s="93"/>
    </row>
    <row r="72" spans="1:24" ht="16.5" x14ac:dyDescent="0.3">
      <c r="A72" s="4"/>
      <c r="B72" s="107"/>
      <c r="C72" s="105"/>
      <c r="D72" s="129"/>
      <c r="E72" s="93"/>
      <c r="F72" s="94"/>
      <c r="G72" s="7"/>
      <c r="H72" s="7"/>
      <c r="I72" s="7"/>
      <c r="J72" s="7"/>
      <c r="K72" s="7"/>
      <c r="L72" s="7"/>
      <c r="M72" s="95"/>
      <c r="N72" s="7"/>
      <c r="O72" s="7"/>
      <c r="P72" s="7"/>
      <c r="Q72" s="94"/>
      <c r="R72" s="94"/>
      <c r="S72" s="94"/>
      <c r="T72" s="94"/>
      <c r="U72" s="7"/>
      <c r="V72" s="130"/>
      <c r="W72" s="64"/>
      <c r="X72" s="93"/>
    </row>
    <row r="73" spans="1:24" ht="16.5" x14ac:dyDescent="0.3">
      <c r="A73" s="4"/>
      <c r="B73" s="107"/>
      <c r="C73" s="105"/>
      <c r="D73" s="129"/>
      <c r="E73" s="93"/>
      <c r="F73" s="94"/>
      <c r="G73" s="7"/>
      <c r="H73" s="7"/>
      <c r="I73" s="7"/>
      <c r="J73" s="7"/>
      <c r="K73" s="7"/>
      <c r="L73" s="7"/>
      <c r="M73" s="95"/>
      <c r="N73" s="7"/>
      <c r="O73" s="7"/>
      <c r="P73" s="7"/>
      <c r="Q73" s="94"/>
      <c r="R73" s="94"/>
      <c r="S73" s="94"/>
      <c r="T73" s="94"/>
      <c r="U73" s="7"/>
      <c r="V73" s="130"/>
      <c r="W73" s="64"/>
      <c r="X73" s="93"/>
    </row>
    <row r="74" spans="1:24" ht="16.5" x14ac:dyDescent="0.3">
      <c r="A74" s="4"/>
      <c r="B74" s="107"/>
      <c r="C74" s="105"/>
      <c r="D74" s="129"/>
      <c r="E74" s="93"/>
      <c r="F74" s="94"/>
      <c r="G74" s="7"/>
      <c r="H74" s="7"/>
      <c r="I74" s="7"/>
      <c r="J74" s="7"/>
      <c r="K74" s="7"/>
      <c r="L74" s="7"/>
      <c r="M74" s="95"/>
      <c r="N74" s="7"/>
      <c r="O74" s="7"/>
      <c r="P74" s="7"/>
      <c r="Q74" s="94"/>
      <c r="R74" s="94"/>
      <c r="S74" s="94"/>
      <c r="T74" s="94"/>
      <c r="U74" s="7"/>
      <c r="V74" s="130"/>
      <c r="W74" s="64"/>
      <c r="X74" s="93"/>
    </row>
    <row r="75" spans="1:24" ht="16.5" x14ac:dyDescent="0.3">
      <c r="A75" s="4"/>
      <c r="B75" s="107"/>
      <c r="C75" s="105"/>
      <c r="D75" s="129"/>
      <c r="E75" s="93"/>
      <c r="F75" s="94"/>
      <c r="G75" s="7"/>
      <c r="H75" s="7"/>
      <c r="I75" s="7"/>
      <c r="J75" s="7"/>
      <c r="K75" s="7"/>
      <c r="L75" s="7"/>
      <c r="M75" s="95"/>
      <c r="N75" s="7"/>
      <c r="O75" s="7"/>
      <c r="P75" s="7"/>
      <c r="Q75" s="94"/>
      <c r="R75" s="94"/>
      <c r="S75" s="94"/>
      <c r="T75" s="94"/>
      <c r="U75" s="7"/>
      <c r="V75" s="130"/>
      <c r="W75" s="64"/>
      <c r="X75" s="93"/>
    </row>
    <row r="76" spans="1:24" ht="16.5" x14ac:dyDescent="0.3">
      <c r="A76" s="4"/>
      <c r="B76" s="107"/>
      <c r="C76" s="105"/>
      <c r="D76" s="129"/>
      <c r="E76" s="93"/>
      <c r="F76" s="94"/>
      <c r="G76" s="7"/>
      <c r="H76" s="7"/>
      <c r="I76" s="7"/>
      <c r="J76" s="7"/>
      <c r="K76" s="7"/>
      <c r="L76" s="7"/>
      <c r="M76" s="95"/>
      <c r="N76" s="7"/>
      <c r="O76" s="7"/>
      <c r="P76" s="7"/>
      <c r="Q76" s="94"/>
      <c r="R76" s="94"/>
      <c r="S76" s="94"/>
      <c r="T76" s="94"/>
      <c r="U76" s="7"/>
      <c r="V76" s="130"/>
      <c r="W76" s="64"/>
      <c r="X76" s="93"/>
    </row>
    <row r="77" spans="1:24" ht="16.5" x14ac:dyDescent="0.3">
      <c r="A77" s="4"/>
      <c r="B77" s="107"/>
      <c r="C77" s="105"/>
      <c r="D77" s="129"/>
      <c r="E77" s="93"/>
      <c r="F77" s="94"/>
      <c r="G77" s="7"/>
      <c r="H77" s="7"/>
      <c r="I77" s="7"/>
      <c r="J77" s="7"/>
      <c r="K77" s="7"/>
      <c r="L77" s="7"/>
      <c r="M77" s="95"/>
      <c r="N77" s="7"/>
      <c r="O77" s="7"/>
      <c r="P77" s="7"/>
      <c r="Q77" s="94"/>
      <c r="R77" s="94"/>
      <c r="S77" s="94"/>
      <c r="T77" s="94"/>
      <c r="U77" s="115"/>
      <c r="V77" s="130"/>
      <c r="W77" s="64"/>
      <c r="X77" s="93"/>
    </row>
    <row r="78" spans="1:24" ht="16.5" x14ac:dyDescent="0.3">
      <c r="A78" s="4"/>
      <c r="B78" s="107"/>
      <c r="C78" s="105"/>
      <c r="D78" s="129"/>
      <c r="E78" s="93"/>
      <c r="F78" s="94"/>
      <c r="G78" s="7"/>
      <c r="H78" s="7"/>
      <c r="I78" s="7"/>
      <c r="J78" s="7"/>
      <c r="K78" s="7"/>
      <c r="L78" s="7"/>
      <c r="M78" s="95"/>
      <c r="N78" s="7"/>
      <c r="O78" s="7"/>
      <c r="P78" s="7"/>
      <c r="Q78" s="94"/>
      <c r="R78" s="94"/>
      <c r="S78" s="94"/>
      <c r="T78" s="94"/>
      <c r="U78" s="7"/>
      <c r="V78" s="130"/>
      <c r="W78" s="64"/>
      <c r="X78" s="93"/>
    </row>
    <row r="79" spans="1:24" ht="16.5" x14ac:dyDescent="0.3">
      <c r="A79" s="4"/>
      <c r="B79" s="107"/>
      <c r="C79" s="105"/>
      <c r="D79" s="129"/>
      <c r="E79" s="93"/>
      <c r="F79" s="94"/>
      <c r="G79" s="7"/>
      <c r="H79" s="7"/>
      <c r="I79" s="7"/>
      <c r="J79" s="7"/>
      <c r="K79" s="7"/>
      <c r="L79" s="7"/>
      <c r="M79" s="95"/>
      <c r="N79" s="7"/>
      <c r="O79" s="7"/>
      <c r="P79" s="7"/>
      <c r="Q79" s="94"/>
      <c r="R79" s="94"/>
      <c r="S79" s="94"/>
      <c r="T79" s="94"/>
      <c r="U79" s="7"/>
      <c r="V79" s="130"/>
      <c r="W79" s="64"/>
      <c r="X79" s="93"/>
    </row>
    <row r="80" spans="1:24" ht="16.5" x14ac:dyDescent="0.3">
      <c r="A80" s="4"/>
      <c r="B80" s="107"/>
      <c r="C80" s="105"/>
      <c r="D80" s="129"/>
      <c r="E80" s="93"/>
      <c r="F80" s="94"/>
      <c r="G80" s="7"/>
      <c r="H80" s="7"/>
      <c r="I80" s="7"/>
      <c r="J80" s="7"/>
      <c r="K80" s="7"/>
      <c r="L80" s="7"/>
      <c r="M80" s="95"/>
      <c r="N80" s="7"/>
      <c r="O80" s="7"/>
      <c r="P80" s="7"/>
      <c r="Q80" s="94"/>
      <c r="R80" s="94"/>
      <c r="S80" s="94"/>
      <c r="T80" s="94"/>
      <c r="U80" s="7"/>
      <c r="V80" s="130"/>
      <c r="W80" s="64"/>
      <c r="X80" s="93"/>
    </row>
    <row r="81" spans="1:24" ht="16.5" x14ac:dyDescent="0.3">
      <c r="A81" s="4"/>
      <c r="B81" s="107"/>
      <c r="C81" s="105"/>
      <c r="D81" s="129"/>
      <c r="E81" s="93"/>
      <c r="F81" s="94"/>
      <c r="G81" s="7"/>
      <c r="H81" s="7"/>
      <c r="I81" s="7"/>
      <c r="J81" s="7"/>
      <c r="K81" s="7"/>
      <c r="L81" s="7"/>
      <c r="M81" s="95"/>
      <c r="N81" s="7"/>
      <c r="O81" s="7"/>
      <c r="P81" s="7"/>
      <c r="Q81" s="94"/>
      <c r="R81" s="94"/>
      <c r="S81" s="94"/>
      <c r="T81" s="94"/>
      <c r="U81" s="7"/>
      <c r="V81" s="130"/>
      <c r="W81" s="64"/>
      <c r="X81" s="93"/>
    </row>
    <row r="82" spans="1:24" ht="16.5" x14ac:dyDescent="0.3">
      <c r="A82" s="4"/>
      <c r="B82" s="107"/>
      <c r="C82" s="105"/>
      <c r="D82" s="129"/>
      <c r="E82" s="93"/>
      <c r="F82" s="94"/>
      <c r="G82" s="7"/>
      <c r="H82" s="7"/>
      <c r="I82" s="7"/>
      <c r="J82" s="7"/>
      <c r="K82" s="7"/>
      <c r="L82" s="7"/>
      <c r="M82" s="95"/>
      <c r="N82" s="7"/>
      <c r="O82" s="7"/>
      <c r="P82" s="7"/>
      <c r="Q82" s="94"/>
      <c r="R82" s="94"/>
      <c r="S82" s="94"/>
      <c r="T82" s="94"/>
      <c r="U82" s="7"/>
      <c r="V82" s="130"/>
      <c r="W82" s="64"/>
      <c r="X82" s="93"/>
    </row>
    <row r="83" spans="1:24" ht="16.5" x14ac:dyDescent="0.3">
      <c r="A83" s="4"/>
      <c r="B83" s="107"/>
      <c r="C83" s="105"/>
      <c r="D83" s="129"/>
      <c r="E83" s="93"/>
      <c r="F83" s="94"/>
      <c r="G83" s="7"/>
      <c r="H83" s="7"/>
      <c r="I83" s="7"/>
      <c r="J83" s="7"/>
      <c r="K83" s="7"/>
      <c r="L83" s="7"/>
      <c r="M83" s="95"/>
      <c r="N83" s="7"/>
      <c r="O83" s="7"/>
      <c r="P83" s="7"/>
      <c r="Q83" s="94"/>
      <c r="R83" s="94"/>
      <c r="S83" s="94"/>
      <c r="T83" s="94"/>
      <c r="U83" s="7"/>
      <c r="V83" s="130"/>
      <c r="W83" s="64"/>
      <c r="X83" s="93"/>
    </row>
    <row r="84" spans="1:24" ht="16.5" x14ac:dyDescent="0.3">
      <c r="A84" s="4"/>
      <c r="B84" s="107"/>
      <c r="C84" s="105"/>
      <c r="D84" s="129"/>
      <c r="E84" s="93"/>
      <c r="F84" s="94"/>
      <c r="G84" s="7"/>
      <c r="H84" s="7"/>
      <c r="I84" s="7"/>
      <c r="J84" s="7"/>
      <c r="K84" s="7"/>
      <c r="L84" s="7"/>
      <c r="M84" s="95"/>
      <c r="N84" s="7"/>
      <c r="O84" s="7"/>
      <c r="P84" s="7"/>
      <c r="Q84" s="94"/>
      <c r="R84" s="94"/>
      <c r="S84" s="94"/>
      <c r="T84" s="94"/>
      <c r="U84" s="7"/>
      <c r="V84" s="130"/>
      <c r="W84" s="64"/>
      <c r="X84" s="93"/>
    </row>
    <row r="85" spans="1:24" ht="16.5" x14ac:dyDescent="0.3">
      <c r="A85" s="4"/>
      <c r="B85" s="107"/>
      <c r="C85" s="105"/>
      <c r="D85" s="129"/>
      <c r="E85" s="93"/>
      <c r="F85" s="94"/>
      <c r="G85" s="7"/>
      <c r="H85" s="7"/>
      <c r="I85" s="7"/>
      <c r="J85" s="7"/>
      <c r="K85" s="7"/>
      <c r="L85" s="7"/>
      <c r="M85" s="95"/>
      <c r="N85" s="7"/>
      <c r="O85" s="7"/>
      <c r="P85" s="7"/>
      <c r="Q85" s="94"/>
      <c r="R85" s="94"/>
      <c r="S85" s="94"/>
      <c r="T85" s="94"/>
      <c r="U85" s="7"/>
      <c r="V85" s="130"/>
      <c r="W85" s="64"/>
      <c r="X85" s="93"/>
    </row>
    <row r="86" spans="1:24" ht="16.5" x14ac:dyDescent="0.3">
      <c r="A86" s="4"/>
      <c r="B86" s="107"/>
      <c r="C86" s="105"/>
      <c r="V86" s="132"/>
      <c r="W86" s="66"/>
      <c r="X86" s="66"/>
    </row>
    <row r="87" spans="1:24" ht="16.5" x14ac:dyDescent="0.3">
      <c r="A87" s="4"/>
      <c r="B87" s="107"/>
      <c r="C87" s="105"/>
      <c r="V87" s="132"/>
      <c r="W87" s="66"/>
      <c r="X87" s="66"/>
    </row>
    <row r="88" spans="1:24" ht="16.5" x14ac:dyDescent="0.3">
      <c r="A88" s="4"/>
      <c r="B88" s="107"/>
      <c r="C88" s="105"/>
      <c r="V88" s="132"/>
      <c r="W88" s="66"/>
      <c r="X88" s="66"/>
    </row>
    <row r="89" spans="1:24" ht="16.5" x14ac:dyDescent="0.3">
      <c r="A89" s="4"/>
      <c r="B89" s="107"/>
      <c r="C89" s="105"/>
      <c r="V89" s="132"/>
      <c r="W89" s="66"/>
      <c r="X89" s="66"/>
    </row>
    <row r="90" spans="1:24" ht="16.5" x14ac:dyDescent="0.3">
      <c r="A90" s="4"/>
      <c r="B90" s="107"/>
      <c r="C90" s="105"/>
      <c r="V90" s="132"/>
      <c r="W90" s="66"/>
      <c r="X90" s="66"/>
    </row>
    <row r="91" spans="1:24" ht="16.5" x14ac:dyDescent="0.3">
      <c r="A91" s="4"/>
      <c r="B91" s="107"/>
      <c r="C91" s="105"/>
      <c r="V91" s="132"/>
      <c r="W91" s="66"/>
      <c r="X91" s="66"/>
    </row>
    <row r="92" spans="1:24" ht="16.5" x14ac:dyDescent="0.3">
      <c r="A92" s="4"/>
      <c r="B92" s="107"/>
      <c r="C92" s="105"/>
      <c r="V92" s="132"/>
      <c r="W92" s="66"/>
      <c r="X92" s="66"/>
    </row>
    <row r="93" spans="1:24" ht="16.5" x14ac:dyDescent="0.3">
      <c r="A93" s="4"/>
      <c r="B93" s="107"/>
      <c r="C93" s="105"/>
      <c r="V93" s="132"/>
      <c r="W93" s="66"/>
      <c r="X93" s="66"/>
    </row>
    <row r="94" spans="1:24" ht="16.5" x14ac:dyDescent="0.3">
      <c r="A94" s="4"/>
      <c r="B94" s="107"/>
      <c r="C94" s="105"/>
      <c r="V94" s="132"/>
      <c r="W94" s="66"/>
      <c r="X94" s="66"/>
    </row>
    <row r="95" spans="1:24" ht="16.5" x14ac:dyDescent="0.3">
      <c r="A95" s="4"/>
      <c r="B95" s="107"/>
      <c r="C95" s="105"/>
      <c r="V95" s="132"/>
      <c r="W95" s="66"/>
      <c r="X95" s="66"/>
    </row>
    <row r="96" spans="1:24" ht="16.5" x14ac:dyDescent="0.3">
      <c r="A96" s="4"/>
      <c r="B96" s="107"/>
      <c r="C96" s="105"/>
      <c r="V96" s="132"/>
      <c r="W96" s="66"/>
      <c r="X96" s="66"/>
    </row>
    <row r="97" spans="1:24" ht="16.5" x14ac:dyDescent="0.3">
      <c r="A97" s="4"/>
      <c r="B97" s="107"/>
      <c r="C97" s="105"/>
      <c r="V97" s="132"/>
      <c r="W97" s="66"/>
      <c r="X97" s="66"/>
    </row>
    <row r="98" spans="1:24" ht="16.5" x14ac:dyDescent="0.3">
      <c r="A98" s="4"/>
      <c r="B98" s="107"/>
      <c r="C98" s="105"/>
      <c r="V98" s="132"/>
      <c r="W98" s="66"/>
      <c r="X98" s="66"/>
    </row>
    <row r="99" spans="1:24" ht="16.5" x14ac:dyDescent="0.3">
      <c r="A99" s="4"/>
      <c r="B99" s="107"/>
      <c r="C99" s="105"/>
      <c r="V99" s="132"/>
      <c r="W99" s="66"/>
      <c r="X99" s="66"/>
    </row>
    <row r="100" spans="1:24" ht="16.5" x14ac:dyDescent="0.3">
      <c r="A100" s="4"/>
      <c r="B100" s="107"/>
      <c r="C100" s="105"/>
      <c r="V100" s="132"/>
      <c r="W100" s="66"/>
      <c r="X100" s="66"/>
    </row>
    <row r="101" spans="1:24" ht="16.5" x14ac:dyDescent="0.3">
      <c r="A101" s="4"/>
      <c r="B101" s="107"/>
      <c r="C101" s="105"/>
      <c r="V101" s="132"/>
      <c r="W101" s="66"/>
      <c r="X101" s="66"/>
    </row>
    <row r="102" spans="1:24" ht="16.5" x14ac:dyDescent="0.3">
      <c r="A102" s="4"/>
      <c r="B102" s="107"/>
      <c r="C102" s="105"/>
      <c r="V102" s="132"/>
      <c r="W102" s="66"/>
      <c r="X102" s="66"/>
    </row>
    <row r="103" spans="1:24" ht="16.5" x14ac:dyDescent="0.3">
      <c r="A103" s="4"/>
      <c r="B103" s="107"/>
      <c r="C103" s="105"/>
      <c r="V103" s="132"/>
      <c r="W103" s="66"/>
      <c r="X103" s="66"/>
    </row>
    <row r="104" spans="1:24" ht="16.5" x14ac:dyDescent="0.3">
      <c r="A104" s="4"/>
      <c r="B104" s="107"/>
      <c r="C104" s="105"/>
      <c r="V104" s="132"/>
      <c r="W104" s="66"/>
      <c r="X104" s="66"/>
    </row>
    <row r="105" spans="1:24" ht="16.5" x14ac:dyDescent="0.3">
      <c r="A105" s="4"/>
      <c r="B105" s="107"/>
      <c r="C105" s="105"/>
      <c r="V105" s="132"/>
      <c r="W105" s="66"/>
      <c r="X105" s="66"/>
    </row>
    <row r="106" spans="1:24" ht="16.5" x14ac:dyDescent="0.3">
      <c r="A106" s="4"/>
      <c r="B106" s="107"/>
      <c r="C106" s="105"/>
      <c r="V106" s="132"/>
      <c r="W106" s="66"/>
      <c r="X106" s="66"/>
    </row>
    <row r="107" spans="1:24" ht="16.5" x14ac:dyDescent="0.3">
      <c r="A107" s="4"/>
      <c r="B107" s="107"/>
      <c r="C107" s="105"/>
      <c r="V107" s="132"/>
      <c r="W107" s="66"/>
      <c r="X107" s="66"/>
    </row>
    <row r="108" spans="1:24" ht="16.5" x14ac:dyDescent="0.3">
      <c r="A108" s="4"/>
      <c r="B108" s="107"/>
      <c r="C108" s="105"/>
      <c r="V108" s="132"/>
      <c r="W108" s="66"/>
      <c r="X108" s="66"/>
    </row>
    <row r="109" spans="1:24" ht="16.5" x14ac:dyDescent="0.3">
      <c r="A109" s="4"/>
      <c r="B109" s="107"/>
      <c r="C109" s="105"/>
      <c r="V109" s="132"/>
      <c r="W109" s="66"/>
      <c r="X109" s="66"/>
    </row>
    <row r="110" spans="1:24" ht="16.5" x14ac:dyDescent="0.3">
      <c r="A110" s="4"/>
      <c r="B110" s="107"/>
      <c r="C110" s="105"/>
      <c r="V110" s="132"/>
      <c r="W110" s="66"/>
      <c r="X110" s="66"/>
    </row>
    <row r="111" spans="1:24" ht="16.5" x14ac:dyDescent="0.3">
      <c r="A111" s="4"/>
      <c r="B111" s="107"/>
      <c r="C111" s="105"/>
      <c r="V111" s="132"/>
      <c r="W111" s="66"/>
      <c r="X111" s="66"/>
    </row>
    <row r="112" spans="1:24" ht="16.5" x14ac:dyDescent="0.3">
      <c r="A112" s="4"/>
      <c r="B112" s="107"/>
      <c r="C112" s="105"/>
      <c r="V112" s="132"/>
      <c r="W112" s="66"/>
      <c r="X112" s="66"/>
    </row>
    <row r="113" spans="1:24" ht="16.5" x14ac:dyDescent="0.3">
      <c r="A113" s="4"/>
      <c r="B113" s="107"/>
      <c r="C113" s="105"/>
      <c r="V113" s="132"/>
      <c r="W113" s="66"/>
      <c r="X113" s="66"/>
    </row>
    <row r="114" spans="1:24" ht="16.5" x14ac:dyDescent="0.3">
      <c r="A114" s="4"/>
      <c r="B114" s="107"/>
      <c r="C114" s="105"/>
      <c r="V114" s="132"/>
      <c r="W114" s="66"/>
      <c r="X114" s="66"/>
    </row>
    <row r="115" spans="1:24" ht="16.5" x14ac:dyDescent="0.3">
      <c r="A115" s="4"/>
      <c r="B115" s="107"/>
      <c r="C115" s="105"/>
      <c r="V115" s="132"/>
      <c r="W115" s="66"/>
      <c r="X115" s="66"/>
    </row>
    <row r="116" spans="1:24" ht="16.5" x14ac:dyDescent="0.3">
      <c r="A116" s="4"/>
      <c r="B116" s="107"/>
      <c r="C116" s="105"/>
      <c r="V116" s="132"/>
      <c r="W116" s="66"/>
      <c r="X116" s="66"/>
    </row>
    <row r="117" spans="1:24" ht="16.5" x14ac:dyDescent="0.3">
      <c r="A117" s="4"/>
      <c r="B117" s="107"/>
      <c r="C117" s="105"/>
      <c r="V117" s="132"/>
      <c r="W117" s="66"/>
      <c r="X117" s="66"/>
    </row>
    <row r="118" spans="1:24" ht="16.5" x14ac:dyDescent="0.3">
      <c r="A118" s="4"/>
      <c r="B118" s="107"/>
      <c r="C118" s="105"/>
      <c r="V118" s="132"/>
      <c r="W118" s="66"/>
      <c r="X118" s="66"/>
    </row>
    <row r="119" spans="1:24" ht="16.5" x14ac:dyDescent="0.3">
      <c r="A119" s="4"/>
      <c r="B119" s="107"/>
      <c r="C119" s="105"/>
      <c r="V119" s="132"/>
      <c r="W119" s="66"/>
      <c r="X119" s="66"/>
    </row>
    <row r="120" spans="1:24" ht="16.5" x14ac:dyDescent="0.3">
      <c r="A120" s="4"/>
      <c r="B120" s="107"/>
      <c r="C120" s="105"/>
      <c r="V120" s="132"/>
      <c r="W120" s="66"/>
      <c r="X120" s="66"/>
    </row>
    <row r="121" spans="1:24" ht="16.5" x14ac:dyDescent="0.3">
      <c r="A121" s="4"/>
      <c r="B121" s="107"/>
      <c r="C121" s="105"/>
      <c r="V121" s="132"/>
      <c r="W121" s="66"/>
      <c r="X121" s="66"/>
    </row>
    <row r="122" spans="1:24" ht="16.5" x14ac:dyDescent="0.3">
      <c r="A122" s="4"/>
      <c r="B122" s="107"/>
      <c r="C122" s="105"/>
      <c r="V122" s="132"/>
      <c r="W122" s="66"/>
      <c r="X122" s="66"/>
    </row>
    <row r="123" spans="1:24" ht="16.5" x14ac:dyDescent="0.3">
      <c r="A123" s="4"/>
      <c r="B123" s="107"/>
      <c r="C123" s="105"/>
      <c r="V123" s="132"/>
      <c r="W123" s="66"/>
      <c r="X123" s="66"/>
    </row>
    <row r="124" spans="1:24" ht="16.5" x14ac:dyDescent="0.3">
      <c r="A124" s="4"/>
      <c r="B124" s="107"/>
      <c r="C124" s="105"/>
      <c r="V124" s="132"/>
      <c r="W124" s="66"/>
      <c r="X124" s="66"/>
    </row>
    <row r="125" spans="1:24" ht="16.5" x14ac:dyDescent="0.3">
      <c r="A125" s="4"/>
      <c r="B125" s="107"/>
      <c r="C125" s="105"/>
      <c r="V125" s="132"/>
      <c r="W125" s="66"/>
      <c r="X125" s="66"/>
    </row>
    <row r="126" spans="1:24" ht="16.5" x14ac:dyDescent="0.3">
      <c r="A126" s="4"/>
      <c r="B126" s="107"/>
      <c r="C126" s="105"/>
      <c r="V126" s="132"/>
      <c r="W126" s="66"/>
      <c r="X126" s="66"/>
    </row>
    <row r="127" spans="1:24" ht="16.5" x14ac:dyDescent="0.3">
      <c r="A127" s="4"/>
      <c r="B127" s="107"/>
      <c r="C127" s="105"/>
      <c r="V127" s="132"/>
      <c r="W127" s="66"/>
      <c r="X127" s="66"/>
    </row>
    <row r="128" spans="1:24" ht="16.5" x14ac:dyDescent="0.3">
      <c r="A128" s="4"/>
      <c r="B128" s="107"/>
      <c r="C128" s="105"/>
      <c r="V128" s="132"/>
      <c r="W128" s="66"/>
      <c r="X128" s="66"/>
    </row>
    <row r="129" spans="1:24" ht="16.5" x14ac:dyDescent="0.3">
      <c r="A129" s="4"/>
      <c r="B129" s="107"/>
      <c r="C129" s="105"/>
      <c r="V129" s="132"/>
      <c r="W129" s="66"/>
      <c r="X129" s="66"/>
    </row>
    <row r="130" spans="1:24" ht="16.5" x14ac:dyDescent="0.3">
      <c r="A130" s="4"/>
      <c r="B130" s="107"/>
      <c r="C130" s="105"/>
      <c r="V130" s="132"/>
      <c r="W130" s="66"/>
      <c r="X130" s="66"/>
    </row>
    <row r="131" spans="1:24" ht="16.5" x14ac:dyDescent="0.3">
      <c r="A131" s="4"/>
      <c r="B131" s="107"/>
      <c r="C131" s="105"/>
      <c r="V131" s="132"/>
      <c r="W131" s="66"/>
      <c r="X131" s="66"/>
    </row>
    <row r="132" spans="1:24" ht="16.5" x14ac:dyDescent="0.3">
      <c r="A132" s="4"/>
      <c r="B132" s="107"/>
      <c r="C132" s="105"/>
      <c r="V132" s="132"/>
      <c r="W132" s="66"/>
      <c r="X132" s="66"/>
    </row>
    <row r="133" spans="1:24" ht="16.5" x14ac:dyDescent="0.3">
      <c r="A133" s="4"/>
      <c r="B133" s="107"/>
      <c r="C133" s="105"/>
      <c r="V133" s="132"/>
      <c r="W133" s="66"/>
      <c r="X133" s="66"/>
    </row>
    <row r="134" spans="1:24" ht="16.5" x14ac:dyDescent="0.3">
      <c r="A134" s="4"/>
      <c r="B134" s="107"/>
      <c r="C134" s="105"/>
      <c r="V134" s="132"/>
      <c r="W134" s="66"/>
      <c r="X134" s="66"/>
    </row>
    <row r="135" spans="1:24" ht="16.5" x14ac:dyDescent="0.3">
      <c r="A135" s="4"/>
      <c r="B135" s="107"/>
      <c r="C135" s="105"/>
      <c r="V135" s="132"/>
      <c r="W135" s="66"/>
      <c r="X135" s="66"/>
    </row>
    <row r="136" spans="1:24" ht="16.5" x14ac:dyDescent="0.3">
      <c r="A136" s="4"/>
      <c r="B136" s="107"/>
      <c r="C136" s="105"/>
      <c r="V136" s="132"/>
      <c r="W136" s="66"/>
      <c r="X136" s="66"/>
    </row>
    <row r="137" spans="1:24" ht="16.5" x14ac:dyDescent="0.3">
      <c r="A137" s="4"/>
      <c r="B137" s="107"/>
      <c r="C137" s="105"/>
      <c r="V137" s="132"/>
      <c r="W137" s="66"/>
      <c r="X137" s="66"/>
    </row>
    <row r="138" spans="1:24" ht="16.5" x14ac:dyDescent="0.3">
      <c r="A138" s="4"/>
      <c r="B138" s="107"/>
      <c r="C138" s="105"/>
      <c r="V138" s="132"/>
      <c r="W138" s="66"/>
      <c r="X138" s="66"/>
    </row>
    <row r="139" spans="1:24" ht="16.5" x14ac:dyDescent="0.3">
      <c r="A139" s="4"/>
      <c r="B139" s="107"/>
      <c r="C139" s="105"/>
      <c r="V139" s="132"/>
      <c r="W139" s="66"/>
      <c r="X139" s="66"/>
    </row>
    <row r="140" spans="1:24" ht="16.5" x14ac:dyDescent="0.3">
      <c r="A140" s="4"/>
      <c r="B140" s="107"/>
      <c r="C140" s="105"/>
      <c r="V140" s="132"/>
      <c r="W140" s="66"/>
      <c r="X140" s="66"/>
    </row>
    <row r="141" spans="1:24" ht="16.5" x14ac:dyDescent="0.3">
      <c r="A141" s="4"/>
      <c r="B141" s="107"/>
      <c r="C141" s="105"/>
      <c r="V141" s="132"/>
      <c r="W141" s="66"/>
      <c r="X141" s="66"/>
    </row>
    <row r="142" spans="1:24" ht="16.5" x14ac:dyDescent="0.3">
      <c r="A142" s="4"/>
      <c r="B142" s="107"/>
      <c r="C142" s="105"/>
      <c r="V142" s="132"/>
      <c r="W142" s="66"/>
      <c r="X142" s="66"/>
    </row>
    <row r="143" spans="1:24" ht="16.5" x14ac:dyDescent="0.3">
      <c r="A143" s="4"/>
      <c r="B143" s="107"/>
      <c r="C143" s="105"/>
      <c r="V143" s="132"/>
      <c r="W143" s="66"/>
      <c r="X143" s="66"/>
    </row>
    <row r="144" spans="1:24" ht="16.5" x14ac:dyDescent="0.3">
      <c r="A144" s="4"/>
      <c r="B144" s="107"/>
      <c r="C144" s="105"/>
      <c r="V144" s="132"/>
      <c r="W144" s="66"/>
      <c r="X144" s="66"/>
    </row>
    <row r="145" spans="1:24" ht="16.5" x14ac:dyDescent="0.3">
      <c r="A145" s="4"/>
      <c r="B145" s="107"/>
      <c r="C145" s="105"/>
      <c r="V145" s="132"/>
      <c r="W145" s="66"/>
      <c r="X145" s="66"/>
    </row>
    <row r="146" spans="1:24" ht="16.5" x14ac:dyDescent="0.3">
      <c r="A146" s="4"/>
      <c r="B146" s="107"/>
      <c r="C146" s="105"/>
      <c r="V146" s="132"/>
      <c r="W146" s="66"/>
      <c r="X146" s="66"/>
    </row>
    <row r="147" spans="1:24" ht="16.5" x14ac:dyDescent="0.3">
      <c r="A147" s="4"/>
      <c r="B147" s="107"/>
      <c r="C147" s="105"/>
      <c r="V147" s="132"/>
      <c r="W147" s="66"/>
      <c r="X147" s="66"/>
    </row>
    <row r="148" spans="1:24" ht="16.5" x14ac:dyDescent="0.3">
      <c r="A148" s="4"/>
      <c r="B148" s="107"/>
      <c r="C148" s="105"/>
      <c r="V148" s="132"/>
      <c r="W148" s="66"/>
      <c r="X148" s="66"/>
    </row>
    <row r="149" spans="1:24" ht="16.5" x14ac:dyDescent="0.3">
      <c r="A149" s="4"/>
      <c r="B149" s="107"/>
      <c r="C149" s="105"/>
      <c r="V149" s="132"/>
      <c r="W149" s="66"/>
      <c r="X149" s="66"/>
    </row>
    <row r="150" spans="1:24" ht="16.5" x14ac:dyDescent="0.3">
      <c r="A150" s="4"/>
      <c r="B150" s="107"/>
      <c r="C150" s="105"/>
      <c r="V150" s="132"/>
      <c r="W150" s="66"/>
      <c r="X150" s="66"/>
    </row>
    <row r="151" spans="1:24" x14ac:dyDescent="0.25">
      <c r="V151" s="132"/>
      <c r="W151" s="66"/>
      <c r="X151" s="66"/>
    </row>
    <row r="152" spans="1:24" x14ac:dyDescent="0.25">
      <c r="V152" s="132"/>
      <c r="W152" s="66"/>
      <c r="X152" s="66"/>
    </row>
    <row r="153" spans="1:24" x14ac:dyDescent="0.25">
      <c r="V153" s="132"/>
      <c r="W153" s="66"/>
      <c r="X153" s="66"/>
    </row>
    <row r="154" spans="1:24" x14ac:dyDescent="0.25">
      <c r="V154" s="132"/>
      <c r="W154" s="66"/>
      <c r="X154" s="66"/>
    </row>
    <row r="155" spans="1:24" x14ac:dyDescent="0.25">
      <c r="V155" s="132"/>
      <c r="W155" s="66"/>
      <c r="X155" s="66"/>
    </row>
    <row r="156" spans="1:24" x14ac:dyDescent="0.25">
      <c r="V156" s="132"/>
      <c r="W156" s="66"/>
      <c r="X156" s="66"/>
    </row>
    <row r="157" spans="1:24" x14ac:dyDescent="0.25">
      <c r="V157" s="132"/>
      <c r="W157" s="66"/>
      <c r="X157" s="66"/>
    </row>
    <row r="158" spans="1:24" x14ac:dyDescent="0.25">
      <c r="V158" s="132"/>
      <c r="W158" s="66"/>
      <c r="X158" s="66"/>
    </row>
    <row r="159" spans="1:24" x14ac:dyDescent="0.25">
      <c r="V159" s="132"/>
      <c r="W159" s="66"/>
      <c r="X159" s="66"/>
    </row>
    <row r="160" spans="1:24" x14ac:dyDescent="0.25">
      <c r="V160" s="132"/>
      <c r="W160" s="66"/>
      <c r="X160" s="66"/>
    </row>
    <row r="161" spans="22:24" x14ac:dyDescent="0.25">
      <c r="V161" s="132"/>
      <c r="W161" s="66"/>
      <c r="X161" s="66"/>
    </row>
    <row r="162" spans="22:24" x14ac:dyDescent="0.25">
      <c r="V162" s="132"/>
      <c r="W162" s="66"/>
      <c r="X162" s="66"/>
    </row>
    <row r="163" spans="22:24" x14ac:dyDescent="0.25">
      <c r="V163" s="132"/>
      <c r="W163" s="66"/>
      <c r="X163" s="66"/>
    </row>
    <row r="164" spans="22:24" x14ac:dyDescent="0.25">
      <c r="V164" s="132"/>
      <c r="W164" s="66"/>
      <c r="X164" s="66"/>
    </row>
    <row r="165" spans="22:24" x14ac:dyDescent="0.25">
      <c r="V165" s="132"/>
      <c r="W165" s="66"/>
      <c r="X165" s="66"/>
    </row>
    <row r="166" spans="22:24" x14ac:dyDescent="0.25">
      <c r="V166" s="132"/>
      <c r="W166" s="66"/>
      <c r="X166" s="66"/>
    </row>
    <row r="167" spans="22:24" x14ac:dyDescent="0.25">
      <c r="V167" s="132"/>
      <c r="W167" s="66"/>
      <c r="X167" s="66"/>
    </row>
    <row r="168" spans="22:24" x14ac:dyDescent="0.25">
      <c r="V168" s="132"/>
      <c r="W168" s="66"/>
      <c r="X168" s="66"/>
    </row>
    <row r="169" spans="22:24" x14ac:dyDescent="0.25">
      <c r="V169" s="132"/>
      <c r="W169" s="66"/>
      <c r="X169" s="66"/>
    </row>
    <row r="170" spans="22:24" x14ac:dyDescent="0.25">
      <c r="V170" s="132"/>
      <c r="W170" s="66"/>
      <c r="X170" s="66"/>
    </row>
    <row r="171" spans="22:24" x14ac:dyDescent="0.25">
      <c r="V171" s="132"/>
      <c r="W171" s="66"/>
      <c r="X171" s="66"/>
    </row>
    <row r="172" spans="22:24" x14ac:dyDescent="0.25">
      <c r="V172" s="132"/>
      <c r="W172" s="66"/>
      <c r="X172" s="66"/>
    </row>
    <row r="173" spans="22:24" x14ac:dyDescent="0.25">
      <c r="V173" s="132"/>
      <c r="W173" s="66"/>
      <c r="X173" s="66"/>
    </row>
    <row r="174" spans="22:24" x14ac:dyDescent="0.25">
      <c r="V174" s="132"/>
      <c r="W174" s="66"/>
      <c r="X174" s="66"/>
    </row>
    <row r="175" spans="22:24" x14ac:dyDescent="0.25">
      <c r="V175" s="132"/>
      <c r="W175" s="66"/>
      <c r="X175" s="66"/>
    </row>
    <row r="176" spans="22:24" x14ac:dyDescent="0.25">
      <c r="V176" s="132"/>
      <c r="W176" s="66"/>
      <c r="X176" s="66"/>
    </row>
    <row r="177" spans="22:24" x14ac:dyDescent="0.25">
      <c r="V177" s="132"/>
      <c r="W177" s="66"/>
      <c r="X177" s="66"/>
    </row>
    <row r="178" spans="22:24" x14ac:dyDescent="0.25">
      <c r="V178" s="132"/>
      <c r="W178" s="66"/>
      <c r="X178" s="66"/>
    </row>
    <row r="179" spans="22:24" x14ac:dyDescent="0.25">
      <c r="V179" s="132"/>
      <c r="W179" s="66"/>
      <c r="X179" s="66"/>
    </row>
    <row r="180" spans="22:24" x14ac:dyDescent="0.25">
      <c r="V180" s="132"/>
      <c r="W180" s="66"/>
      <c r="X180" s="66"/>
    </row>
    <row r="181" spans="22:24" x14ac:dyDescent="0.25">
      <c r="V181" s="132"/>
      <c r="W181" s="66"/>
      <c r="X181" s="66"/>
    </row>
    <row r="182" spans="22:24" x14ac:dyDescent="0.25">
      <c r="V182" s="132"/>
      <c r="W182" s="66"/>
      <c r="X182" s="66"/>
    </row>
    <row r="183" spans="22:24" x14ac:dyDescent="0.25">
      <c r="V183" s="132"/>
      <c r="W183" s="66"/>
      <c r="X183" s="66"/>
    </row>
    <row r="184" spans="22:24" x14ac:dyDescent="0.25">
      <c r="V184" s="132"/>
      <c r="W184" s="66"/>
      <c r="X184" s="66"/>
    </row>
    <row r="185" spans="22:24" x14ac:dyDescent="0.25">
      <c r="V185" s="132"/>
      <c r="W185" s="66"/>
      <c r="X185" s="66"/>
    </row>
    <row r="186" spans="22:24" x14ac:dyDescent="0.25">
      <c r="V186" s="132"/>
      <c r="W186" s="66"/>
      <c r="X186" s="66"/>
    </row>
    <row r="187" spans="22:24" x14ac:dyDescent="0.25">
      <c r="V187" s="132"/>
      <c r="W187" s="66"/>
      <c r="X187" s="66"/>
    </row>
    <row r="188" spans="22:24" x14ac:dyDescent="0.25">
      <c r="V188" s="132"/>
      <c r="W188" s="66"/>
      <c r="X188" s="66"/>
    </row>
    <row r="189" spans="22:24" x14ac:dyDescent="0.25">
      <c r="V189" s="132"/>
      <c r="W189" s="66"/>
      <c r="X189" s="66"/>
    </row>
    <row r="190" spans="22:24" x14ac:dyDescent="0.25">
      <c r="V190" s="132"/>
      <c r="W190" s="66"/>
      <c r="X190" s="66"/>
    </row>
    <row r="191" spans="22:24" x14ac:dyDescent="0.25">
      <c r="V191" s="132"/>
      <c r="W191" s="66"/>
      <c r="X191" s="66"/>
    </row>
    <row r="192" spans="22:24" x14ac:dyDescent="0.25">
      <c r="V192" s="132"/>
      <c r="W192" s="66"/>
      <c r="X192" s="66"/>
    </row>
    <row r="193" spans="22:24" x14ac:dyDescent="0.25">
      <c r="V193" s="132"/>
      <c r="W193" s="66"/>
      <c r="X193" s="66"/>
    </row>
    <row r="194" spans="22:24" x14ac:dyDescent="0.25">
      <c r="V194" s="132"/>
      <c r="W194" s="66"/>
      <c r="X194" s="66"/>
    </row>
    <row r="195" spans="22:24" x14ac:dyDescent="0.25">
      <c r="V195" s="132"/>
      <c r="W195" s="66"/>
      <c r="X195" s="66"/>
    </row>
    <row r="196" spans="22:24" x14ac:dyDescent="0.25">
      <c r="V196" s="132"/>
      <c r="W196" s="66"/>
      <c r="X196" s="66"/>
    </row>
    <row r="197" spans="22:24" x14ac:dyDescent="0.25">
      <c r="V197" s="132"/>
      <c r="W197" s="66"/>
      <c r="X197" s="66"/>
    </row>
    <row r="198" spans="22:24" x14ac:dyDescent="0.25">
      <c r="V198" s="132"/>
      <c r="W198" s="66"/>
      <c r="X198" s="66"/>
    </row>
    <row r="199" spans="22:24" x14ac:dyDescent="0.25">
      <c r="V199" s="132"/>
      <c r="W199" s="66"/>
      <c r="X199" s="66"/>
    </row>
    <row r="200" spans="22:24" x14ac:dyDescent="0.25">
      <c r="V200" s="132"/>
      <c r="W200" s="66"/>
      <c r="X200" s="66"/>
    </row>
    <row r="201" spans="22:24" x14ac:dyDescent="0.25">
      <c r="V201" s="132"/>
      <c r="W201" s="66"/>
      <c r="X201" s="66"/>
    </row>
    <row r="202" spans="22:24" x14ac:dyDescent="0.25">
      <c r="V202" s="132"/>
      <c r="W202" s="66"/>
      <c r="X202" s="66"/>
    </row>
    <row r="203" spans="22:24" x14ac:dyDescent="0.25">
      <c r="V203" s="132"/>
      <c r="W203" s="66"/>
      <c r="X203" s="66"/>
    </row>
    <row r="204" spans="22:24" x14ac:dyDescent="0.25">
      <c r="V204" s="132"/>
      <c r="W204" s="66"/>
      <c r="X204" s="66"/>
    </row>
    <row r="205" spans="22:24" x14ac:dyDescent="0.25">
      <c r="V205" s="132"/>
      <c r="W205" s="66"/>
      <c r="X205" s="66"/>
    </row>
    <row r="206" spans="22:24" x14ac:dyDescent="0.25">
      <c r="V206" s="132"/>
      <c r="W206" s="66"/>
      <c r="X206" s="66"/>
    </row>
    <row r="207" spans="22:24" x14ac:dyDescent="0.25">
      <c r="V207" s="132"/>
      <c r="W207" s="66"/>
      <c r="X207" s="66"/>
    </row>
    <row r="208" spans="22:24" x14ac:dyDescent="0.25">
      <c r="V208" s="132"/>
      <c r="W208" s="66"/>
      <c r="X208" s="66"/>
    </row>
    <row r="209" spans="22:24" x14ac:dyDescent="0.25">
      <c r="V209" s="132"/>
      <c r="W209" s="66"/>
      <c r="X209" s="66"/>
    </row>
    <row r="210" spans="22:24" x14ac:dyDescent="0.25">
      <c r="V210" s="132"/>
      <c r="W210" s="66"/>
      <c r="X210" s="66"/>
    </row>
    <row r="211" spans="22:24" x14ac:dyDescent="0.25">
      <c r="V211" s="132"/>
      <c r="W211" s="66"/>
      <c r="X211" s="66"/>
    </row>
    <row r="212" spans="22:24" x14ac:dyDescent="0.25">
      <c r="V212" s="132"/>
      <c r="W212" s="66"/>
      <c r="X212" s="66"/>
    </row>
    <row r="213" spans="22:24" x14ac:dyDescent="0.25">
      <c r="V213" s="132"/>
      <c r="W213" s="66"/>
      <c r="X213" s="66"/>
    </row>
    <row r="214" spans="22:24" x14ac:dyDescent="0.25">
      <c r="V214" s="132"/>
      <c r="W214" s="66"/>
      <c r="X214" s="66"/>
    </row>
    <row r="215" spans="22:24" x14ac:dyDescent="0.25">
      <c r="V215" s="132"/>
      <c r="W215" s="66"/>
      <c r="X215" s="66"/>
    </row>
    <row r="216" spans="22:24" x14ac:dyDescent="0.25">
      <c r="V216" s="132"/>
      <c r="W216" s="66"/>
      <c r="X216" s="66"/>
    </row>
    <row r="217" spans="22:24" x14ac:dyDescent="0.25">
      <c r="V217" s="132"/>
      <c r="W217" s="66"/>
      <c r="X217" s="66"/>
    </row>
    <row r="218" spans="22:24" x14ac:dyDescent="0.25">
      <c r="V218" s="132"/>
      <c r="W218" s="66"/>
      <c r="X218" s="66"/>
    </row>
    <row r="219" spans="22:24" x14ac:dyDescent="0.25">
      <c r="V219" s="132"/>
      <c r="W219" s="66"/>
      <c r="X219" s="66"/>
    </row>
    <row r="220" spans="22:24" x14ac:dyDescent="0.25">
      <c r="V220" s="132"/>
      <c r="W220" s="66"/>
      <c r="X220" s="66"/>
    </row>
    <row r="221" spans="22:24" x14ac:dyDescent="0.25">
      <c r="V221" s="132"/>
      <c r="W221" s="66"/>
      <c r="X221" s="66"/>
    </row>
    <row r="222" spans="22:24" x14ac:dyDescent="0.25">
      <c r="V222" s="132"/>
      <c r="W222" s="66"/>
      <c r="X222" s="66"/>
    </row>
    <row r="223" spans="22:24" x14ac:dyDescent="0.25">
      <c r="V223" s="132"/>
      <c r="W223" s="66"/>
      <c r="X223" s="66"/>
    </row>
    <row r="224" spans="22:24" x14ac:dyDescent="0.25">
      <c r="V224" s="132"/>
      <c r="W224" s="66"/>
      <c r="X224" s="66"/>
    </row>
    <row r="225" spans="22:24" x14ac:dyDescent="0.25">
      <c r="V225" s="132"/>
      <c r="W225" s="66"/>
      <c r="X225" s="66"/>
    </row>
    <row r="226" spans="22:24" x14ac:dyDescent="0.25">
      <c r="V226" s="132"/>
      <c r="W226" s="66"/>
      <c r="X226" s="66"/>
    </row>
    <row r="227" spans="22:24" x14ac:dyDescent="0.25">
      <c r="V227" s="132"/>
      <c r="W227" s="66"/>
      <c r="X227" s="66"/>
    </row>
    <row r="228" spans="22:24" x14ac:dyDescent="0.25">
      <c r="V228" s="132"/>
      <c r="W228" s="66"/>
      <c r="X228" s="66"/>
    </row>
    <row r="229" spans="22:24" x14ac:dyDescent="0.25">
      <c r="V229" s="132"/>
      <c r="W229" s="66"/>
      <c r="X229" s="66"/>
    </row>
    <row r="230" spans="22:24" x14ac:dyDescent="0.25">
      <c r="V230" s="132"/>
      <c r="W230" s="66"/>
      <c r="X230" s="66"/>
    </row>
    <row r="231" spans="22:24" x14ac:dyDescent="0.25">
      <c r="V231" s="132"/>
      <c r="W231" s="66"/>
      <c r="X231" s="66"/>
    </row>
    <row r="232" spans="22:24" x14ac:dyDescent="0.25">
      <c r="V232" s="132"/>
      <c r="W232" s="66"/>
      <c r="X232" s="66"/>
    </row>
    <row r="233" spans="22:24" x14ac:dyDescent="0.25">
      <c r="V233" s="132"/>
      <c r="W233" s="66"/>
      <c r="X233" s="66"/>
    </row>
    <row r="234" spans="22:24" x14ac:dyDescent="0.25">
      <c r="V234" s="132"/>
      <c r="W234" s="66"/>
      <c r="X234" s="66"/>
    </row>
    <row r="235" spans="22:24" x14ac:dyDescent="0.25">
      <c r="V235" s="132"/>
      <c r="W235" s="66"/>
      <c r="X235" s="66"/>
    </row>
    <row r="236" spans="22:24" x14ac:dyDescent="0.25">
      <c r="V236" s="132"/>
      <c r="W236" s="66"/>
      <c r="X236" s="66"/>
    </row>
    <row r="237" spans="22:24" x14ac:dyDescent="0.25">
      <c r="V237" s="132"/>
      <c r="W237" s="66"/>
      <c r="X237" s="66"/>
    </row>
    <row r="238" spans="22:24" x14ac:dyDescent="0.25">
      <c r="V238" s="132"/>
      <c r="W238" s="66"/>
      <c r="X238" s="66"/>
    </row>
    <row r="239" spans="22:24" x14ac:dyDescent="0.25">
      <c r="V239" s="132"/>
      <c r="W239" s="66"/>
      <c r="X239" s="66"/>
    </row>
    <row r="240" spans="22:24" x14ac:dyDescent="0.25">
      <c r="V240" s="132"/>
      <c r="W240" s="66"/>
      <c r="X240" s="66"/>
    </row>
    <row r="241" spans="22:24" x14ac:dyDescent="0.25">
      <c r="V241" s="132"/>
      <c r="W241" s="66"/>
      <c r="X241" s="66"/>
    </row>
    <row r="242" spans="22:24" x14ac:dyDescent="0.25">
      <c r="V242" s="132"/>
      <c r="W242" s="66"/>
      <c r="X242" s="66"/>
    </row>
    <row r="243" spans="22:24" x14ac:dyDescent="0.25">
      <c r="V243" s="132"/>
      <c r="W243" s="66"/>
      <c r="X243" s="66"/>
    </row>
    <row r="244" spans="22:24" x14ac:dyDescent="0.25">
      <c r="V244" s="132"/>
      <c r="W244" s="66"/>
      <c r="X244" s="66"/>
    </row>
    <row r="245" spans="22:24" x14ac:dyDescent="0.25">
      <c r="V245" s="132"/>
      <c r="W245" s="66"/>
      <c r="X245" s="66"/>
    </row>
    <row r="246" spans="22:24" x14ac:dyDescent="0.25">
      <c r="V246" s="132"/>
      <c r="W246" s="66"/>
      <c r="X246" s="66"/>
    </row>
    <row r="247" spans="22:24" x14ac:dyDescent="0.25">
      <c r="V247" s="132"/>
      <c r="W247" s="66"/>
      <c r="X247" s="66"/>
    </row>
    <row r="248" spans="22:24" x14ac:dyDescent="0.25">
      <c r="V248" s="132"/>
      <c r="W248" s="66"/>
      <c r="X248" s="66"/>
    </row>
    <row r="249" spans="22:24" x14ac:dyDescent="0.25">
      <c r="V249" s="132"/>
      <c r="W249" s="66"/>
      <c r="X249" s="66"/>
    </row>
    <row r="250" spans="22:24" x14ac:dyDescent="0.25">
      <c r="V250" s="132"/>
      <c r="W250" s="66"/>
      <c r="X250" s="66"/>
    </row>
    <row r="251" spans="22:24" x14ac:dyDescent="0.25">
      <c r="V251" s="132"/>
      <c r="W251" s="66"/>
      <c r="X251" s="66"/>
    </row>
    <row r="252" spans="22:24" x14ac:dyDescent="0.25">
      <c r="V252" s="132"/>
      <c r="W252" s="66"/>
      <c r="X252" s="66"/>
    </row>
    <row r="253" spans="22:24" x14ac:dyDescent="0.25">
      <c r="V253" s="132"/>
      <c r="W253" s="66"/>
      <c r="X253" s="66"/>
    </row>
    <row r="254" spans="22:24" x14ac:dyDescent="0.25">
      <c r="V254" s="132"/>
      <c r="W254" s="66"/>
      <c r="X254" s="66"/>
    </row>
    <row r="255" spans="22:24" x14ac:dyDescent="0.25">
      <c r="V255" s="132"/>
      <c r="W255" s="66"/>
      <c r="X255" s="66"/>
    </row>
    <row r="256" spans="22:24" x14ac:dyDescent="0.25">
      <c r="V256" s="132"/>
      <c r="W256" s="66"/>
      <c r="X256" s="66"/>
    </row>
    <row r="257" spans="22:24" x14ac:dyDescent="0.25">
      <c r="V257" s="132"/>
      <c r="W257" s="66"/>
      <c r="X257" s="66"/>
    </row>
    <row r="258" spans="22:24" x14ac:dyDescent="0.25">
      <c r="V258" s="132"/>
      <c r="W258" s="66"/>
      <c r="X258" s="66"/>
    </row>
    <row r="259" spans="22:24" x14ac:dyDescent="0.25">
      <c r="V259" s="132"/>
      <c r="W259" s="66"/>
      <c r="X259" s="66"/>
    </row>
    <row r="260" spans="22:24" x14ac:dyDescent="0.25">
      <c r="V260" s="132"/>
      <c r="W260" s="66"/>
      <c r="X260" s="66"/>
    </row>
    <row r="261" spans="22:24" x14ac:dyDescent="0.25">
      <c r="V261" s="132"/>
      <c r="W261" s="66"/>
      <c r="X261" s="66"/>
    </row>
    <row r="262" spans="22:24" x14ac:dyDescent="0.25">
      <c r="V262" s="132"/>
      <c r="W262" s="66"/>
      <c r="X262" s="66"/>
    </row>
    <row r="263" spans="22:24" x14ac:dyDescent="0.25">
      <c r="V263" s="132"/>
      <c r="W263" s="66"/>
      <c r="X263" s="66"/>
    </row>
    <row r="264" spans="22:24" x14ac:dyDescent="0.25">
      <c r="V264" s="132"/>
      <c r="W264" s="66"/>
      <c r="X264" s="66"/>
    </row>
    <row r="265" spans="22:24" x14ac:dyDescent="0.25">
      <c r="V265" s="132"/>
      <c r="W265" s="66"/>
      <c r="X265" s="66"/>
    </row>
    <row r="266" spans="22:24" x14ac:dyDescent="0.25">
      <c r="V266" s="132"/>
      <c r="W266" s="66"/>
      <c r="X266" s="66"/>
    </row>
    <row r="267" spans="22:24" x14ac:dyDescent="0.25">
      <c r="V267" s="132"/>
      <c r="W267" s="66"/>
      <c r="X267" s="66"/>
    </row>
    <row r="268" spans="22:24" x14ac:dyDescent="0.25">
      <c r="V268" s="132"/>
      <c r="W268" s="66"/>
      <c r="X268" s="66"/>
    </row>
    <row r="269" spans="22:24" x14ac:dyDescent="0.25">
      <c r="V269" s="132"/>
      <c r="W269" s="66"/>
      <c r="X269" s="66"/>
    </row>
    <row r="270" spans="22:24" x14ac:dyDescent="0.25">
      <c r="V270" s="132"/>
      <c r="W270" s="66"/>
      <c r="X270" s="66"/>
    </row>
    <row r="271" spans="22:24" x14ac:dyDescent="0.25">
      <c r="V271" s="132"/>
      <c r="W271" s="66"/>
      <c r="X271" s="66"/>
    </row>
    <row r="272" spans="22:24" x14ac:dyDescent="0.25">
      <c r="V272" s="132"/>
      <c r="W272" s="66"/>
      <c r="X272" s="66"/>
    </row>
    <row r="273" spans="22:24" x14ac:dyDescent="0.25">
      <c r="V273" s="132"/>
      <c r="W273" s="66"/>
      <c r="X273" s="66"/>
    </row>
    <row r="274" spans="22:24" x14ac:dyDescent="0.25">
      <c r="V274" s="132"/>
      <c r="W274" s="66"/>
      <c r="X274" s="66"/>
    </row>
    <row r="275" spans="22:24" x14ac:dyDescent="0.25">
      <c r="V275" s="132"/>
      <c r="W275" s="66"/>
      <c r="X275" s="66"/>
    </row>
    <row r="276" spans="22:24" x14ac:dyDescent="0.25">
      <c r="V276" s="132"/>
      <c r="W276" s="66"/>
      <c r="X276" s="66"/>
    </row>
    <row r="277" spans="22:24" x14ac:dyDescent="0.25">
      <c r="V277" s="132"/>
      <c r="W277" s="66"/>
      <c r="X277" s="66"/>
    </row>
    <row r="278" spans="22:24" x14ac:dyDescent="0.25">
      <c r="V278" s="132"/>
      <c r="W278" s="66"/>
      <c r="X278" s="66"/>
    </row>
    <row r="279" spans="22:24" x14ac:dyDescent="0.25">
      <c r="V279" s="132"/>
      <c r="W279" s="66"/>
      <c r="X279" s="66"/>
    </row>
    <row r="280" spans="22:24" x14ac:dyDescent="0.25">
      <c r="V280" s="132"/>
      <c r="W280" s="66"/>
      <c r="X280" s="66"/>
    </row>
    <row r="281" spans="22:24" x14ac:dyDescent="0.25">
      <c r="V281" s="132"/>
      <c r="W281" s="66"/>
      <c r="X281" s="66"/>
    </row>
    <row r="282" spans="22:24" x14ac:dyDescent="0.25">
      <c r="V282" s="132"/>
      <c r="W282" s="66"/>
      <c r="X282" s="66"/>
    </row>
    <row r="283" spans="22:24" x14ac:dyDescent="0.25">
      <c r="V283" s="132"/>
      <c r="W283" s="66"/>
      <c r="X283" s="66"/>
    </row>
    <row r="284" spans="22:24" x14ac:dyDescent="0.25">
      <c r="V284" s="132"/>
      <c r="W284" s="66"/>
      <c r="X284" s="66"/>
    </row>
    <row r="285" spans="22:24" x14ac:dyDescent="0.25">
      <c r="V285" s="132"/>
      <c r="W285" s="66"/>
      <c r="X285" s="66"/>
    </row>
    <row r="286" spans="22:24" x14ac:dyDescent="0.25">
      <c r="V286" s="132"/>
      <c r="W286" s="66"/>
      <c r="X286" s="66"/>
    </row>
    <row r="287" spans="22:24" x14ac:dyDescent="0.25">
      <c r="V287" s="132"/>
      <c r="W287" s="66"/>
      <c r="X287" s="66"/>
    </row>
    <row r="288" spans="22:24" x14ac:dyDescent="0.25">
      <c r="V288" s="132"/>
      <c r="W288" s="66"/>
      <c r="X288" s="66"/>
    </row>
    <row r="289" spans="22:24" x14ac:dyDescent="0.25">
      <c r="V289" s="132"/>
      <c r="W289" s="66"/>
      <c r="X289" s="66"/>
    </row>
    <row r="290" spans="22:24" x14ac:dyDescent="0.25">
      <c r="V290" s="132"/>
      <c r="W290" s="66"/>
      <c r="X290" s="66"/>
    </row>
    <row r="291" spans="22:24" x14ac:dyDescent="0.25">
      <c r="V291" s="132"/>
      <c r="W291" s="66"/>
      <c r="X291" s="66"/>
    </row>
    <row r="292" spans="22:24" x14ac:dyDescent="0.25">
      <c r="V292" s="132"/>
      <c r="W292" s="66"/>
      <c r="X292" s="66"/>
    </row>
    <row r="293" spans="22:24" x14ac:dyDescent="0.25">
      <c r="V293" s="132"/>
      <c r="W293" s="66"/>
      <c r="X293" s="66"/>
    </row>
    <row r="294" spans="22:24" x14ac:dyDescent="0.25">
      <c r="V294" s="132"/>
      <c r="W294" s="66"/>
      <c r="X294" s="66"/>
    </row>
    <row r="295" spans="22:24" x14ac:dyDescent="0.25">
      <c r="V295" s="132"/>
      <c r="W295" s="66"/>
      <c r="X295" s="66"/>
    </row>
    <row r="296" spans="22:24" x14ac:dyDescent="0.25">
      <c r="V296" s="132"/>
      <c r="W296" s="66"/>
      <c r="X296" s="66"/>
    </row>
    <row r="297" spans="22:24" x14ac:dyDescent="0.25">
      <c r="V297" s="132"/>
      <c r="W297" s="66"/>
      <c r="X297" s="66"/>
    </row>
    <row r="298" spans="22:24" x14ac:dyDescent="0.25">
      <c r="V298" s="132"/>
      <c r="W298" s="66"/>
      <c r="X298" s="66"/>
    </row>
    <row r="299" spans="22:24" x14ac:dyDescent="0.25">
      <c r="V299" s="132"/>
      <c r="W299" s="66"/>
      <c r="X299" s="66"/>
    </row>
    <row r="300" spans="22:24" x14ac:dyDescent="0.25">
      <c r="V300" s="132"/>
      <c r="W300" s="66"/>
      <c r="X300" s="66"/>
    </row>
    <row r="301" spans="22:24" x14ac:dyDescent="0.25">
      <c r="V301" s="132"/>
      <c r="W301" s="66"/>
      <c r="X301" s="66"/>
    </row>
    <row r="302" spans="22:24" x14ac:dyDescent="0.25">
      <c r="V302" s="132"/>
      <c r="W302" s="66"/>
      <c r="X302" s="66"/>
    </row>
    <row r="303" spans="22:24" x14ac:dyDescent="0.25">
      <c r="V303" s="132"/>
      <c r="W303" s="66"/>
      <c r="X303" s="66"/>
    </row>
    <row r="304" spans="22:24" x14ac:dyDescent="0.25">
      <c r="V304" s="132"/>
      <c r="W304" s="66"/>
      <c r="X304" s="66"/>
    </row>
    <row r="305" spans="22:24" x14ac:dyDescent="0.25">
      <c r="V305" s="132"/>
      <c r="W305" s="66"/>
      <c r="X305" s="66"/>
    </row>
    <row r="306" spans="22:24" x14ac:dyDescent="0.25">
      <c r="V306" s="132"/>
      <c r="W306" s="66"/>
      <c r="X306" s="66"/>
    </row>
    <row r="307" spans="22:24" x14ac:dyDescent="0.25">
      <c r="V307" s="132"/>
      <c r="W307" s="66"/>
      <c r="X307" s="66"/>
    </row>
    <row r="308" spans="22:24" x14ac:dyDescent="0.25">
      <c r="V308" s="132"/>
      <c r="W308" s="66"/>
      <c r="X308" s="66"/>
    </row>
    <row r="309" spans="22:24" x14ac:dyDescent="0.25">
      <c r="V309" s="132"/>
      <c r="W309" s="66"/>
      <c r="X309" s="66"/>
    </row>
    <row r="310" spans="22:24" x14ac:dyDescent="0.25">
      <c r="V310" s="132"/>
      <c r="W310" s="66"/>
      <c r="X310" s="66"/>
    </row>
    <row r="311" spans="22:24" x14ac:dyDescent="0.25">
      <c r="V311" s="132"/>
      <c r="W311" s="66"/>
      <c r="X311" s="66"/>
    </row>
    <row r="312" spans="22:24" x14ac:dyDescent="0.25">
      <c r="V312" s="132"/>
      <c r="W312" s="66"/>
      <c r="X312" s="66"/>
    </row>
    <row r="313" spans="22:24" x14ac:dyDescent="0.25">
      <c r="V313" s="132"/>
      <c r="W313" s="66"/>
      <c r="X313" s="66"/>
    </row>
    <row r="314" spans="22:24" x14ac:dyDescent="0.25">
      <c r="V314" s="132"/>
      <c r="W314" s="66"/>
      <c r="X314" s="66"/>
    </row>
    <row r="315" spans="22:24" x14ac:dyDescent="0.25">
      <c r="V315" s="132"/>
      <c r="W315" s="66"/>
      <c r="X315" s="66"/>
    </row>
    <row r="316" spans="22:24" x14ac:dyDescent="0.25">
      <c r="V316" s="132"/>
      <c r="W316" s="66"/>
      <c r="X316" s="66"/>
    </row>
    <row r="317" spans="22:24" x14ac:dyDescent="0.25">
      <c r="V317" s="132"/>
      <c r="W317" s="66"/>
      <c r="X317" s="66"/>
    </row>
    <row r="318" spans="22:24" x14ac:dyDescent="0.25">
      <c r="V318" s="132"/>
      <c r="W318" s="66"/>
      <c r="X318" s="66"/>
    </row>
    <row r="319" spans="22:24" x14ac:dyDescent="0.25">
      <c r="V319" s="132"/>
      <c r="W319" s="66"/>
      <c r="X319" s="66"/>
    </row>
    <row r="320" spans="22:24" x14ac:dyDescent="0.25">
      <c r="V320" s="132"/>
      <c r="W320" s="66"/>
      <c r="X320" s="66"/>
    </row>
    <row r="321" spans="22:24" x14ac:dyDescent="0.25">
      <c r="V321" s="132"/>
      <c r="W321" s="66"/>
      <c r="X321" s="66"/>
    </row>
    <row r="322" spans="22:24" x14ac:dyDescent="0.25">
      <c r="V322" s="132"/>
      <c r="W322" s="66"/>
      <c r="X322" s="66"/>
    </row>
    <row r="323" spans="22:24" x14ac:dyDescent="0.25">
      <c r="V323" s="132"/>
      <c r="W323" s="66"/>
      <c r="X323" s="66"/>
    </row>
    <row r="324" spans="22:24" x14ac:dyDescent="0.25">
      <c r="V324" s="132"/>
      <c r="W324" s="66"/>
      <c r="X324" s="66"/>
    </row>
    <row r="325" spans="22:24" x14ac:dyDescent="0.25">
      <c r="V325" s="132"/>
      <c r="W325" s="66"/>
      <c r="X325" s="66"/>
    </row>
    <row r="326" spans="22:24" x14ac:dyDescent="0.25">
      <c r="V326" s="132"/>
      <c r="W326" s="66"/>
      <c r="X326" s="66"/>
    </row>
    <row r="327" spans="22:24" x14ac:dyDescent="0.25">
      <c r="V327" s="132"/>
      <c r="W327" s="66"/>
      <c r="X327" s="66"/>
    </row>
    <row r="328" spans="22:24" x14ac:dyDescent="0.25">
      <c r="V328" s="132"/>
      <c r="W328" s="66"/>
      <c r="X328" s="66"/>
    </row>
    <row r="329" spans="22:24" x14ac:dyDescent="0.25">
      <c r="V329" s="132"/>
      <c r="W329" s="66"/>
      <c r="X329" s="66"/>
    </row>
    <row r="330" spans="22:24" x14ac:dyDescent="0.25">
      <c r="V330" s="132"/>
      <c r="W330" s="66"/>
      <c r="X330" s="66"/>
    </row>
    <row r="331" spans="22:24" x14ac:dyDescent="0.25">
      <c r="V331" s="132"/>
      <c r="W331" s="66"/>
      <c r="X331" s="66"/>
    </row>
    <row r="332" spans="22:24" x14ac:dyDescent="0.25">
      <c r="V332" s="132"/>
      <c r="W332" s="66"/>
      <c r="X332" s="66"/>
    </row>
    <row r="333" spans="22:24" x14ac:dyDescent="0.25">
      <c r="V333" s="132"/>
      <c r="W333" s="66"/>
      <c r="X333" s="66"/>
    </row>
    <row r="334" spans="22:24" x14ac:dyDescent="0.25">
      <c r="V334" s="132"/>
      <c r="W334" s="66"/>
      <c r="X334" s="66"/>
    </row>
    <row r="335" spans="22:24" x14ac:dyDescent="0.25">
      <c r="V335" s="132"/>
      <c r="W335" s="66"/>
      <c r="X335" s="66"/>
    </row>
    <row r="336" spans="22:24" x14ac:dyDescent="0.25">
      <c r="V336" s="132"/>
      <c r="W336" s="66"/>
      <c r="X336" s="66"/>
    </row>
    <row r="337" spans="22:24" x14ac:dyDescent="0.25">
      <c r="V337" s="132"/>
      <c r="W337" s="66"/>
      <c r="X337" s="66"/>
    </row>
    <row r="338" spans="22:24" x14ac:dyDescent="0.25">
      <c r="V338" s="132"/>
      <c r="W338" s="66"/>
      <c r="X338" s="66"/>
    </row>
    <row r="339" spans="22:24" x14ac:dyDescent="0.25">
      <c r="V339" s="132"/>
      <c r="W339" s="66"/>
      <c r="X339" s="66"/>
    </row>
    <row r="340" spans="22:24" x14ac:dyDescent="0.25">
      <c r="V340" s="132"/>
      <c r="W340" s="66"/>
      <c r="X340" s="66"/>
    </row>
    <row r="341" spans="22:24" x14ac:dyDescent="0.25">
      <c r="V341" s="132"/>
      <c r="W341" s="66"/>
      <c r="X341" s="66"/>
    </row>
    <row r="342" spans="22:24" x14ac:dyDescent="0.25">
      <c r="V342" s="132"/>
      <c r="W342" s="66"/>
      <c r="X342" s="66"/>
    </row>
    <row r="343" spans="22:24" x14ac:dyDescent="0.25">
      <c r="V343" s="132"/>
      <c r="W343" s="66"/>
      <c r="X343" s="66"/>
    </row>
    <row r="344" spans="22:24" x14ac:dyDescent="0.25">
      <c r="V344" s="132"/>
      <c r="W344" s="66"/>
      <c r="X344" s="66"/>
    </row>
    <row r="345" spans="22:24" x14ac:dyDescent="0.25">
      <c r="V345" s="132"/>
      <c r="W345" s="66"/>
      <c r="X345" s="66"/>
    </row>
    <row r="346" spans="22:24" x14ac:dyDescent="0.25">
      <c r="V346" s="132"/>
      <c r="W346" s="66"/>
      <c r="X346" s="66"/>
    </row>
    <row r="347" spans="22:24" x14ac:dyDescent="0.25">
      <c r="V347" s="132"/>
      <c r="W347" s="66"/>
      <c r="X347" s="66"/>
    </row>
    <row r="348" spans="22:24" x14ac:dyDescent="0.25">
      <c r="V348" s="132"/>
      <c r="W348" s="66"/>
      <c r="X348" s="66"/>
    </row>
    <row r="349" spans="22:24" x14ac:dyDescent="0.25">
      <c r="V349" s="132"/>
      <c r="W349" s="66"/>
      <c r="X349" s="66"/>
    </row>
    <row r="350" spans="22:24" x14ac:dyDescent="0.25">
      <c r="V350" s="132"/>
      <c r="W350" s="66"/>
      <c r="X350" s="66"/>
    </row>
    <row r="351" spans="22:24" x14ac:dyDescent="0.25">
      <c r="V351" s="132"/>
      <c r="W351" s="66"/>
      <c r="X351" s="66"/>
    </row>
    <row r="352" spans="22:24" x14ac:dyDescent="0.25">
      <c r="V352" s="132"/>
      <c r="W352" s="66"/>
      <c r="X352" s="66"/>
    </row>
    <row r="353" spans="22:24" x14ac:dyDescent="0.25">
      <c r="V353" s="132"/>
      <c r="W353" s="66"/>
      <c r="X353" s="66"/>
    </row>
    <row r="354" spans="22:24" x14ac:dyDescent="0.25">
      <c r="V354" s="132"/>
      <c r="W354" s="66"/>
      <c r="X354" s="66"/>
    </row>
    <row r="355" spans="22:24" x14ac:dyDescent="0.25">
      <c r="V355" s="132"/>
      <c r="W355" s="66"/>
      <c r="X355" s="66"/>
    </row>
    <row r="356" spans="22:24" x14ac:dyDescent="0.25">
      <c r="V356" s="132"/>
      <c r="W356" s="66"/>
      <c r="X356" s="66"/>
    </row>
    <row r="357" spans="22:24" x14ac:dyDescent="0.25">
      <c r="V357" s="132"/>
      <c r="W357" s="66"/>
      <c r="X357" s="66"/>
    </row>
    <row r="358" spans="22:24" x14ac:dyDescent="0.25">
      <c r="V358" s="132"/>
      <c r="W358" s="66"/>
      <c r="X358" s="66"/>
    </row>
    <row r="359" spans="22:24" x14ac:dyDescent="0.25">
      <c r="V359" s="132"/>
      <c r="W359" s="66"/>
      <c r="X359" s="66"/>
    </row>
    <row r="360" spans="22:24" x14ac:dyDescent="0.25">
      <c r="V360" s="132"/>
      <c r="W360" s="66"/>
      <c r="X360" s="66"/>
    </row>
    <row r="361" spans="22:24" x14ac:dyDescent="0.25">
      <c r="V361" s="132"/>
      <c r="W361" s="66"/>
      <c r="X361" s="66"/>
    </row>
    <row r="362" spans="22:24" x14ac:dyDescent="0.25">
      <c r="V362" s="132"/>
      <c r="W362" s="66"/>
      <c r="X362" s="66"/>
    </row>
    <row r="363" spans="22:24" x14ac:dyDescent="0.25">
      <c r="V363" s="132"/>
      <c r="W363" s="66"/>
      <c r="X363" s="66"/>
    </row>
    <row r="364" spans="22:24" x14ac:dyDescent="0.25">
      <c r="V364" s="132"/>
      <c r="W364" s="66"/>
      <c r="X364" s="66"/>
    </row>
    <row r="365" spans="22:24" x14ac:dyDescent="0.25">
      <c r="V365" s="132"/>
      <c r="W365" s="66"/>
      <c r="X365" s="66"/>
    </row>
    <row r="366" spans="22:24" x14ac:dyDescent="0.25">
      <c r="V366" s="132"/>
      <c r="W366" s="66"/>
      <c r="X366" s="66"/>
    </row>
    <row r="367" spans="22:24" x14ac:dyDescent="0.25">
      <c r="V367" s="132"/>
      <c r="W367" s="66"/>
      <c r="X367" s="66"/>
    </row>
    <row r="368" spans="22:24" x14ac:dyDescent="0.25">
      <c r="V368" s="132"/>
      <c r="W368" s="66"/>
      <c r="X368" s="66"/>
    </row>
    <row r="369" spans="22:24" x14ac:dyDescent="0.25">
      <c r="V369" s="132"/>
      <c r="W369" s="66"/>
      <c r="X369" s="66"/>
    </row>
    <row r="370" spans="22:24" x14ac:dyDescent="0.25">
      <c r="V370" s="132"/>
      <c r="W370" s="66"/>
      <c r="X370" s="66"/>
    </row>
    <row r="371" spans="22:24" x14ac:dyDescent="0.25">
      <c r="V371" s="132"/>
      <c r="W371" s="66"/>
      <c r="X371" s="66"/>
    </row>
    <row r="372" spans="22:24" x14ac:dyDescent="0.25">
      <c r="V372" s="132"/>
      <c r="W372" s="66"/>
      <c r="X372" s="66"/>
    </row>
    <row r="373" spans="22:24" x14ac:dyDescent="0.25">
      <c r="V373" s="132"/>
      <c r="W373" s="66"/>
      <c r="X373" s="66"/>
    </row>
    <row r="374" spans="22:24" x14ac:dyDescent="0.25">
      <c r="V374" s="132"/>
      <c r="W374" s="66"/>
      <c r="X374" s="66"/>
    </row>
    <row r="375" spans="22:24" x14ac:dyDescent="0.25">
      <c r="V375" s="132"/>
      <c r="W375" s="66"/>
      <c r="X375" s="66"/>
    </row>
    <row r="376" spans="22:24" x14ac:dyDescent="0.25">
      <c r="V376" s="132"/>
      <c r="W376" s="66"/>
      <c r="X376" s="66"/>
    </row>
    <row r="377" spans="22:24" x14ac:dyDescent="0.25">
      <c r="V377" s="132"/>
      <c r="W377" s="66"/>
      <c r="X377" s="66"/>
    </row>
    <row r="378" spans="22:24" x14ac:dyDescent="0.25">
      <c r="V378" s="132"/>
      <c r="W378" s="66"/>
      <c r="X378" s="66"/>
    </row>
    <row r="379" spans="22:24" x14ac:dyDescent="0.25">
      <c r="V379" s="132"/>
      <c r="W379" s="66"/>
      <c r="X379" s="66"/>
    </row>
    <row r="380" spans="22:24" x14ac:dyDescent="0.25">
      <c r="V380" s="132"/>
      <c r="W380" s="66"/>
      <c r="X380" s="66"/>
    </row>
    <row r="381" spans="22:24" x14ac:dyDescent="0.25">
      <c r="V381" s="132"/>
      <c r="W381" s="66"/>
      <c r="X381" s="66"/>
    </row>
    <row r="382" spans="22:24" x14ac:dyDescent="0.25">
      <c r="V382" s="132"/>
      <c r="W382" s="66"/>
      <c r="X382" s="66"/>
    </row>
    <row r="383" spans="22:24" x14ac:dyDescent="0.25">
      <c r="V383" s="132"/>
      <c r="W383" s="66"/>
      <c r="X383" s="66"/>
    </row>
    <row r="384" spans="22:24" x14ac:dyDescent="0.25">
      <c r="V384" s="132"/>
      <c r="W384" s="66"/>
      <c r="X384" s="66"/>
    </row>
    <row r="385" spans="22:24" x14ac:dyDescent="0.25">
      <c r="V385" s="132"/>
      <c r="W385" s="66"/>
      <c r="X385" s="66"/>
    </row>
    <row r="386" spans="22:24" x14ac:dyDescent="0.25">
      <c r="V386" s="132"/>
      <c r="W386" s="66"/>
      <c r="X386" s="66"/>
    </row>
    <row r="387" spans="22:24" x14ac:dyDescent="0.25">
      <c r="V387" s="132"/>
      <c r="W387" s="66"/>
      <c r="X387" s="66"/>
    </row>
    <row r="388" spans="22:24" x14ac:dyDescent="0.25">
      <c r="V388" s="132"/>
      <c r="W388" s="66"/>
      <c r="X388" s="66"/>
    </row>
    <row r="389" spans="22:24" x14ac:dyDescent="0.25">
      <c r="V389" s="132"/>
      <c r="W389" s="66"/>
      <c r="X389" s="66"/>
    </row>
    <row r="390" spans="22:24" x14ac:dyDescent="0.25">
      <c r="V390" s="132"/>
      <c r="W390" s="66"/>
      <c r="X390" s="66"/>
    </row>
    <row r="391" spans="22:24" x14ac:dyDescent="0.25">
      <c r="V391" s="132"/>
      <c r="W391" s="66"/>
      <c r="X391" s="66"/>
    </row>
    <row r="392" spans="22:24" x14ac:dyDescent="0.25">
      <c r="V392" s="132"/>
      <c r="W392" s="66"/>
      <c r="X392" s="66"/>
    </row>
    <row r="393" spans="22:24" x14ac:dyDescent="0.25">
      <c r="V393" s="132"/>
      <c r="W393" s="66"/>
      <c r="X393" s="66"/>
    </row>
    <row r="394" spans="22:24" x14ac:dyDescent="0.25">
      <c r="V394" s="132"/>
      <c r="W394" s="66"/>
      <c r="X394" s="66"/>
    </row>
    <row r="395" spans="22:24" x14ac:dyDescent="0.25">
      <c r="V395" s="132"/>
      <c r="W395" s="66"/>
      <c r="X395" s="66"/>
    </row>
    <row r="396" spans="22:24" x14ac:dyDescent="0.25">
      <c r="V396" s="132"/>
      <c r="W396" s="66"/>
      <c r="X396" s="66"/>
    </row>
    <row r="397" spans="22:24" x14ac:dyDescent="0.25">
      <c r="V397" s="132"/>
      <c r="W397" s="66"/>
      <c r="X397" s="66"/>
    </row>
    <row r="398" spans="22:24" x14ac:dyDescent="0.25">
      <c r="V398" s="132"/>
      <c r="W398" s="66"/>
      <c r="X398" s="66"/>
    </row>
    <row r="399" spans="22:24" x14ac:dyDescent="0.25">
      <c r="V399" s="132"/>
      <c r="W399" s="66"/>
      <c r="X399" s="66"/>
    </row>
    <row r="400" spans="22:24" x14ac:dyDescent="0.25">
      <c r="V400" s="132"/>
      <c r="W400" s="66"/>
      <c r="X400" s="66"/>
    </row>
    <row r="401" spans="22:24" x14ac:dyDescent="0.25">
      <c r="V401" s="132"/>
      <c r="W401" s="66"/>
      <c r="X401" s="66"/>
    </row>
    <row r="402" spans="22:24" x14ac:dyDescent="0.25">
      <c r="V402" s="132"/>
      <c r="W402" s="66"/>
      <c r="X402" s="66"/>
    </row>
    <row r="403" spans="22:24" x14ac:dyDescent="0.25">
      <c r="V403" s="132"/>
      <c r="W403" s="66"/>
      <c r="X403" s="66"/>
    </row>
    <row r="404" spans="22:24" x14ac:dyDescent="0.25">
      <c r="V404" s="132"/>
      <c r="W404" s="66"/>
      <c r="X404" s="66"/>
    </row>
    <row r="405" spans="22:24" x14ac:dyDescent="0.25">
      <c r="V405" s="132"/>
      <c r="W405" s="66"/>
      <c r="X405" s="66"/>
    </row>
    <row r="406" spans="22:24" x14ac:dyDescent="0.25">
      <c r="V406" s="132"/>
      <c r="W406" s="66"/>
      <c r="X406" s="66"/>
    </row>
    <row r="407" spans="22:24" x14ac:dyDescent="0.25">
      <c r="V407" s="132"/>
      <c r="W407" s="66"/>
      <c r="X407" s="66"/>
    </row>
    <row r="408" spans="22:24" x14ac:dyDescent="0.25">
      <c r="V408" s="132"/>
      <c r="W408" s="66"/>
      <c r="X408" s="66"/>
    </row>
    <row r="409" spans="22:24" x14ac:dyDescent="0.25">
      <c r="V409" s="132"/>
      <c r="W409" s="66"/>
      <c r="X409" s="66"/>
    </row>
    <row r="410" spans="22:24" x14ac:dyDescent="0.25">
      <c r="V410" s="132"/>
      <c r="W410" s="66"/>
      <c r="X410" s="66"/>
    </row>
    <row r="411" spans="22:24" x14ac:dyDescent="0.25">
      <c r="V411" s="132"/>
      <c r="W411" s="66"/>
      <c r="X411" s="66"/>
    </row>
    <row r="412" spans="22:24" x14ac:dyDescent="0.25">
      <c r="V412" s="132"/>
      <c r="W412" s="66"/>
      <c r="X412" s="66"/>
    </row>
    <row r="413" spans="22:24" x14ac:dyDescent="0.25">
      <c r="V413" s="132"/>
      <c r="W413" s="66"/>
      <c r="X413" s="66"/>
    </row>
    <row r="414" spans="22:24" x14ac:dyDescent="0.25">
      <c r="V414" s="132"/>
      <c r="W414" s="66"/>
      <c r="X414" s="66"/>
    </row>
    <row r="415" spans="22:24" x14ac:dyDescent="0.25">
      <c r="V415" s="132"/>
      <c r="W415" s="66"/>
      <c r="X415" s="66"/>
    </row>
    <row r="416" spans="22:24" x14ac:dyDescent="0.25">
      <c r="V416" s="132"/>
      <c r="W416" s="66"/>
      <c r="X416" s="66"/>
    </row>
    <row r="417" spans="22:24" x14ac:dyDescent="0.25">
      <c r="V417" s="132"/>
      <c r="W417" s="66"/>
      <c r="X417" s="66"/>
    </row>
    <row r="418" spans="22:24" x14ac:dyDescent="0.25">
      <c r="V418" s="132"/>
      <c r="W418" s="66"/>
      <c r="X418" s="66"/>
    </row>
    <row r="419" spans="22:24" x14ac:dyDescent="0.25">
      <c r="V419" s="132"/>
      <c r="W419" s="66"/>
      <c r="X419" s="66"/>
    </row>
    <row r="420" spans="22:24" x14ac:dyDescent="0.25">
      <c r="V420" s="132"/>
      <c r="W420" s="66"/>
      <c r="X420" s="66"/>
    </row>
    <row r="421" spans="22:24" x14ac:dyDescent="0.25">
      <c r="V421" s="132"/>
      <c r="W421" s="66"/>
      <c r="X421" s="66"/>
    </row>
    <row r="422" spans="22:24" x14ac:dyDescent="0.25">
      <c r="V422" s="132"/>
      <c r="W422" s="66"/>
      <c r="X422" s="66"/>
    </row>
    <row r="423" spans="22:24" x14ac:dyDescent="0.25">
      <c r="V423" s="132"/>
      <c r="W423" s="66"/>
      <c r="X423" s="66"/>
    </row>
    <row r="424" spans="22:24" x14ac:dyDescent="0.25">
      <c r="V424" s="132"/>
      <c r="W424" s="66"/>
      <c r="X424" s="66"/>
    </row>
    <row r="425" spans="22:24" x14ac:dyDescent="0.25">
      <c r="V425" s="132"/>
      <c r="W425" s="66"/>
      <c r="X425" s="66"/>
    </row>
    <row r="426" spans="22:24" x14ac:dyDescent="0.25">
      <c r="V426" s="132"/>
      <c r="W426" s="66"/>
      <c r="X426" s="66"/>
    </row>
    <row r="427" spans="22:24" x14ac:dyDescent="0.25">
      <c r="V427" s="132"/>
      <c r="W427" s="66"/>
      <c r="X427" s="66"/>
    </row>
    <row r="428" spans="22:24" x14ac:dyDescent="0.25">
      <c r="V428" s="132"/>
      <c r="W428" s="66"/>
      <c r="X428" s="66"/>
    </row>
    <row r="429" spans="22:24" x14ac:dyDescent="0.25">
      <c r="V429" s="132"/>
      <c r="W429" s="66"/>
      <c r="X429" s="66"/>
    </row>
    <row r="430" spans="22:24" x14ac:dyDescent="0.25">
      <c r="V430" s="132"/>
      <c r="W430" s="66"/>
      <c r="X430" s="66"/>
    </row>
    <row r="431" spans="22:24" x14ac:dyDescent="0.25">
      <c r="V431" s="132"/>
      <c r="W431" s="66"/>
      <c r="X431" s="66"/>
    </row>
    <row r="432" spans="22:24" x14ac:dyDescent="0.25">
      <c r="V432" s="132"/>
      <c r="W432" s="66"/>
      <c r="X432" s="66"/>
    </row>
    <row r="433" spans="22:24" x14ac:dyDescent="0.25">
      <c r="V433" s="132"/>
      <c r="W433" s="66"/>
      <c r="X433" s="66"/>
    </row>
    <row r="434" spans="22:24" x14ac:dyDescent="0.25">
      <c r="V434" s="132"/>
      <c r="W434" s="66"/>
      <c r="X434" s="66"/>
    </row>
    <row r="435" spans="22:24" x14ac:dyDescent="0.25">
      <c r="V435" s="132"/>
      <c r="W435" s="66"/>
      <c r="X435" s="66"/>
    </row>
    <row r="436" spans="22:24" x14ac:dyDescent="0.25">
      <c r="V436" s="132"/>
      <c r="W436" s="66"/>
      <c r="X436" s="66"/>
    </row>
    <row r="437" spans="22:24" x14ac:dyDescent="0.25">
      <c r="V437" s="132"/>
      <c r="W437" s="66"/>
      <c r="X437" s="66"/>
    </row>
    <row r="438" spans="22:24" x14ac:dyDescent="0.25">
      <c r="V438" s="132"/>
      <c r="W438" s="66"/>
      <c r="X438" s="66"/>
    </row>
    <row r="439" spans="22:24" x14ac:dyDescent="0.25">
      <c r="V439" s="132"/>
      <c r="W439" s="66"/>
      <c r="X439" s="66"/>
    </row>
    <row r="440" spans="22:24" x14ac:dyDescent="0.25">
      <c r="V440" s="132"/>
      <c r="W440" s="66"/>
      <c r="X440" s="66"/>
    </row>
    <row r="441" spans="22:24" x14ac:dyDescent="0.25">
      <c r="V441" s="132"/>
      <c r="W441" s="66"/>
      <c r="X441" s="66"/>
    </row>
    <row r="442" spans="22:24" x14ac:dyDescent="0.25">
      <c r="V442" s="132"/>
      <c r="W442" s="66"/>
      <c r="X442" s="66"/>
    </row>
    <row r="443" spans="22:24" x14ac:dyDescent="0.25">
      <c r="V443" s="132"/>
      <c r="W443" s="66"/>
      <c r="X443" s="66"/>
    </row>
    <row r="444" spans="22:24" x14ac:dyDescent="0.25">
      <c r="V444" s="132"/>
      <c r="W444" s="66"/>
      <c r="X444" s="66"/>
    </row>
    <row r="445" spans="22:24" x14ac:dyDescent="0.25">
      <c r="V445" s="132"/>
      <c r="W445" s="66"/>
      <c r="X445" s="66"/>
    </row>
    <row r="446" spans="22:24" x14ac:dyDescent="0.25">
      <c r="V446" s="132"/>
      <c r="W446" s="66"/>
      <c r="X446" s="66"/>
    </row>
    <row r="447" spans="22:24" x14ac:dyDescent="0.25">
      <c r="V447" s="132"/>
      <c r="W447" s="66"/>
      <c r="X447" s="66"/>
    </row>
    <row r="448" spans="22:24" x14ac:dyDescent="0.25">
      <c r="V448" s="132"/>
      <c r="W448" s="66"/>
      <c r="X448" s="66"/>
    </row>
    <row r="449" spans="22:24" x14ac:dyDescent="0.25">
      <c r="V449" s="132"/>
      <c r="W449" s="66"/>
      <c r="X449" s="66"/>
    </row>
    <row r="450" spans="22:24" x14ac:dyDescent="0.25">
      <c r="V450" s="132"/>
      <c r="W450" s="66"/>
      <c r="X450" s="66"/>
    </row>
    <row r="451" spans="22:24" x14ac:dyDescent="0.25">
      <c r="V451" s="132"/>
      <c r="W451" s="66"/>
      <c r="X451" s="66"/>
    </row>
    <row r="452" spans="22:24" x14ac:dyDescent="0.25">
      <c r="V452" s="132"/>
      <c r="W452" s="66"/>
      <c r="X452" s="66"/>
    </row>
    <row r="453" spans="22:24" x14ac:dyDescent="0.25">
      <c r="V453" s="132"/>
      <c r="W453" s="66"/>
      <c r="X453" s="66"/>
    </row>
    <row r="454" spans="22:24" x14ac:dyDescent="0.25">
      <c r="V454" s="132"/>
      <c r="W454" s="66"/>
      <c r="X454" s="66"/>
    </row>
    <row r="455" spans="22:24" x14ac:dyDescent="0.25">
      <c r="V455" s="132"/>
      <c r="W455" s="66"/>
      <c r="X455" s="66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F952-BE7D-4F20-9D0F-AF483F528126}">
  <dimension ref="A1:EF455"/>
  <sheetViews>
    <sheetView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3" sqref="F3"/>
    </sheetView>
  </sheetViews>
  <sheetFormatPr defaultRowHeight="15" x14ac:dyDescent="0.25"/>
  <cols>
    <col min="1" max="1" width="23.140625" style="1" customWidth="1"/>
    <col min="2" max="2" width="12.85546875" style="108" customWidth="1"/>
    <col min="3" max="4" width="12.85546875" style="104" customWidth="1"/>
    <col min="5" max="5" width="12.85546875" style="99" customWidth="1"/>
    <col min="6" max="6" width="10.7109375" style="66" customWidth="1"/>
    <col min="7" max="7" width="3.7109375" style="100" customWidth="1"/>
    <col min="8" max="8" width="10.7109375" customWidth="1"/>
    <col min="9" max="9" width="3.7109375" style="3" customWidth="1"/>
    <col min="10" max="10" width="10.7109375" style="3" customWidth="1"/>
    <col min="11" max="11" width="3.7109375" style="3" customWidth="1"/>
    <col min="12" max="12" width="10.7109375" style="3" customWidth="1"/>
    <col min="13" max="13" width="3.7109375" style="3" customWidth="1"/>
    <col min="14" max="14" width="10.7109375" style="101" customWidth="1"/>
    <col min="15" max="15" width="3.7109375" style="3" customWidth="1"/>
    <col min="16" max="16" width="10.7109375" style="3" customWidth="1"/>
    <col min="17" max="17" width="3.7109375" style="3" customWidth="1"/>
    <col min="18" max="18" width="10.7109375" style="100" customWidth="1"/>
    <col min="19" max="19" width="3.7109375" style="100" customWidth="1"/>
    <col min="20" max="20" width="10.7109375" style="100" customWidth="1"/>
    <col min="21" max="21" width="3.7109375" style="100" customWidth="1"/>
    <col min="22" max="22" width="10.7109375" customWidth="1"/>
    <col min="23" max="23" width="3.7109375" customWidth="1"/>
    <col min="24" max="24" width="10.7109375" customWidth="1"/>
    <col min="25" max="25" width="3.7109375" customWidth="1"/>
    <col min="26" max="26" width="10.7109375" style="98" customWidth="1"/>
    <col min="27" max="27" width="3.7109375" customWidth="1"/>
    <col min="28" max="28" width="10.7109375" customWidth="1"/>
    <col min="29" max="29" width="3.7109375" customWidth="1"/>
    <col min="30" max="30" width="10.7109375" customWidth="1"/>
    <col min="31" max="31" width="3.7109375" customWidth="1"/>
    <col min="32" max="32" width="10.7109375" customWidth="1"/>
    <col min="33" max="33" width="3.7109375" customWidth="1"/>
    <col min="34" max="34" width="10.7109375" customWidth="1"/>
    <col min="35" max="35" width="3.7109375" customWidth="1"/>
    <col min="36" max="36" width="10.7109375" customWidth="1"/>
    <col min="37" max="37" width="3.7109375" customWidth="1"/>
    <col min="38" max="38" width="10.7109375" customWidth="1"/>
    <col min="39" max="39" width="3.7109375" customWidth="1"/>
    <col min="40" max="40" width="10.7109375" customWidth="1"/>
    <col min="41" max="41" width="3.7109375" customWidth="1"/>
    <col min="42" max="42" width="10.7109375" customWidth="1"/>
    <col min="43" max="43" width="3.7109375" customWidth="1"/>
    <col min="44" max="44" width="10.7109375" customWidth="1"/>
    <col min="45" max="45" width="3.7109375" customWidth="1"/>
    <col min="46" max="46" width="10.7109375" customWidth="1"/>
    <col min="47" max="47" width="3.7109375" customWidth="1"/>
    <col min="48" max="48" width="10.7109375" style="98" customWidth="1"/>
    <col min="49" max="49" width="3.7109375" customWidth="1"/>
    <col min="50" max="50" width="10.7109375" customWidth="1"/>
    <col min="51" max="51" width="3.7109375" customWidth="1"/>
    <col min="52" max="52" width="10.7109375" customWidth="1"/>
    <col min="53" max="53" width="3.7109375" customWidth="1"/>
    <col min="54" max="54" width="10.7109375" customWidth="1"/>
    <col min="55" max="55" width="3.7109375" customWidth="1"/>
    <col min="56" max="56" width="10.7109375" customWidth="1"/>
    <col min="57" max="57" width="3.7109375" customWidth="1"/>
    <col min="58" max="58" width="10.7109375" customWidth="1"/>
    <col min="59" max="59" width="3.7109375" customWidth="1"/>
    <col min="60" max="60" width="10.7109375" style="98" customWidth="1"/>
    <col min="61" max="61" width="3.7109375" customWidth="1"/>
    <col min="62" max="62" width="10.7109375" customWidth="1"/>
    <col min="63" max="63" width="3.7109375" customWidth="1"/>
    <col min="64" max="64" width="10.7109375" customWidth="1"/>
    <col min="65" max="65" width="3.7109375" customWidth="1"/>
    <col min="66" max="66" width="10.7109375" customWidth="1"/>
    <col min="67" max="67" width="3.7109375" customWidth="1"/>
    <col min="68" max="68" width="10.7109375" customWidth="1"/>
    <col min="69" max="69" width="3.7109375" customWidth="1"/>
    <col min="70" max="70" width="10.7109375" customWidth="1"/>
    <col min="71" max="71" width="3.7109375" customWidth="1"/>
    <col min="72" max="72" width="10.7109375" customWidth="1"/>
    <col min="73" max="73" width="3.7109375" customWidth="1"/>
    <col min="74" max="74" width="10.7109375" customWidth="1"/>
    <col min="75" max="75" width="3.7109375" customWidth="1"/>
    <col min="76" max="76" width="10.7109375" style="98" customWidth="1"/>
    <col min="77" max="77" width="3.7109375" customWidth="1"/>
    <col min="78" max="78" width="10.7109375" customWidth="1"/>
    <col min="79" max="79" width="3.7109375" customWidth="1"/>
    <col min="80" max="80" width="10.7109375" customWidth="1"/>
    <col min="81" max="81" width="3.7109375" customWidth="1"/>
    <col min="82" max="82" width="10.7109375" customWidth="1"/>
    <col min="83" max="83" width="3.7109375" customWidth="1"/>
    <col min="84" max="84" width="10.7109375" customWidth="1"/>
    <col min="85" max="85" width="3.7109375" customWidth="1"/>
    <col min="86" max="86" width="10.7109375" customWidth="1"/>
    <col min="87" max="87" width="3.7109375" customWidth="1"/>
    <col min="88" max="88" width="10.7109375" customWidth="1"/>
    <col min="89" max="89" width="3.7109375" customWidth="1"/>
    <col min="90" max="90" width="10.7109375" style="98" customWidth="1"/>
    <col min="91" max="91" width="3.7109375" customWidth="1"/>
    <col min="92" max="92" width="10.7109375" customWidth="1"/>
    <col min="93" max="93" width="3.7109375" customWidth="1"/>
    <col min="94" max="94" width="10.7109375" customWidth="1"/>
    <col min="95" max="95" width="3.7109375" customWidth="1"/>
    <col min="96" max="96" width="10.7109375" customWidth="1"/>
    <col min="97" max="97" width="3.7109375" customWidth="1"/>
    <col min="98" max="98" width="10.7109375" style="98" customWidth="1"/>
    <col min="99" max="99" width="3.7109375" customWidth="1"/>
    <col min="100" max="100" width="10.7109375" customWidth="1"/>
    <col min="101" max="101" width="3.7109375" customWidth="1"/>
    <col min="102" max="102" width="10.7109375" customWidth="1"/>
    <col min="103" max="103" width="3.7109375" customWidth="1"/>
    <col min="104" max="104" width="10.7109375" customWidth="1"/>
    <col min="105" max="105" width="3.7109375" customWidth="1"/>
    <col min="106" max="106" width="10.7109375" customWidth="1"/>
    <col min="107" max="107" width="3.7109375" customWidth="1"/>
    <col min="108" max="108" width="10.7109375" customWidth="1"/>
    <col min="109" max="109" width="3.7109375" customWidth="1"/>
    <col min="110" max="110" width="10.7109375" customWidth="1"/>
    <col min="111" max="111" width="3.7109375" customWidth="1"/>
    <col min="112" max="112" width="15.7109375" customWidth="1"/>
    <col min="113" max="113" width="3.7109375" customWidth="1"/>
    <col min="114" max="114" width="10.7109375" style="98" customWidth="1"/>
    <col min="115" max="115" width="3.7109375" customWidth="1"/>
    <col min="116" max="116" width="10.7109375" customWidth="1"/>
    <col min="117" max="117" width="3.7109375" customWidth="1"/>
    <col min="118" max="118" width="10.7109375" customWidth="1"/>
    <col min="119" max="119" width="3.7109375" customWidth="1"/>
    <col min="120" max="120" width="10.7109375" customWidth="1"/>
    <col min="121" max="121" width="3.7109375" customWidth="1"/>
    <col min="122" max="122" width="10.7109375" customWidth="1"/>
    <col min="123" max="123" width="3.7109375" customWidth="1"/>
    <col min="124" max="124" width="10.7109375" customWidth="1"/>
    <col min="125" max="125" width="3.7109375" customWidth="1"/>
    <col min="126" max="126" width="10.7109375" customWidth="1"/>
    <col min="127" max="127" width="3.7109375" customWidth="1"/>
    <col min="128" max="128" width="10.7109375" customWidth="1"/>
    <col min="129" max="129" width="3.7109375" customWidth="1"/>
    <col min="130" max="130" width="10.7109375" customWidth="1"/>
    <col min="131" max="131" width="3.7109375" customWidth="1"/>
    <col min="132" max="132" width="10.7109375" customWidth="1"/>
    <col min="133" max="133" width="3.7109375" customWidth="1"/>
    <col min="134" max="134" width="10.7109375" style="98" customWidth="1"/>
    <col min="135" max="135" width="3.7109375" customWidth="1"/>
    <col min="136" max="187" width="10.7109375" customWidth="1"/>
  </cols>
  <sheetData>
    <row r="1" spans="1:136" s="81" customFormat="1" ht="30" customHeight="1" x14ac:dyDescent="0.25">
      <c r="A1" s="72" t="s">
        <v>0</v>
      </c>
      <c r="B1" s="106" t="s">
        <v>35</v>
      </c>
      <c r="C1" s="103" t="s">
        <v>167</v>
      </c>
      <c r="D1" s="103" t="s">
        <v>166</v>
      </c>
      <c r="E1" s="73" t="s">
        <v>89</v>
      </c>
      <c r="F1" s="74" t="s">
        <v>100</v>
      </c>
      <c r="G1" s="74"/>
      <c r="H1" s="74" t="s">
        <v>101</v>
      </c>
      <c r="I1" s="74"/>
      <c r="J1" s="74" t="s">
        <v>102</v>
      </c>
      <c r="K1" s="74"/>
      <c r="L1" s="74" t="s">
        <v>103</v>
      </c>
      <c r="M1" s="74"/>
      <c r="N1" s="75" t="s">
        <v>104</v>
      </c>
      <c r="O1" s="74"/>
      <c r="P1" s="74" t="s">
        <v>105</v>
      </c>
      <c r="Q1" s="74"/>
      <c r="R1" s="74" t="s">
        <v>106</v>
      </c>
      <c r="S1" s="74"/>
      <c r="T1" s="74" t="s">
        <v>107</v>
      </c>
      <c r="U1" s="74"/>
      <c r="V1" s="74" t="s">
        <v>108</v>
      </c>
      <c r="W1" s="74"/>
      <c r="X1" s="74" t="s">
        <v>109</v>
      </c>
      <c r="Y1" s="74"/>
      <c r="Z1" s="75" t="s">
        <v>110</v>
      </c>
      <c r="AA1" s="74"/>
      <c r="AB1" s="74" t="s">
        <v>111</v>
      </c>
      <c r="AC1" s="74"/>
      <c r="AD1" s="74" t="s">
        <v>112</v>
      </c>
      <c r="AE1" s="74"/>
      <c r="AF1" s="74" t="s">
        <v>113</v>
      </c>
      <c r="AG1" s="74"/>
      <c r="AH1" s="74" t="s">
        <v>114</v>
      </c>
      <c r="AI1" s="74"/>
      <c r="AJ1" s="74" t="s">
        <v>115</v>
      </c>
      <c r="AK1" s="74"/>
      <c r="AL1" s="74" t="s">
        <v>116</v>
      </c>
      <c r="AM1" s="74"/>
      <c r="AN1" s="74" t="s">
        <v>117</v>
      </c>
      <c r="AO1" s="74"/>
      <c r="AP1" s="74" t="s">
        <v>118</v>
      </c>
      <c r="AQ1" s="74"/>
      <c r="AR1" s="74" t="s">
        <v>119</v>
      </c>
      <c r="AS1" s="74"/>
      <c r="AT1" s="74" t="s">
        <v>120</v>
      </c>
      <c r="AU1" s="76"/>
      <c r="AV1" s="77" t="s">
        <v>121</v>
      </c>
      <c r="AW1" s="78"/>
      <c r="AX1" s="78" t="s">
        <v>122</v>
      </c>
      <c r="AY1" s="78"/>
      <c r="AZ1" s="78" t="s">
        <v>123</v>
      </c>
      <c r="BA1" s="78"/>
      <c r="BB1" s="78" t="s">
        <v>124</v>
      </c>
      <c r="BC1" s="78"/>
      <c r="BD1" s="78" t="s">
        <v>125</v>
      </c>
      <c r="BE1" s="78"/>
      <c r="BF1" s="79" t="s">
        <v>126</v>
      </c>
      <c r="BG1" s="76"/>
      <c r="BH1" s="77" t="s">
        <v>127</v>
      </c>
      <c r="BI1" s="78"/>
      <c r="BJ1" s="78" t="s">
        <v>128</v>
      </c>
      <c r="BK1" s="78"/>
      <c r="BL1" s="78" t="s">
        <v>129</v>
      </c>
      <c r="BM1" s="78"/>
      <c r="BN1" s="78" t="s">
        <v>130</v>
      </c>
      <c r="BO1" s="78"/>
      <c r="BP1" s="78" t="s">
        <v>131</v>
      </c>
      <c r="BQ1" s="78"/>
      <c r="BR1" s="78" t="s">
        <v>132</v>
      </c>
      <c r="BS1" s="78"/>
      <c r="BT1" s="78" t="s">
        <v>133</v>
      </c>
      <c r="BU1" s="78"/>
      <c r="BV1" s="78" t="s">
        <v>134</v>
      </c>
      <c r="BW1" s="80"/>
      <c r="BX1" s="77" t="s">
        <v>135</v>
      </c>
      <c r="BY1" s="78"/>
      <c r="BZ1" s="78" t="s">
        <v>136</v>
      </c>
      <c r="CA1" s="78"/>
      <c r="CB1" s="78" t="s">
        <v>137</v>
      </c>
      <c r="CC1" s="78"/>
      <c r="CD1" s="78" t="s">
        <v>138</v>
      </c>
      <c r="CE1" s="78"/>
      <c r="CF1" s="78" t="s">
        <v>139</v>
      </c>
      <c r="CG1" s="78"/>
      <c r="CH1" s="78" t="s">
        <v>140</v>
      </c>
      <c r="CI1" s="78"/>
      <c r="CJ1" s="78" t="s">
        <v>141</v>
      </c>
      <c r="CK1" s="78"/>
      <c r="CL1" s="77" t="s">
        <v>142</v>
      </c>
      <c r="CM1" s="78"/>
      <c r="CN1" s="78" t="s">
        <v>143</v>
      </c>
      <c r="CO1" s="78"/>
      <c r="CP1" s="78" t="s">
        <v>144</v>
      </c>
      <c r="CQ1" s="78"/>
      <c r="CR1" s="78" t="s">
        <v>145</v>
      </c>
      <c r="CS1" s="78"/>
      <c r="CT1" s="77" t="s">
        <v>146</v>
      </c>
      <c r="CV1" s="78" t="s">
        <v>147</v>
      </c>
      <c r="CW1" s="78"/>
      <c r="CX1" s="78" t="s">
        <v>148</v>
      </c>
      <c r="CY1" s="78"/>
      <c r="CZ1" s="78" t="s">
        <v>149</v>
      </c>
      <c r="DA1" s="78"/>
      <c r="DB1" s="78" t="s">
        <v>150</v>
      </c>
      <c r="DC1" s="78"/>
      <c r="DD1" s="78" t="s">
        <v>151</v>
      </c>
      <c r="DE1" s="78"/>
      <c r="DF1" s="78" t="s">
        <v>152</v>
      </c>
      <c r="DG1" s="78"/>
      <c r="DH1" s="78" t="s">
        <v>153</v>
      </c>
      <c r="DJ1" s="82" t="s">
        <v>154</v>
      </c>
      <c r="DK1" s="78"/>
      <c r="DL1" s="78" t="s">
        <v>155</v>
      </c>
      <c r="DM1" s="78"/>
      <c r="DN1" s="78" t="s">
        <v>156</v>
      </c>
      <c r="DO1" s="78"/>
      <c r="DP1" s="78" t="s">
        <v>157</v>
      </c>
      <c r="DQ1" s="78"/>
      <c r="DR1" s="78" t="s">
        <v>158</v>
      </c>
      <c r="DS1" s="78"/>
      <c r="DT1" s="78" t="s">
        <v>159</v>
      </c>
      <c r="DU1" s="78"/>
      <c r="DV1" s="78" t="s">
        <v>160</v>
      </c>
      <c r="DW1" s="78"/>
      <c r="DX1" s="78" t="s">
        <v>161</v>
      </c>
      <c r="DY1" s="78"/>
      <c r="DZ1" s="78" t="s">
        <v>162</v>
      </c>
      <c r="EA1" s="78"/>
      <c r="EB1" s="78" t="s">
        <v>163</v>
      </c>
      <c r="EC1" s="78"/>
      <c r="ED1" s="77" t="s">
        <v>164</v>
      </c>
      <c r="EE1" s="78"/>
    </row>
    <row r="2" spans="1:136" ht="16.5" x14ac:dyDescent="0.3">
      <c r="A2" s="4" t="str">
        <f>'Iniciální odběry'!A2</f>
        <v>Bartoš Miroslav</v>
      </c>
      <c r="B2" s="107">
        <f>'Iniciální odběry'!B2</f>
        <v>8705614379</v>
      </c>
      <c r="C2" s="105">
        <f>'Iniciální odběry'!C2</f>
        <v>44281</v>
      </c>
      <c r="D2" s="105"/>
      <c r="E2" s="83">
        <f t="shared" ref="E2:E15" si="0">SUM(N2,Z2,AV2,BH2,BX2,CL2,CT2,DJ2,ED2)</f>
        <v>0</v>
      </c>
      <c r="F2" s="84"/>
      <c r="G2" s="85">
        <f t="shared" ref="G2:G15" si="1">IF(F2="P", 1, IF(OR(F2="N", F2="W"), 1, 0))</f>
        <v>0</v>
      </c>
      <c r="H2" s="86"/>
      <c r="I2" s="85">
        <f t="shared" ref="I2:I15" si="2">IF(H2="P", 1, IF(OR(H2="N", H2="W"), 1, 0))</f>
        <v>0</v>
      </c>
      <c r="J2" s="86"/>
      <c r="K2" s="85">
        <f t="shared" ref="K2:K15" si="3">IF(J2="P", 2, IF(OR(J2="N", J2="W"), 2, 0))</f>
        <v>0</v>
      </c>
      <c r="L2" s="86"/>
      <c r="M2" s="85">
        <f t="shared" ref="M2:M15" si="4">IF(L2="P", 2, IF(OR(L2="N", L2="W"), 2, 0))</f>
        <v>0</v>
      </c>
      <c r="N2" s="87">
        <f t="shared" ref="N2:N15" si="5">IF(SUM(G2, I2, K2, M2)&gt;=3, 3, SUM(G2, I2, K2, M2))</f>
        <v>0</v>
      </c>
      <c r="O2" s="88"/>
      <c r="P2" s="86"/>
      <c r="Q2" s="85">
        <f t="shared" ref="Q2:Q15" si="6">IF(P2="P", 1, IF(OR(P2="N", P2="W"), 2, 0))</f>
        <v>0</v>
      </c>
      <c r="R2" s="85"/>
      <c r="S2" s="85">
        <f t="shared" ref="S2:S15" si="7">IF(R2="P", 1, IF(OR(R2="N", R2="W"), 2, 0))</f>
        <v>0</v>
      </c>
      <c r="T2" s="85"/>
      <c r="U2" s="85">
        <f t="shared" ref="U2:U15" si="8">IF(T2="P", 1, IF(OR(T2="N", T2="W"), 4, 0))</f>
        <v>0</v>
      </c>
      <c r="V2" s="89"/>
      <c r="W2" s="85">
        <f t="shared" ref="W2:W15" si="9">IF(V2="P", 2, IF(OR(V2="N", V2="W"), 6, 0))</f>
        <v>0</v>
      </c>
      <c r="X2" s="90"/>
      <c r="Y2" s="85">
        <f t="shared" ref="Y2:Y15" si="10">IF(X2="P", 1, IF(OR(X2="N", X2="W"), 2, 0))</f>
        <v>0</v>
      </c>
      <c r="Z2" s="87">
        <f t="shared" ref="Z2:Z15" si="11">IF(SUM(Q2, S2, U2, W2, Y2)&gt;=6, 6, SUM(Q2, S2, U2, W2, Y2))</f>
        <v>0</v>
      </c>
      <c r="AA2" s="88"/>
      <c r="AB2" s="89"/>
      <c r="AC2" s="85">
        <f t="shared" ref="AC2:AC15" si="12">IF(AB2="P", 1, IF(OR(AB2="N", AB2="W"), 2, 0))</f>
        <v>0</v>
      </c>
      <c r="AD2" s="89"/>
      <c r="AE2" s="85">
        <f t="shared" ref="AE2:AE15" si="13">IF(AD2="P", 1, IF(OR(AD2="N", AD2="W"), 2, 0))</f>
        <v>0</v>
      </c>
      <c r="AF2" s="89"/>
      <c r="AG2" s="85">
        <f t="shared" ref="AG2:AG15" si="14">IF(AF2="P", 1, IF(OR(AF2="N", AF2="W"), 2, 0))</f>
        <v>0</v>
      </c>
      <c r="AH2" s="89"/>
      <c r="AI2" s="85">
        <f t="shared" ref="AI2:AI15" si="15">IF(AH2="P", 1, IF(OR(AH2="N", AH2="W"), 2, 0))</f>
        <v>0</v>
      </c>
      <c r="AJ2" s="89"/>
      <c r="AK2" s="85">
        <f t="shared" ref="AK2:AK15" si="16">IF(AJ2="P", 1, IF(OR(AJ2="N", AJ2="W"), 2, 0))</f>
        <v>0</v>
      </c>
      <c r="AL2" s="89"/>
      <c r="AM2" s="85">
        <f t="shared" ref="AM2:AM15" si="17">IF(AL2="P", 1, IF(OR(AL2="N", AL2="W"), 2, 0))</f>
        <v>0</v>
      </c>
      <c r="AN2" s="89"/>
      <c r="AO2" s="85">
        <f t="shared" ref="AO2:AO15" si="18">IF(AN2="P", 1, IF(OR(AN2="N", AN2="W"), 2, 0))</f>
        <v>0</v>
      </c>
      <c r="AP2" s="89"/>
      <c r="AQ2" s="85">
        <f t="shared" ref="AQ2:AQ15" si="19">IF(AP2="P", 1, IF(OR(AP2="N", AP2="W"), 2, 0))</f>
        <v>0</v>
      </c>
      <c r="AR2" s="89"/>
      <c r="AS2" s="85">
        <f t="shared" ref="AS2:AS15" si="20">IF(AR2="P", 1, IF(OR(AR2="N", AR2="W"), 2, 0))</f>
        <v>0</v>
      </c>
      <c r="AT2" s="89"/>
      <c r="AU2" s="85">
        <f t="shared" ref="AU2:AU15" si="21">IF(AT2="P", 1, IF(OR(AT2="N", AT2="W"), 2, 0))</f>
        <v>0</v>
      </c>
      <c r="AV2" s="87">
        <f t="shared" ref="AV2:AV15" si="22">IF(SUM(AC2,AE2,AG2,AI2,AK2,AM2, AO2, AQ2, AS2, AU2)&gt;=6, 6, SUM(AC2,AE2,AG2,AI2,AK2,AM2, AO2, AQ2, AS2, AU2))</f>
        <v>0</v>
      </c>
      <c r="AW2" s="85"/>
      <c r="AX2" s="89"/>
      <c r="AY2" s="85">
        <f t="shared" ref="AY2:AY15" si="23">IF(AX2="P", 2, IF(OR(AX2="N", AX2="W"), 4, 0))</f>
        <v>0</v>
      </c>
      <c r="AZ2" s="89"/>
      <c r="BA2" s="85">
        <f t="shared" ref="BA2:BA15" si="24">IF(AZ2="P", 1, IF(OR(AZ2="N", AZ2="W"), 2, 0))</f>
        <v>0</v>
      </c>
      <c r="BB2" s="89"/>
      <c r="BC2" s="85">
        <f t="shared" ref="BC2:BC15" si="25">IF(BB2="P", 3, IF(OR(BB2="N", BB2="W"), 6, 0))</f>
        <v>0</v>
      </c>
      <c r="BD2" s="89"/>
      <c r="BE2" s="85">
        <f t="shared" ref="BE2:BE15" si="26">IF(BD2="P", 1, IF(OR(BD2="N", BD2="W"), 3, 0))</f>
        <v>0</v>
      </c>
      <c r="BF2" s="89"/>
      <c r="BG2" s="85">
        <f t="shared" ref="BG2:BG15" si="27">IF(BF2="P", 2, IF(OR(BF2="N", BF2="W"), 6, 0))</f>
        <v>0</v>
      </c>
      <c r="BH2" s="87">
        <f t="shared" ref="BH2:BH15" si="28">IF(SUM(AY2, BA2, BC2, BE2, BG2)&gt;=6, 6, SUM(AY2, BA2, BC2, BE2, BG2))</f>
        <v>0</v>
      </c>
      <c r="BI2" s="89"/>
      <c r="BJ2" s="89"/>
      <c r="BK2" s="85">
        <f t="shared" ref="BK2:BK15" si="29">IF(BJ2="P", 1, IF(OR(BJ2="N", BJ2="W"), 2, 0))</f>
        <v>0</v>
      </c>
      <c r="BL2" s="89"/>
      <c r="BM2" s="85">
        <f t="shared" ref="BM2:BM15" si="30">IF(BL2="P", 0, IF(OR(BL2="N", BL2="W"), 3, 0))</f>
        <v>0</v>
      </c>
      <c r="BN2" s="89"/>
      <c r="BO2" s="85">
        <f t="shared" ref="BO2:BO15" si="31">IF(BN2="P", 2, IF(OR(BN2="N", BN2="W"), 4, 0))</f>
        <v>0</v>
      </c>
      <c r="BP2" s="89"/>
      <c r="BQ2" s="85">
        <f t="shared" ref="BQ2:BQ15" si="32">IF(BP2="P", 2, IF(OR(BP2="N", BP2="W"), 4, 0))</f>
        <v>0</v>
      </c>
      <c r="BR2" s="89"/>
      <c r="BS2" s="85">
        <f t="shared" ref="BS2:BS15" si="33">IF(BR2="P", 2, IF(OR(BR2="N", BR2="W"), 4, 0))</f>
        <v>0</v>
      </c>
      <c r="BT2" s="89"/>
      <c r="BU2" s="85">
        <f t="shared" ref="BU2:BU15" si="34">IF(BT2="P", 4, IF(OR(BT2="N", BT2="W"), 6, 0))</f>
        <v>0</v>
      </c>
      <c r="BV2" s="89"/>
      <c r="BW2" s="85">
        <f t="shared" ref="BW2:BW15" si="35">IF(BV2="P", 4, IF(OR(BV2="N", BV2="W"), 6, 0))</f>
        <v>0</v>
      </c>
      <c r="BX2" s="87">
        <f t="shared" ref="BX2:BX15" si="36">IF(SUM(BK2,BM2,BO2, BQ2, BS2, BU2, BW2)&gt;=6, 6, SUM(BK2,BM2,BO2, BQ2, BS2, BU2, BW2))</f>
        <v>0</v>
      </c>
      <c r="BY2" s="89"/>
      <c r="BZ2" s="89"/>
      <c r="CA2" s="85">
        <f t="shared" ref="CA2:CA15" si="37">IF(BZ2="P", 1, IF(OR(BZ2="N", BZ2="W"), 4, 0))</f>
        <v>0</v>
      </c>
      <c r="CB2" s="89"/>
      <c r="CC2" s="85">
        <f t="shared" ref="CC2:CC15" si="38">IF(CB2="P", 2, IF(OR(CB2="N", CB2="W"), 4, 0))</f>
        <v>0</v>
      </c>
      <c r="CD2" s="89"/>
      <c r="CE2" s="85">
        <f t="shared" ref="CE2:CE15" si="39">IF(CD2="P", 1, IF(OR(CD2="N", CD2="W"), 3, 0))</f>
        <v>0</v>
      </c>
      <c r="CF2" s="89"/>
      <c r="CG2" s="85">
        <f t="shared" ref="CG2:CG15" si="40">IF(CF2="P", 2, IF(OR(CF2="N", CF2="W"), 4, 0))</f>
        <v>0</v>
      </c>
      <c r="CH2" s="89"/>
      <c r="CI2" s="85">
        <f t="shared" ref="CI2:CI15" si="41">IF(CH2="P", 3, IF(OR(CH2="N", CH2="W"), 6, 0))</f>
        <v>0</v>
      </c>
      <c r="CJ2" s="89"/>
      <c r="CK2" s="85">
        <f t="shared" ref="CK2:CK15" si="42">IF(CJ2="P", 3, IF(OR(CJ2="N", CJ2="W"), 6, 0))</f>
        <v>0</v>
      </c>
      <c r="CL2" s="87">
        <f t="shared" ref="CL2:CL15" si="43">IF(SUM(CA2,CC2, CE2, CG2, CI2, CK2)&gt;=6, 6, SUM(CA2,CC2, CE2, CG2, CI2, CK2))</f>
        <v>0</v>
      </c>
      <c r="CM2" s="85"/>
      <c r="CN2" s="89"/>
      <c r="CO2" s="85">
        <f t="shared" ref="CO2:CO15" si="44">IF(CN2="P", 3, IF(OR(CN2="N", CN2="W"), 6, 0))</f>
        <v>0</v>
      </c>
      <c r="CP2" s="89"/>
      <c r="CQ2" s="85">
        <f t="shared" ref="CQ2:CQ15" si="45">IF(CP2="P", 3, IF(OR(CP2="N", CP2="W"), 6, 0))</f>
        <v>0</v>
      </c>
      <c r="CR2" s="89"/>
      <c r="CS2" s="85">
        <f t="shared" ref="CS2:CS15" si="46">IF(CR2="P", 3, IF(OR(CR2="N", CR2="W"), 6, 0))</f>
        <v>0</v>
      </c>
      <c r="CT2" s="87">
        <f t="shared" ref="CT2:CT15" si="47">IF(SUM(CO2, CQ2, CS2)&gt;=9, 9, SUM( CO2, CQ2, CS2))</f>
        <v>0</v>
      </c>
      <c r="CU2" s="89"/>
      <c r="CV2" s="89"/>
      <c r="CW2" s="85">
        <f t="shared" ref="CW2:CW15" si="48">IF(CV2="P", 1, IF(OR(CV2="N", CV2="W"), 4, 0))</f>
        <v>0</v>
      </c>
      <c r="CX2" s="89"/>
      <c r="CY2" s="85">
        <f t="shared" ref="CY2:CY15" si="49">IF(CX2="P", 2, IF(OR(CX2="N", CX2="W"), 4, 0))</f>
        <v>0</v>
      </c>
      <c r="CZ2" s="89"/>
      <c r="DA2" s="85">
        <f t="shared" ref="DA2:DA15" si="50">IF(CZ2="P", 3, IF(OR(CZ2="N", CZ2="W"), 6, 0))</f>
        <v>0</v>
      </c>
      <c r="DB2" s="89"/>
      <c r="DC2" s="85">
        <f t="shared" ref="DC2:DC15" si="51">IF(DB2="P", 2, IF(OR(DB2="N", DB2="W"), 4, 0))</f>
        <v>0</v>
      </c>
      <c r="DD2" s="89"/>
      <c r="DE2" s="85">
        <f t="shared" ref="DE2:DE15" si="52">IF(DD2="P", 3, IF(OR(DD2="N", DD2="W"), 6, 0))</f>
        <v>0</v>
      </c>
      <c r="DF2" s="89"/>
      <c r="DG2" s="85">
        <f t="shared" ref="DG2:DG15" si="53">IF(DF2="P", 4, IF(OR(DF2="N", DF2="W"), 8, 0))</f>
        <v>0</v>
      </c>
      <c r="DH2" s="89"/>
      <c r="DI2" s="85">
        <f t="shared" ref="DI2:DI15" si="54">IF(DH2="P", 3, IF(OR(DH2="N", DH2="W"), 6, 0))</f>
        <v>0</v>
      </c>
      <c r="DJ2" s="91">
        <f>IF(SUM(CW2,CY2,DA2,DC2,DE2,DG2,DI2)&gt;=12, 12, SUM(CW2,CY2,DA2,DC2,DE2,DG2,DI2))</f>
        <v>0</v>
      </c>
      <c r="DK2" s="85"/>
      <c r="DL2" s="89"/>
      <c r="DM2" s="85">
        <f t="shared" ref="DM2:DM15" si="55">IF(DL2="P", 1, IF(OR(DL2="N", DL2="W"), 1, 0))</f>
        <v>0</v>
      </c>
      <c r="DN2" s="89"/>
      <c r="DO2" s="85">
        <f t="shared" ref="DO2:DO15" si="56">IF(DN2="P", 1, IF(OR(DN2="N", DN2="W"), 3, 0))</f>
        <v>0</v>
      </c>
      <c r="DP2" s="89"/>
      <c r="DQ2" s="85">
        <f t="shared" ref="DQ2:DQ15" si="57">IF(DP2="P", 1, IF(OR(DP2="N", DP2="W"), 3, 0))</f>
        <v>0</v>
      </c>
      <c r="DR2" s="89"/>
      <c r="DS2" s="85">
        <f t="shared" ref="DS2:DS15" si="58">IF(DR2="P", 3, IF(OR(DR2="N", DR2="W"), 9, 0))</f>
        <v>0</v>
      </c>
      <c r="DT2" s="89"/>
      <c r="DU2" s="85">
        <f t="shared" ref="DU2:DU15" si="59">IF(DT2="P", 3, IF(OR(DT2="N", DT2="W"), 9, 0))</f>
        <v>0</v>
      </c>
      <c r="DV2" s="89"/>
      <c r="DW2" s="85">
        <f t="shared" ref="DW2:DW15" si="60">IF(DV2="P", 3, IF(OR(DV2="N", DV2="W"), 9, 0))</f>
        <v>0</v>
      </c>
      <c r="DX2" s="89"/>
      <c r="DY2" s="85">
        <f t="shared" ref="DY2:DY15" si="61">IF(DX2="P", 3, IF(OR(DX2="N", DX2="W"), 6, 0))</f>
        <v>0</v>
      </c>
      <c r="DZ2" s="89"/>
      <c r="EA2" s="85">
        <f t="shared" ref="EA2:EA15" si="62">IF(DZ2="P", 3, IF(OR(DZ2="N", DZ2="W"), 6, 0))</f>
        <v>0</v>
      </c>
      <c r="EB2" s="89"/>
      <c r="EC2" s="85">
        <f t="shared" ref="EC2:EC15" si="63">IF(EB2="P", 3, IF(OR(EB2="N", EB2="W"), 9, 0))</f>
        <v>0</v>
      </c>
      <c r="ED2" s="91">
        <f t="shared" ref="ED2:ED15" si="64">IF(SUM(DM2,DO2,DQ2,DS2,DU2,DW2,DY2,EA2,EC2)&gt;=9, 9, SUM(DM2,DO2,DQ2,DS2,DU2,DW2,DY2,EA2,EC2))</f>
        <v>0</v>
      </c>
      <c r="EE2" s="89"/>
      <c r="EF2" s="89"/>
    </row>
    <row r="3" spans="1:136" ht="16.5" x14ac:dyDescent="0.3">
      <c r="A3" s="4" t="str">
        <f>'Iniciální odběry'!A3</f>
        <v>Bretšnajdr Antonín</v>
      </c>
      <c r="B3" s="107" t="str">
        <f>'Iniciální odběry'!B3</f>
        <v>5601072169</v>
      </c>
      <c r="C3" s="105">
        <f>'Iniciální odběry'!C3</f>
        <v>44692</v>
      </c>
      <c r="D3" s="105"/>
      <c r="E3" s="83">
        <f t="shared" si="0"/>
        <v>0</v>
      </c>
      <c r="F3" s="84"/>
      <c r="G3" s="85">
        <f t="shared" si="1"/>
        <v>0</v>
      </c>
      <c r="H3" s="86"/>
      <c r="I3" s="85">
        <f t="shared" si="2"/>
        <v>0</v>
      </c>
      <c r="J3" s="86"/>
      <c r="K3" s="85">
        <f t="shared" si="3"/>
        <v>0</v>
      </c>
      <c r="L3" s="86"/>
      <c r="M3" s="85">
        <f t="shared" si="4"/>
        <v>0</v>
      </c>
      <c r="N3" s="87">
        <f t="shared" si="5"/>
        <v>0</v>
      </c>
      <c r="O3" s="88"/>
      <c r="P3" s="86"/>
      <c r="Q3" s="85">
        <f t="shared" si="6"/>
        <v>0</v>
      </c>
      <c r="R3" s="85"/>
      <c r="S3" s="85">
        <f t="shared" si="7"/>
        <v>0</v>
      </c>
      <c r="T3" s="85"/>
      <c r="U3" s="85">
        <f t="shared" si="8"/>
        <v>0</v>
      </c>
      <c r="V3" s="89"/>
      <c r="W3" s="85">
        <f t="shared" si="9"/>
        <v>0</v>
      </c>
      <c r="X3" s="90"/>
      <c r="Y3" s="85">
        <f t="shared" si="10"/>
        <v>0</v>
      </c>
      <c r="Z3" s="87">
        <f t="shared" si="11"/>
        <v>0</v>
      </c>
      <c r="AA3" s="88"/>
      <c r="AB3" s="89"/>
      <c r="AC3" s="85">
        <f t="shared" si="12"/>
        <v>0</v>
      </c>
      <c r="AD3" s="89"/>
      <c r="AE3" s="85">
        <f t="shared" si="13"/>
        <v>0</v>
      </c>
      <c r="AF3" s="89"/>
      <c r="AG3" s="85">
        <f t="shared" si="14"/>
        <v>0</v>
      </c>
      <c r="AH3" s="89"/>
      <c r="AI3" s="85">
        <f t="shared" si="15"/>
        <v>0</v>
      </c>
      <c r="AJ3" s="89"/>
      <c r="AK3" s="85">
        <f t="shared" si="16"/>
        <v>0</v>
      </c>
      <c r="AL3" s="89"/>
      <c r="AM3" s="85">
        <f t="shared" si="17"/>
        <v>0</v>
      </c>
      <c r="AN3" s="89"/>
      <c r="AO3" s="85">
        <f t="shared" si="18"/>
        <v>0</v>
      </c>
      <c r="AP3" s="89"/>
      <c r="AQ3" s="85">
        <f t="shared" si="19"/>
        <v>0</v>
      </c>
      <c r="AR3" s="89"/>
      <c r="AS3" s="85">
        <f t="shared" si="20"/>
        <v>0</v>
      </c>
      <c r="AT3" s="89"/>
      <c r="AU3" s="85">
        <f t="shared" si="21"/>
        <v>0</v>
      </c>
      <c r="AV3" s="87">
        <f t="shared" si="22"/>
        <v>0</v>
      </c>
      <c r="AW3" s="85"/>
      <c r="AX3" s="89"/>
      <c r="AY3" s="85">
        <f t="shared" si="23"/>
        <v>0</v>
      </c>
      <c r="AZ3" s="89"/>
      <c r="BA3" s="85">
        <f t="shared" si="24"/>
        <v>0</v>
      </c>
      <c r="BB3" s="89"/>
      <c r="BC3" s="85">
        <f t="shared" si="25"/>
        <v>0</v>
      </c>
      <c r="BD3" s="89"/>
      <c r="BE3" s="85">
        <f t="shared" si="26"/>
        <v>0</v>
      </c>
      <c r="BF3" s="89"/>
      <c r="BG3" s="85">
        <f t="shared" si="27"/>
        <v>0</v>
      </c>
      <c r="BH3" s="87">
        <f t="shared" si="28"/>
        <v>0</v>
      </c>
      <c r="BI3" s="89"/>
      <c r="BJ3" s="89"/>
      <c r="BK3" s="85">
        <f t="shared" si="29"/>
        <v>0</v>
      </c>
      <c r="BL3" s="89"/>
      <c r="BM3" s="85">
        <f t="shared" si="30"/>
        <v>0</v>
      </c>
      <c r="BN3" s="89"/>
      <c r="BO3" s="85">
        <f t="shared" si="31"/>
        <v>0</v>
      </c>
      <c r="BP3" s="89"/>
      <c r="BQ3" s="85">
        <f t="shared" si="32"/>
        <v>0</v>
      </c>
      <c r="BR3" s="89"/>
      <c r="BS3" s="85">
        <f t="shared" si="33"/>
        <v>0</v>
      </c>
      <c r="BT3" s="89"/>
      <c r="BU3" s="85">
        <f t="shared" si="34"/>
        <v>0</v>
      </c>
      <c r="BV3" s="89"/>
      <c r="BW3" s="85">
        <f t="shared" si="35"/>
        <v>0</v>
      </c>
      <c r="BX3" s="87">
        <f t="shared" si="36"/>
        <v>0</v>
      </c>
      <c r="BY3" s="89"/>
      <c r="BZ3" s="89"/>
      <c r="CA3" s="85">
        <f t="shared" si="37"/>
        <v>0</v>
      </c>
      <c r="CB3" s="89"/>
      <c r="CC3" s="85">
        <f t="shared" si="38"/>
        <v>0</v>
      </c>
      <c r="CD3" s="89"/>
      <c r="CE3" s="85">
        <f t="shared" si="39"/>
        <v>0</v>
      </c>
      <c r="CF3" s="89"/>
      <c r="CG3" s="85">
        <f t="shared" si="40"/>
        <v>0</v>
      </c>
      <c r="CH3" s="89"/>
      <c r="CI3" s="85">
        <f t="shared" si="41"/>
        <v>0</v>
      </c>
      <c r="CJ3" s="89"/>
      <c r="CK3" s="85">
        <f t="shared" si="42"/>
        <v>0</v>
      </c>
      <c r="CL3" s="87">
        <f t="shared" si="43"/>
        <v>0</v>
      </c>
      <c r="CM3" s="85"/>
      <c r="CN3" s="89"/>
      <c r="CO3" s="85">
        <f t="shared" si="44"/>
        <v>0</v>
      </c>
      <c r="CP3" s="89"/>
      <c r="CQ3" s="85">
        <f t="shared" si="45"/>
        <v>0</v>
      </c>
      <c r="CR3" s="89"/>
      <c r="CS3" s="85">
        <f t="shared" si="46"/>
        <v>0</v>
      </c>
      <c r="CT3" s="87">
        <f t="shared" si="47"/>
        <v>0</v>
      </c>
      <c r="CU3" s="89"/>
      <c r="CV3" s="89"/>
      <c r="CW3" s="85">
        <f t="shared" si="48"/>
        <v>0</v>
      </c>
      <c r="CX3" s="89"/>
      <c r="CY3" s="85">
        <f t="shared" si="49"/>
        <v>0</v>
      </c>
      <c r="CZ3" s="89"/>
      <c r="DA3" s="85">
        <f t="shared" si="50"/>
        <v>0</v>
      </c>
      <c r="DB3" s="89"/>
      <c r="DC3" s="85">
        <f t="shared" si="51"/>
        <v>0</v>
      </c>
      <c r="DD3" s="89"/>
      <c r="DE3" s="85">
        <f t="shared" si="52"/>
        <v>0</v>
      </c>
      <c r="DF3" s="89"/>
      <c r="DG3" s="85">
        <f t="shared" si="53"/>
        <v>0</v>
      </c>
      <c r="DH3" s="89"/>
      <c r="DI3" s="85">
        <f t="shared" si="54"/>
        <v>0</v>
      </c>
      <c r="DJ3" s="91">
        <f t="shared" ref="DJ3:DJ15" si="65">IF(SUM(CW3,CY3,DA3,DC3,DE3,DG3,DI3)&gt;=12, 12, SUM(CW3,CY3,DA3,DC3,DE3,DG3,DI3))</f>
        <v>0</v>
      </c>
      <c r="DK3" s="85"/>
      <c r="DL3" s="89"/>
      <c r="DM3" s="85">
        <f t="shared" si="55"/>
        <v>0</v>
      </c>
      <c r="DN3" s="89"/>
      <c r="DO3" s="85">
        <f t="shared" si="56"/>
        <v>0</v>
      </c>
      <c r="DP3" s="89"/>
      <c r="DQ3" s="85">
        <f t="shared" si="57"/>
        <v>0</v>
      </c>
      <c r="DR3" s="89"/>
      <c r="DS3" s="85">
        <f t="shared" si="58"/>
        <v>0</v>
      </c>
      <c r="DT3" s="89"/>
      <c r="DU3" s="85">
        <f t="shared" si="59"/>
        <v>0</v>
      </c>
      <c r="DV3" s="89"/>
      <c r="DW3" s="85">
        <f t="shared" si="60"/>
        <v>0</v>
      </c>
      <c r="DX3" s="89"/>
      <c r="DY3" s="85">
        <f t="shared" si="61"/>
        <v>0</v>
      </c>
      <c r="DZ3" s="89"/>
      <c r="EA3" s="85">
        <f t="shared" si="62"/>
        <v>0</v>
      </c>
      <c r="EB3" s="89"/>
      <c r="EC3" s="85">
        <f t="shared" si="63"/>
        <v>0</v>
      </c>
      <c r="ED3" s="91">
        <f t="shared" si="64"/>
        <v>0</v>
      </c>
    </row>
    <row r="4" spans="1:136" ht="16.5" x14ac:dyDescent="0.3">
      <c r="A4" s="4" t="str">
        <f>'Iniciální odběry'!A4</f>
        <v>Čupová Kateřina</v>
      </c>
      <c r="B4" s="107">
        <f>'Iniciální odběry'!B4</f>
        <v>8862015514</v>
      </c>
      <c r="C4" s="105">
        <f>'Iniciální odběry'!C4</f>
        <v>44348</v>
      </c>
      <c r="D4" s="105"/>
      <c r="E4" s="83">
        <f t="shared" si="0"/>
        <v>0</v>
      </c>
      <c r="F4" s="84"/>
      <c r="G4" s="85">
        <f t="shared" si="1"/>
        <v>0</v>
      </c>
      <c r="H4" s="86"/>
      <c r="I4" s="85">
        <f t="shared" si="2"/>
        <v>0</v>
      </c>
      <c r="J4" s="86"/>
      <c r="K4" s="85">
        <f t="shared" si="3"/>
        <v>0</v>
      </c>
      <c r="L4" s="86"/>
      <c r="M4" s="85">
        <f t="shared" si="4"/>
        <v>0</v>
      </c>
      <c r="N4" s="87">
        <f t="shared" si="5"/>
        <v>0</v>
      </c>
      <c r="O4" s="88"/>
      <c r="P4" s="86"/>
      <c r="Q4" s="85">
        <f t="shared" si="6"/>
        <v>0</v>
      </c>
      <c r="R4" s="85"/>
      <c r="S4" s="85">
        <f t="shared" si="7"/>
        <v>0</v>
      </c>
      <c r="T4" s="85"/>
      <c r="U4" s="85">
        <f t="shared" si="8"/>
        <v>0</v>
      </c>
      <c r="V4" s="89"/>
      <c r="W4" s="85">
        <f t="shared" si="9"/>
        <v>0</v>
      </c>
      <c r="X4" s="90"/>
      <c r="Y4" s="85">
        <f t="shared" si="10"/>
        <v>0</v>
      </c>
      <c r="Z4" s="87">
        <f t="shared" si="11"/>
        <v>0</v>
      </c>
      <c r="AA4" s="88"/>
      <c r="AB4" s="89"/>
      <c r="AC4" s="85">
        <f t="shared" si="12"/>
        <v>0</v>
      </c>
      <c r="AD4" s="89"/>
      <c r="AE4" s="85">
        <f t="shared" si="13"/>
        <v>0</v>
      </c>
      <c r="AF4" s="89"/>
      <c r="AG4" s="85">
        <f t="shared" si="14"/>
        <v>0</v>
      </c>
      <c r="AH4" s="89"/>
      <c r="AI4" s="85">
        <f t="shared" si="15"/>
        <v>0</v>
      </c>
      <c r="AJ4" s="89"/>
      <c r="AK4" s="85">
        <f t="shared" si="16"/>
        <v>0</v>
      </c>
      <c r="AL4" s="89"/>
      <c r="AM4" s="85">
        <f t="shared" si="17"/>
        <v>0</v>
      </c>
      <c r="AN4" s="89"/>
      <c r="AO4" s="85">
        <f t="shared" si="18"/>
        <v>0</v>
      </c>
      <c r="AP4" s="89"/>
      <c r="AQ4" s="85">
        <f t="shared" si="19"/>
        <v>0</v>
      </c>
      <c r="AR4" s="89"/>
      <c r="AS4" s="85">
        <f t="shared" si="20"/>
        <v>0</v>
      </c>
      <c r="AT4" s="89"/>
      <c r="AU4" s="85">
        <f t="shared" si="21"/>
        <v>0</v>
      </c>
      <c r="AV4" s="87">
        <f t="shared" si="22"/>
        <v>0</v>
      </c>
      <c r="AW4" s="85"/>
      <c r="AX4" s="89"/>
      <c r="AY4" s="85">
        <f t="shared" si="23"/>
        <v>0</v>
      </c>
      <c r="AZ4" s="89"/>
      <c r="BA4" s="85">
        <f t="shared" si="24"/>
        <v>0</v>
      </c>
      <c r="BB4" s="89"/>
      <c r="BC4" s="85">
        <f t="shared" si="25"/>
        <v>0</v>
      </c>
      <c r="BD4" s="89"/>
      <c r="BE4" s="85">
        <f t="shared" si="26"/>
        <v>0</v>
      </c>
      <c r="BF4" s="89"/>
      <c r="BG4" s="85">
        <f t="shared" si="27"/>
        <v>0</v>
      </c>
      <c r="BH4" s="87">
        <f t="shared" si="28"/>
        <v>0</v>
      </c>
      <c r="BI4" s="89"/>
      <c r="BJ4" s="89"/>
      <c r="BK4" s="85">
        <f t="shared" si="29"/>
        <v>0</v>
      </c>
      <c r="BL4" s="89"/>
      <c r="BM4" s="85">
        <f t="shared" si="30"/>
        <v>0</v>
      </c>
      <c r="BN4" s="89"/>
      <c r="BO4" s="85">
        <f t="shared" si="31"/>
        <v>0</v>
      </c>
      <c r="BP4" s="89"/>
      <c r="BQ4" s="85">
        <f t="shared" si="32"/>
        <v>0</v>
      </c>
      <c r="BR4" s="89"/>
      <c r="BS4" s="85">
        <f t="shared" si="33"/>
        <v>0</v>
      </c>
      <c r="BT4" s="89"/>
      <c r="BU4" s="85">
        <f t="shared" si="34"/>
        <v>0</v>
      </c>
      <c r="BV4" s="89"/>
      <c r="BW4" s="85">
        <f t="shared" si="35"/>
        <v>0</v>
      </c>
      <c r="BX4" s="87">
        <f t="shared" si="36"/>
        <v>0</v>
      </c>
      <c r="BY4" s="89"/>
      <c r="BZ4" s="89"/>
      <c r="CA4" s="85">
        <f t="shared" si="37"/>
        <v>0</v>
      </c>
      <c r="CB4" s="89"/>
      <c r="CC4" s="85">
        <f t="shared" si="38"/>
        <v>0</v>
      </c>
      <c r="CD4" s="89"/>
      <c r="CE4" s="85">
        <f t="shared" si="39"/>
        <v>0</v>
      </c>
      <c r="CF4" s="89"/>
      <c r="CG4" s="85">
        <f t="shared" si="40"/>
        <v>0</v>
      </c>
      <c r="CH4" s="89"/>
      <c r="CI4" s="85">
        <f t="shared" si="41"/>
        <v>0</v>
      </c>
      <c r="CJ4" s="89"/>
      <c r="CK4" s="85">
        <f t="shared" si="42"/>
        <v>0</v>
      </c>
      <c r="CL4" s="87">
        <f t="shared" si="43"/>
        <v>0</v>
      </c>
      <c r="CM4" s="85"/>
      <c r="CN4" s="89"/>
      <c r="CO4" s="85">
        <f t="shared" si="44"/>
        <v>0</v>
      </c>
      <c r="CP4" s="89"/>
      <c r="CQ4" s="85">
        <f t="shared" si="45"/>
        <v>0</v>
      </c>
      <c r="CR4" s="89"/>
      <c r="CS4" s="85">
        <f t="shared" si="46"/>
        <v>0</v>
      </c>
      <c r="CT4" s="87">
        <f t="shared" si="47"/>
        <v>0</v>
      </c>
      <c r="CU4" s="89"/>
      <c r="CV4" s="89"/>
      <c r="CW4" s="85">
        <f t="shared" si="48"/>
        <v>0</v>
      </c>
      <c r="CX4" s="89"/>
      <c r="CY4" s="85">
        <f t="shared" si="49"/>
        <v>0</v>
      </c>
      <c r="CZ4" s="89"/>
      <c r="DA4" s="85">
        <f t="shared" si="50"/>
        <v>0</v>
      </c>
      <c r="DB4" s="89"/>
      <c r="DC4" s="85">
        <f t="shared" si="51"/>
        <v>0</v>
      </c>
      <c r="DD4" s="89"/>
      <c r="DE4" s="85">
        <f t="shared" si="52"/>
        <v>0</v>
      </c>
      <c r="DF4" s="89"/>
      <c r="DG4" s="85">
        <f t="shared" si="53"/>
        <v>0</v>
      </c>
      <c r="DH4" s="89"/>
      <c r="DI4" s="85">
        <f t="shared" si="54"/>
        <v>0</v>
      </c>
      <c r="DJ4" s="91">
        <f t="shared" si="65"/>
        <v>0</v>
      </c>
      <c r="DK4" s="85"/>
      <c r="DL4" s="89"/>
      <c r="DM4" s="85">
        <f t="shared" si="55"/>
        <v>0</v>
      </c>
      <c r="DN4" s="89"/>
      <c r="DO4" s="85">
        <f t="shared" si="56"/>
        <v>0</v>
      </c>
      <c r="DP4" s="89"/>
      <c r="DQ4" s="85">
        <f t="shared" si="57"/>
        <v>0</v>
      </c>
      <c r="DR4" s="89"/>
      <c r="DS4" s="85">
        <f t="shared" si="58"/>
        <v>0</v>
      </c>
      <c r="DT4" s="89"/>
      <c r="DU4" s="85">
        <f t="shared" si="59"/>
        <v>0</v>
      </c>
      <c r="DV4" s="89"/>
      <c r="DW4" s="85">
        <f t="shared" si="60"/>
        <v>0</v>
      </c>
      <c r="DX4" s="89"/>
      <c r="DY4" s="85">
        <f t="shared" si="61"/>
        <v>0</v>
      </c>
      <c r="DZ4" s="89"/>
      <c r="EA4" s="85">
        <f t="shared" si="62"/>
        <v>0</v>
      </c>
      <c r="EB4" s="89"/>
      <c r="EC4" s="85">
        <f t="shared" si="63"/>
        <v>0</v>
      </c>
      <c r="ED4" s="91">
        <f t="shared" si="64"/>
        <v>0</v>
      </c>
    </row>
    <row r="5" spans="1:136" ht="16.5" x14ac:dyDescent="0.3">
      <c r="A5" s="4" t="str">
        <f>'Iniciální odběry'!A5</f>
        <v>Hamplová Martina</v>
      </c>
      <c r="B5" s="107">
        <f>'Iniciální odběry'!B5</f>
        <v>9154304852</v>
      </c>
      <c r="C5" s="105">
        <f>'Iniciální odběry'!C5</f>
        <v>44215</v>
      </c>
      <c r="D5" s="105"/>
      <c r="E5" s="83">
        <f t="shared" si="0"/>
        <v>0</v>
      </c>
      <c r="F5" s="84"/>
      <c r="G5" s="85">
        <f t="shared" si="1"/>
        <v>0</v>
      </c>
      <c r="H5" s="86"/>
      <c r="I5" s="85">
        <f t="shared" si="2"/>
        <v>0</v>
      </c>
      <c r="J5" s="86"/>
      <c r="K5" s="85">
        <f t="shared" si="3"/>
        <v>0</v>
      </c>
      <c r="L5" s="86"/>
      <c r="M5" s="85">
        <f t="shared" si="4"/>
        <v>0</v>
      </c>
      <c r="N5" s="87">
        <f t="shared" si="5"/>
        <v>0</v>
      </c>
      <c r="O5" s="88"/>
      <c r="P5" s="86"/>
      <c r="Q5" s="85">
        <f t="shared" si="6"/>
        <v>0</v>
      </c>
      <c r="R5" s="85"/>
      <c r="S5" s="85">
        <f t="shared" si="7"/>
        <v>0</v>
      </c>
      <c r="T5" s="85"/>
      <c r="U5" s="85">
        <f t="shared" si="8"/>
        <v>0</v>
      </c>
      <c r="V5" s="89"/>
      <c r="W5" s="85">
        <f t="shared" si="9"/>
        <v>0</v>
      </c>
      <c r="X5" s="90"/>
      <c r="Y5" s="85">
        <f t="shared" si="10"/>
        <v>0</v>
      </c>
      <c r="Z5" s="87">
        <f t="shared" si="11"/>
        <v>0</v>
      </c>
      <c r="AA5" s="88"/>
      <c r="AB5" s="89"/>
      <c r="AC5" s="85">
        <f t="shared" si="12"/>
        <v>0</v>
      </c>
      <c r="AD5" s="89"/>
      <c r="AE5" s="85">
        <f t="shared" si="13"/>
        <v>0</v>
      </c>
      <c r="AF5" s="89"/>
      <c r="AG5" s="85">
        <f t="shared" si="14"/>
        <v>0</v>
      </c>
      <c r="AH5" s="89"/>
      <c r="AI5" s="85">
        <f t="shared" si="15"/>
        <v>0</v>
      </c>
      <c r="AJ5" s="89"/>
      <c r="AK5" s="85">
        <f t="shared" si="16"/>
        <v>0</v>
      </c>
      <c r="AL5" s="89"/>
      <c r="AM5" s="85">
        <f t="shared" si="17"/>
        <v>0</v>
      </c>
      <c r="AN5" s="89"/>
      <c r="AO5" s="85">
        <f t="shared" si="18"/>
        <v>0</v>
      </c>
      <c r="AP5" s="89"/>
      <c r="AQ5" s="85">
        <f t="shared" si="19"/>
        <v>0</v>
      </c>
      <c r="AR5" s="89"/>
      <c r="AS5" s="85">
        <f t="shared" si="20"/>
        <v>0</v>
      </c>
      <c r="AT5" s="89"/>
      <c r="AU5" s="85">
        <f t="shared" si="21"/>
        <v>0</v>
      </c>
      <c r="AV5" s="87">
        <f t="shared" si="22"/>
        <v>0</v>
      </c>
      <c r="AW5" s="85"/>
      <c r="AX5" s="89"/>
      <c r="AY5" s="85">
        <f t="shared" si="23"/>
        <v>0</v>
      </c>
      <c r="AZ5" s="89"/>
      <c r="BA5" s="85">
        <f t="shared" si="24"/>
        <v>0</v>
      </c>
      <c r="BB5" s="89"/>
      <c r="BC5" s="85">
        <f t="shared" si="25"/>
        <v>0</v>
      </c>
      <c r="BD5" s="89"/>
      <c r="BE5" s="85">
        <f t="shared" si="26"/>
        <v>0</v>
      </c>
      <c r="BF5" s="89"/>
      <c r="BG5" s="85">
        <f t="shared" si="27"/>
        <v>0</v>
      </c>
      <c r="BH5" s="87">
        <f t="shared" si="28"/>
        <v>0</v>
      </c>
      <c r="BI5" s="89"/>
      <c r="BJ5" s="89"/>
      <c r="BK5" s="85">
        <f t="shared" si="29"/>
        <v>0</v>
      </c>
      <c r="BL5" s="89"/>
      <c r="BM5" s="85">
        <f t="shared" si="30"/>
        <v>0</v>
      </c>
      <c r="BN5" s="89"/>
      <c r="BO5" s="85">
        <f t="shared" si="31"/>
        <v>0</v>
      </c>
      <c r="BP5" s="89"/>
      <c r="BQ5" s="85">
        <f t="shared" si="32"/>
        <v>0</v>
      </c>
      <c r="BR5" s="89"/>
      <c r="BS5" s="85">
        <f t="shared" si="33"/>
        <v>0</v>
      </c>
      <c r="BT5" s="89"/>
      <c r="BU5" s="85">
        <f t="shared" si="34"/>
        <v>0</v>
      </c>
      <c r="BV5" s="89"/>
      <c r="BW5" s="85">
        <f t="shared" si="35"/>
        <v>0</v>
      </c>
      <c r="BX5" s="87">
        <f t="shared" si="36"/>
        <v>0</v>
      </c>
      <c r="BY5" s="89"/>
      <c r="BZ5" s="89"/>
      <c r="CA5" s="85">
        <f t="shared" si="37"/>
        <v>0</v>
      </c>
      <c r="CB5" s="89"/>
      <c r="CC5" s="85">
        <f t="shared" si="38"/>
        <v>0</v>
      </c>
      <c r="CD5" s="89"/>
      <c r="CE5" s="85">
        <f t="shared" si="39"/>
        <v>0</v>
      </c>
      <c r="CF5" s="89"/>
      <c r="CG5" s="85">
        <f t="shared" si="40"/>
        <v>0</v>
      </c>
      <c r="CH5" s="89"/>
      <c r="CI5" s="85">
        <f t="shared" si="41"/>
        <v>0</v>
      </c>
      <c r="CJ5" s="89"/>
      <c r="CK5" s="85">
        <f t="shared" si="42"/>
        <v>0</v>
      </c>
      <c r="CL5" s="87">
        <f t="shared" si="43"/>
        <v>0</v>
      </c>
      <c r="CM5" s="85"/>
      <c r="CN5" s="89"/>
      <c r="CO5" s="85">
        <f t="shared" si="44"/>
        <v>0</v>
      </c>
      <c r="CP5" s="89"/>
      <c r="CQ5" s="85">
        <f t="shared" si="45"/>
        <v>0</v>
      </c>
      <c r="CR5" s="89"/>
      <c r="CS5" s="85">
        <f t="shared" si="46"/>
        <v>0</v>
      </c>
      <c r="CT5" s="87">
        <f t="shared" si="47"/>
        <v>0</v>
      </c>
      <c r="CU5" s="89"/>
      <c r="CV5" s="89"/>
      <c r="CW5" s="85">
        <f t="shared" si="48"/>
        <v>0</v>
      </c>
      <c r="CX5" s="89"/>
      <c r="CY5" s="85">
        <f t="shared" si="49"/>
        <v>0</v>
      </c>
      <c r="CZ5" s="89"/>
      <c r="DA5" s="85">
        <f t="shared" si="50"/>
        <v>0</v>
      </c>
      <c r="DB5" s="89"/>
      <c r="DC5" s="85">
        <f t="shared" si="51"/>
        <v>0</v>
      </c>
      <c r="DD5" s="89"/>
      <c r="DE5" s="85">
        <f t="shared" si="52"/>
        <v>0</v>
      </c>
      <c r="DF5" s="89"/>
      <c r="DG5" s="85">
        <f t="shared" si="53"/>
        <v>0</v>
      </c>
      <c r="DH5" s="89"/>
      <c r="DI5" s="85">
        <f t="shared" si="54"/>
        <v>0</v>
      </c>
      <c r="DJ5" s="91">
        <f t="shared" si="65"/>
        <v>0</v>
      </c>
      <c r="DK5" s="85"/>
      <c r="DL5" s="89"/>
      <c r="DM5" s="85">
        <f t="shared" si="55"/>
        <v>0</v>
      </c>
      <c r="DN5" s="89"/>
      <c r="DO5" s="85">
        <f t="shared" si="56"/>
        <v>0</v>
      </c>
      <c r="DP5" s="89"/>
      <c r="DQ5" s="85">
        <f t="shared" si="57"/>
        <v>0</v>
      </c>
      <c r="DR5" s="89"/>
      <c r="DS5" s="85">
        <f t="shared" si="58"/>
        <v>0</v>
      </c>
      <c r="DT5" s="89"/>
      <c r="DU5" s="85">
        <f t="shared" si="59"/>
        <v>0</v>
      </c>
      <c r="DV5" s="89"/>
      <c r="DW5" s="85">
        <f t="shared" si="60"/>
        <v>0</v>
      </c>
      <c r="DX5" s="89"/>
      <c r="DY5" s="85">
        <f t="shared" si="61"/>
        <v>0</v>
      </c>
      <c r="DZ5" s="89"/>
      <c r="EA5" s="85">
        <f t="shared" si="62"/>
        <v>0</v>
      </c>
      <c r="EB5" s="89"/>
      <c r="EC5" s="85">
        <f t="shared" si="63"/>
        <v>0</v>
      </c>
      <c r="ED5" s="91">
        <f t="shared" si="64"/>
        <v>0</v>
      </c>
    </row>
    <row r="6" spans="1:136" ht="16.5" x14ac:dyDescent="0.3">
      <c r="A6" s="4" t="str">
        <f>'Iniciální odběry'!A6</f>
        <v>Jakubec Jaromír</v>
      </c>
      <c r="B6" s="107">
        <f>'Iniciální odběry'!B6</f>
        <v>5810081244</v>
      </c>
      <c r="C6" s="105">
        <f>'Iniciální odběry'!C6</f>
        <v>43871</v>
      </c>
      <c r="D6" s="105"/>
      <c r="E6" s="83">
        <f t="shared" si="0"/>
        <v>0</v>
      </c>
      <c r="F6" s="84"/>
      <c r="G6" s="85">
        <f t="shared" si="1"/>
        <v>0</v>
      </c>
      <c r="H6" s="86"/>
      <c r="I6" s="85">
        <f t="shared" si="2"/>
        <v>0</v>
      </c>
      <c r="J6" s="86"/>
      <c r="K6" s="85">
        <f t="shared" si="3"/>
        <v>0</v>
      </c>
      <c r="L6" s="86"/>
      <c r="M6" s="85">
        <f t="shared" si="4"/>
        <v>0</v>
      </c>
      <c r="N6" s="87">
        <f t="shared" si="5"/>
        <v>0</v>
      </c>
      <c r="O6" s="88"/>
      <c r="P6" s="86"/>
      <c r="Q6" s="85">
        <f t="shared" si="6"/>
        <v>0</v>
      </c>
      <c r="R6" s="85"/>
      <c r="S6" s="85">
        <f t="shared" si="7"/>
        <v>0</v>
      </c>
      <c r="T6" s="85"/>
      <c r="U6" s="85">
        <f t="shared" si="8"/>
        <v>0</v>
      </c>
      <c r="V6" s="89"/>
      <c r="W6" s="85">
        <f t="shared" si="9"/>
        <v>0</v>
      </c>
      <c r="X6" s="90"/>
      <c r="Y6" s="85">
        <f t="shared" si="10"/>
        <v>0</v>
      </c>
      <c r="Z6" s="87">
        <f t="shared" si="11"/>
        <v>0</v>
      </c>
      <c r="AA6" s="88"/>
      <c r="AB6" s="89"/>
      <c r="AC6" s="85">
        <f t="shared" si="12"/>
        <v>0</v>
      </c>
      <c r="AD6" s="89"/>
      <c r="AE6" s="85">
        <f t="shared" si="13"/>
        <v>0</v>
      </c>
      <c r="AF6" s="89"/>
      <c r="AG6" s="85">
        <f t="shared" si="14"/>
        <v>0</v>
      </c>
      <c r="AH6" s="89"/>
      <c r="AI6" s="85">
        <f t="shared" si="15"/>
        <v>0</v>
      </c>
      <c r="AJ6" s="89"/>
      <c r="AK6" s="85">
        <f t="shared" si="16"/>
        <v>0</v>
      </c>
      <c r="AL6" s="89"/>
      <c r="AM6" s="85">
        <f t="shared" si="17"/>
        <v>0</v>
      </c>
      <c r="AN6" s="89"/>
      <c r="AO6" s="85">
        <f t="shared" si="18"/>
        <v>0</v>
      </c>
      <c r="AP6" s="89"/>
      <c r="AQ6" s="85">
        <f t="shared" si="19"/>
        <v>0</v>
      </c>
      <c r="AR6" s="89"/>
      <c r="AS6" s="85">
        <f t="shared" si="20"/>
        <v>0</v>
      </c>
      <c r="AT6" s="89"/>
      <c r="AU6" s="85">
        <f t="shared" si="21"/>
        <v>0</v>
      </c>
      <c r="AV6" s="87">
        <f t="shared" si="22"/>
        <v>0</v>
      </c>
      <c r="AW6" s="85"/>
      <c r="AX6" s="89"/>
      <c r="AY6" s="85">
        <f t="shared" si="23"/>
        <v>0</v>
      </c>
      <c r="AZ6" s="89"/>
      <c r="BA6" s="85">
        <f t="shared" si="24"/>
        <v>0</v>
      </c>
      <c r="BB6" s="89"/>
      <c r="BC6" s="85">
        <f t="shared" si="25"/>
        <v>0</v>
      </c>
      <c r="BD6" s="89"/>
      <c r="BE6" s="85">
        <f t="shared" si="26"/>
        <v>0</v>
      </c>
      <c r="BF6" s="89"/>
      <c r="BG6" s="85">
        <f t="shared" si="27"/>
        <v>0</v>
      </c>
      <c r="BH6" s="87">
        <f t="shared" si="28"/>
        <v>0</v>
      </c>
      <c r="BI6" s="89"/>
      <c r="BJ6" s="89"/>
      <c r="BK6" s="85">
        <f t="shared" si="29"/>
        <v>0</v>
      </c>
      <c r="BL6" s="89"/>
      <c r="BM6" s="85">
        <f t="shared" si="30"/>
        <v>0</v>
      </c>
      <c r="BN6" s="89"/>
      <c r="BO6" s="85">
        <f t="shared" si="31"/>
        <v>0</v>
      </c>
      <c r="BP6" s="89"/>
      <c r="BQ6" s="85">
        <f t="shared" si="32"/>
        <v>0</v>
      </c>
      <c r="BR6" s="89"/>
      <c r="BS6" s="85">
        <f t="shared" si="33"/>
        <v>0</v>
      </c>
      <c r="BT6" s="89"/>
      <c r="BU6" s="85">
        <f t="shared" si="34"/>
        <v>0</v>
      </c>
      <c r="BV6" s="89"/>
      <c r="BW6" s="85">
        <f t="shared" si="35"/>
        <v>0</v>
      </c>
      <c r="BX6" s="87">
        <f t="shared" si="36"/>
        <v>0</v>
      </c>
      <c r="BY6" s="89"/>
      <c r="BZ6" s="89"/>
      <c r="CA6" s="85">
        <f t="shared" si="37"/>
        <v>0</v>
      </c>
      <c r="CB6" s="89"/>
      <c r="CC6" s="85">
        <f t="shared" si="38"/>
        <v>0</v>
      </c>
      <c r="CD6" s="89"/>
      <c r="CE6" s="85">
        <f t="shared" si="39"/>
        <v>0</v>
      </c>
      <c r="CF6" s="89"/>
      <c r="CG6" s="85">
        <f t="shared" si="40"/>
        <v>0</v>
      </c>
      <c r="CH6" s="89"/>
      <c r="CI6" s="85">
        <f t="shared" si="41"/>
        <v>0</v>
      </c>
      <c r="CJ6" s="89"/>
      <c r="CK6" s="85">
        <f t="shared" si="42"/>
        <v>0</v>
      </c>
      <c r="CL6" s="87">
        <f t="shared" si="43"/>
        <v>0</v>
      </c>
      <c r="CM6" s="85"/>
      <c r="CN6" s="89"/>
      <c r="CO6" s="85">
        <f t="shared" si="44"/>
        <v>0</v>
      </c>
      <c r="CP6" s="89"/>
      <c r="CQ6" s="85">
        <f t="shared" si="45"/>
        <v>0</v>
      </c>
      <c r="CR6" s="89"/>
      <c r="CS6" s="85">
        <f t="shared" si="46"/>
        <v>0</v>
      </c>
      <c r="CT6" s="87">
        <f t="shared" si="47"/>
        <v>0</v>
      </c>
      <c r="CU6" s="89"/>
      <c r="CV6" s="89"/>
      <c r="CW6" s="85">
        <f t="shared" si="48"/>
        <v>0</v>
      </c>
      <c r="CX6" s="89"/>
      <c r="CY6" s="85">
        <f t="shared" si="49"/>
        <v>0</v>
      </c>
      <c r="CZ6" s="89"/>
      <c r="DA6" s="85">
        <f t="shared" si="50"/>
        <v>0</v>
      </c>
      <c r="DB6" s="89"/>
      <c r="DC6" s="85">
        <f t="shared" si="51"/>
        <v>0</v>
      </c>
      <c r="DD6" s="89"/>
      <c r="DE6" s="85">
        <f t="shared" si="52"/>
        <v>0</v>
      </c>
      <c r="DF6" s="89"/>
      <c r="DG6" s="85">
        <f t="shared" si="53"/>
        <v>0</v>
      </c>
      <c r="DH6" s="89"/>
      <c r="DI6" s="85">
        <f t="shared" si="54"/>
        <v>0</v>
      </c>
      <c r="DJ6" s="91">
        <f t="shared" si="65"/>
        <v>0</v>
      </c>
      <c r="DK6" s="85"/>
      <c r="DL6" s="89"/>
      <c r="DM6" s="85">
        <f t="shared" si="55"/>
        <v>0</v>
      </c>
      <c r="DN6" s="89"/>
      <c r="DO6" s="85">
        <f t="shared" si="56"/>
        <v>0</v>
      </c>
      <c r="DP6" s="89"/>
      <c r="DQ6" s="85">
        <f t="shared" si="57"/>
        <v>0</v>
      </c>
      <c r="DR6" s="89"/>
      <c r="DS6" s="85">
        <f t="shared" si="58"/>
        <v>0</v>
      </c>
      <c r="DT6" s="89"/>
      <c r="DU6" s="85">
        <f t="shared" si="59"/>
        <v>0</v>
      </c>
      <c r="DV6" s="89"/>
      <c r="DW6" s="85">
        <f t="shared" si="60"/>
        <v>0</v>
      </c>
      <c r="DX6" s="89"/>
      <c r="DY6" s="85">
        <f t="shared" si="61"/>
        <v>0</v>
      </c>
      <c r="DZ6" s="89"/>
      <c r="EA6" s="85">
        <f t="shared" si="62"/>
        <v>0</v>
      </c>
      <c r="EB6" s="89"/>
      <c r="EC6" s="85">
        <f t="shared" si="63"/>
        <v>0</v>
      </c>
      <c r="ED6" s="91">
        <f t="shared" si="64"/>
        <v>0</v>
      </c>
    </row>
    <row r="7" spans="1:136" ht="16.5" x14ac:dyDescent="0.3">
      <c r="A7" s="4" t="str">
        <f>'Iniciální odběry'!A7</f>
        <v>Jakubec Jaromír</v>
      </c>
      <c r="B7" s="107">
        <f>'Iniciální odběry'!B7</f>
        <v>5810081244</v>
      </c>
      <c r="C7" s="105">
        <f>'Iniciální odběry'!C7</f>
        <v>43986</v>
      </c>
      <c r="D7" s="105"/>
      <c r="E7" s="83">
        <f t="shared" si="0"/>
        <v>0</v>
      </c>
      <c r="F7" s="84"/>
      <c r="G7" s="85">
        <f t="shared" si="1"/>
        <v>0</v>
      </c>
      <c r="H7" s="86"/>
      <c r="I7" s="85">
        <f t="shared" si="2"/>
        <v>0</v>
      </c>
      <c r="J7" s="86"/>
      <c r="K7" s="85">
        <f t="shared" si="3"/>
        <v>0</v>
      </c>
      <c r="L7" s="86"/>
      <c r="M7" s="85">
        <f t="shared" si="4"/>
        <v>0</v>
      </c>
      <c r="N7" s="87">
        <f t="shared" si="5"/>
        <v>0</v>
      </c>
      <c r="O7" s="88"/>
      <c r="P7" s="86"/>
      <c r="Q7" s="85">
        <f t="shared" si="6"/>
        <v>0</v>
      </c>
      <c r="R7" s="85"/>
      <c r="S7" s="85">
        <f t="shared" si="7"/>
        <v>0</v>
      </c>
      <c r="T7" s="85"/>
      <c r="U7" s="85">
        <f t="shared" si="8"/>
        <v>0</v>
      </c>
      <c r="V7" s="89"/>
      <c r="W7" s="85">
        <f t="shared" si="9"/>
        <v>0</v>
      </c>
      <c r="X7" s="90"/>
      <c r="Y7" s="85">
        <f t="shared" si="10"/>
        <v>0</v>
      </c>
      <c r="Z7" s="87">
        <f t="shared" si="11"/>
        <v>0</v>
      </c>
      <c r="AA7" s="88"/>
      <c r="AB7" s="89"/>
      <c r="AC7" s="85">
        <f t="shared" si="12"/>
        <v>0</v>
      </c>
      <c r="AD7" s="89"/>
      <c r="AE7" s="85">
        <f t="shared" si="13"/>
        <v>0</v>
      </c>
      <c r="AF7" s="89"/>
      <c r="AG7" s="85">
        <f t="shared" si="14"/>
        <v>0</v>
      </c>
      <c r="AH7" s="89"/>
      <c r="AI7" s="85">
        <f t="shared" si="15"/>
        <v>0</v>
      </c>
      <c r="AJ7" s="89"/>
      <c r="AK7" s="85">
        <f t="shared" si="16"/>
        <v>0</v>
      </c>
      <c r="AL7" s="89"/>
      <c r="AM7" s="85">
        <f t="shared" si="17"/>
        <v>0</v>
      </c>
      <c r="AN7" s="89"/>
      <c r="AO7" s="85">
        <f t="shared" si="18"/>
        <v>0</v>
      </c>
      <c r="AP7" s="89"/>
      <c r="AQ7" s="85">
        <f t="shared" si="19"/>
        <v>0</v>
      </c>
      <c r="AR7" s="89"/>
      <c r="AS7" s="85">
        <f t="shared" si="20"/>
        <v>0</v>
      </c>
      <c r="AT7" s="89"/>
      <c r="AU7" s="85">
        <f t="shared" si="21"/>
        <v>0</v>
      </c>
      <c r="AV7" s="87">
        <f t="shared" si="22"/>
        <v>0</v>
      </c>
      <c r="AW7" s="85"/>
      <c r="AX7" s="89"/>
      <c r="AY7" s="85">
        <f t="shared" si="23"/>
        <v>0</v>
      </c>
      <c r="AZ7" s="89"/>
      <c r="BA7" s="85">
        <f t="shared" si="24"/>
        <v>0</v>
      </c>
      <c r="BB7" s="89"/>
      <c r="BC7" s="85">
        <f t="shared" si="25"/>
        <v>0</v>
      </c>
      <c r="BD7" s="89"/>
      <c r="BE7" s="85">
        <f t="shared" si="26"/>
        <v>0</v>
      </c>
      <c r="BF7" s="89"/>
      <c r="BG7" s="85">
        <f t="shared" si="27"/>
        <v>0</v>
      </c>
      <c r="BH7" s="87">
        <f t="shared" si="28"/>
        <v>0</v>
      </c>
      <c r="BI7" s="89"/>
      <c r="BJ7" s="89"/>
      <c r="BK7" s="85">
        <f t="shared" si="29"/>
        <v>0</v>
      </c>
      <c r="BL7" s="89"/>
      <c r="BM7" s="85">
        <f t="shared" si="30"/>
        <v>0</v>
      </c>
      <c r="BN7" s="89"/>
      <c r="BO7" s="85">
        <f t="shared" si="31"/>
        <v>0</v>
      </c>
      <c r="BP7" s="89"/>
      <c r="BQ7" s="85">
        <f t="shared" si="32"/>
        <v>0</v>
      </c>
      <c r="BR7" s="89"/>
      <c r="BS7" s="85">
        <f t="shared" si="33"/>
        <v>0</v>
      </c>
      <c r="BT7" s="89"/>
      <c r="BU7" s="85">
        <f t="shared" si="34"/>
        <v>0</v>
      </c>
      <c r="BV7" s="89"/>
      <c r="BW7" s="85">
        <f t="shared" si="35"/>
        <v>0</v>
      </c>
      <c r="BX7" s="87">
        <f t="shared" si="36"/>
        <v>0</v>
      </c>
      <c r="BY7" s="89"/>
      <c r="BZ7" s="89"/>
      <c r="CA7" s="85">
        <f t="shared" si="37"/>
        <v>0</v>
      </c>
      <c r="CB7" s="89"/>
      <c r="CC7" s="85">
        <f t="shared" si="38"/>
        <v>0</v>
      </c>
      <c r="CD7" s="89"/>
      <c r="CE7" s="85">
        <f t="shared" si="39"/>
        <v>0</v>
      </c>
      <c r="CF7" s="89"/>
      <c r="CG7" s="85">
        <f t="shared" si="40"/>
        <v>0</v>
      </c>
      <c r="CH7" s="89"/>
      <c r="CI7" s="85">
        <f t="shared" si="41"/>
        <v>0</v>
      </c>
      <c r="CJ7" s="89"/>
      <c r="CK7" s="85">
        <f t="shared" si="42"/>
        <v>0</v>
      </c>
      <c r="CL7" s="87">
        <f t="shared" si="43"/>
        <v>0</v>
      </c>
      <c r="CM7" s="85"/>
      <c r="CN7" s="89"/>
      <c r="CO7" s="85">
        <f t="shared" si="44"/>
        <v>0</v>
      </c>
      <c r="CP7" s="89"/>
      <c r="CQ7" s="85">
        <f t="shared" si="45"/>
        <v>0</v>
      </c>
      <c r="CR7" s="89"/>
      <c r="CS7" s="85">
        <f t="shared" si="46"/>
        <v>0</v>
      </c>
      <c r="CT7" s="87">
        <f t="shared" si="47"/>
        <v>0</v>
      </c>
      <c r="CU7" s="89"/>
      <c r="CV7" s="89"/>
      <c r="CW7" s="85">
        <f t="shared" si="48"/>
        <v>0</v>
      </c>
      <c r="CX7" s="89"/>
      <c r="CY7" s="85">
        <f t="shared" si="49"/>
        <v>0</v>
      </c>
      <c r="CZ7" s="89"/>
      <c r="DA7" s="85">
        <f t="shared" si="50"/>
        <v>0</v>
      </c>
      <c r="DB7" s="89"/>
      <c r="DC7" s="85">
        <f t="shared" si="51"/>
        <v>0</v>
      </c>
      <c r="DD7" s="89"/>
      <c r="DE7" s="85">
        <f t="shared" si="52"/>
        <v>0</v>
      </c>
      <c r="DF7" s="89"/>
      <c r="DG7" s="85">
        <f t="shared" si="53"/>
        <v>0</v>
      </c>
      <c r="DH7" s="89"/>
      <c r="DI7" s="85">
        <f t="shared" si="54"/>
        <v>0</v>
      </c>
      <c r="DJ7" s="91">
        <f t="shared" si="65"/>
        <v>0</v>
      </c>
      <c r="DK7" s="85"/>
      <c r="DL7" s="89"/>
      <c r="DM7" s="85">
        <f t="shared" si="55"/>
        <v>0</v>
      </c>
      <c r="DN7" s="89"/>
      <c r="DO7" s="85">
        <f t="shared" si="56"/>
        <v>0</v>
      </c>
      <c r="DP7" s="89"/>
      <c r="DQ7" s="85">
        <f t="shared" si="57"/>
        <v>0</v>
      </c>
      <c r="DR7" s="89"/>
      <c r="DS7" s="85">
        <f t="shared" si="58"/>
        <v>0</v>
      </c>
      <c r="DT7" s="89"/>
      <c r="DU7" s="85">
        <f t="shared" si="59"/>
        <v>0</v>
      </c>
      <c r="DV7" s="89"/>
      <c r="DW7" s="85">
        <f t="shared" si="60"/>
        <v>0</v>
      </c>
      <c r="DX7" s="89"/>
      <c r="DY7" s="85">
        <f t="shared" si="61"/>
        <v>0</v>
      </c>
      <c r="DZ7" s="89"/>
      <c r="EA7" s="85">
        <f t="shared" si="62"/>
        <v>0</v>
      </c>
      <c r="EB7" s="89"/>
      <c r="EC7" s="85">
        <f t="shared" si="63"/>
        <v>0</v>
      </c>
      <c r="ED7" s="91">
        <f t="shared" si="64"/>
        <v>0</v>
      </c>
    </row>
    <row r="8" spans="1:136" ht="16.5" x14ac:dyDescent="0.3">
      <c r="A8" s="4" t="str">
        <f>'Iniciální odběry'!A8</f>
        <v>Jelínková Lenka</v>
      </c>
      <c r="B8" s="107">
        <f>'Iniciální odběry'!B8</f>
        <v>6561101459</v>
      </c>
      <c r="C8" s="105">
        <f>'Iniciální odběry'!C8</f>
        <v>44049</v>
      </c>
      <c r="D8" s="105"/>
      <c r="E8" s="83">
        <f t="shared" si="0"/>
        <v>0</v>
      </c>
      <c r="F8" s="84"/>
      <c r="G8" s="85">
        <f t="shared" si="1"/>
        <v>0</v>
      </c>
      <c r="H8" s="86"/>
      <c r="I8" s="85">
        <f t="shared" si="2"/>
        <v>0</v>
      </c>
      <c r="J8" s="86"/>
      <c r="K8" s="85">
        <f t="shared" si="3"/>
        <v>0</v>
      </c>
      <c r="L8" s="86"/>
      <c r="M8" s="85">
        <f t="shared" si="4"/>
        <v>0</v>
      </c>
      <c r="N8" s="87">
        <f t="shared" si="5"/>
        <v>0</v>
      </c>
      <c r="O8" s="88"/>
      <c r="P8" s="86"/>
      <c r="Q8" s="85">
        <f t="shared" si="6"/>
        <v>0</v>
      </c>
      <c r="R8" s="85"/>
      <c r="S8" s="85">
        <f t="shared" si="7"/>
        <v>0</v>
      </c>
      <c r="T8" s="85"/>
      <c r="U8" s="85">
        <f t="shared" si="8"/>
        <v>0</v>
      </c>
      <c r="V8" s="89"/>
      <c r="W8" s="85">
        <f t="shared" si="9"/>
        <v>0</v>
      </c>
      <c r="X8" s="90"/>
      <c r="Y8" s="85">
        <f t="shared" si="10"/>
        <v>0</v>
      </c>
      <c r="Z8" s="87">
        <f t="shared" si="11"/>
        <v>0</v>
      </c>
      <c r="AA8" s="88"/>
      <c r="AB8" s="89"/>
      <c r="AC8" s="85">
        <f t="shared" si="12"/>
        <v>0</v>
      </c>
      <c r="AD8" s="89"/>
      <c r="AE8" s="85">
        <f t="shared" si="13"/>
        <v>0</v>
      </c>
      <c r="AF8" s="89"/>
      <c r="AG8" s="85">
        <f t="shared" si="14"/>
        <v>0</v>
      </c>
      <c r="AH8" s="89"/>
      <c r="AI8" s="85">
        <f t="shared" si="15"/>
        <v>0</v>
      </c>
      <c r="AJ8" s="89"/>
      <c r="AK8" s="85">
        <f t="shared" si="16"/>
        <v>0</v>
      </c>
      <c r="AL8" s="89"/>
      <c r="AM8" s="85">
        <f t="shared" si="17"/>
        <v>0</v>
      </c>
      <c r="AN8" s="89"/>
      <c r="AO8" s="85">
        <f t="shared" si="18"/>
        <v>0</v>
      </c>
      <c r="AP8" s="89"/>
      <c r="AQ8" s="85">
        <f t="shared" si="19"/>
        <v>0</v>
      </c>
      <c r="AR8" s="89"/>
      <c r="AS8" s="85">
        <f t="shared" si="20"/>
        <v>0</v>
      </c>
      <c r="AT8" s="89"/>
      <c r="AU8" s="85">
        <f t="shared" si="21"/>
        <v>0</v>
      </c>
      <c r="AV8" s="87">
        <f t="shared" si="22"/>
        <v>0</v>
      </c>
      <c r="AW8" s="85"/>
      <c r="AX8" s="89"/>
      <c r="AY8" s="85">
        <f t="shared" si="23"/>
        <v>0</v>
      </c>
      <c r="AZ8" s="89"/>
      <c r="BA8" s="85">
        <f t="shared" si="24"/>
        <v>0</v>
      </c>
      <c r="BB8" s="89"/>
      <c r="BC8" s="85">
        <f t="shared" si="25"/>
        <v>0</v>
      </c>
      <c r="BD8" s="89"/>
      <c r="BE8" s="85">
        <f t="shared" si="26"/>
        <v>0</v>
      </c>
      <c r="BF8" s="89"/>
      <c r="BG8" s="85">
        <f t="shared" si="27"/>
        <v>0</v>
      </c>
      <c r="BH8" s="87">
        <f t="shared" si="28"/>
        <v>0</v>
      </c>
      <c r="BI8" s="89"/>
      <c r="BJ8" s="89"/>
      <c r="BK8" s="85">
        <f t="shared" si="29"/>
        <v>0</v>
      </c>
      <c r="BL8" s="89"/>
      <c r="BM8" s="85">
        <f t="shared" si="30"/>
        <v>0</v>
      </c>
      <c r="BN8" s="89"/>
      <c r="BO8" s="85">
        <f t="shared" si="31"/>
        <v>0</v>
      </c>
      <c r="BP8" s="89"/>
      <c r="BQ8" s="85">
        <f t="shared" si="32"/>
        <v>0</v>
      </c>
      <c r="BR8" s="89"/>
      <c r="BS8" s="85">
        <f t="shared" si="33"/>
        <v>0</v>
      </c>
      <c r="BT8" s="89"/>
      <c r="BU8" s="85">
        <f t="shared" si="34"/>
        <v>0</v>
      </c>
      <c r="BV8" s="89"/>
      <c r="BW8" s="85">
        <f t="shared" si="35"/>
        <v>0</v>
      </c>
      <c r="BX8" s="87">
        <f t="shared" si="36"/>
        <v>0</v>
      </c>
      <c r="BY8" s="89"/>
      <c r="BZ8" s="89"/>
      <c r="CA8" s="85">
        <f t="shared" si="37"/>
        <v>0</v>
      </c>
      <c r="CB8" s="89"/>
      <c r="CC8" s="85">
        <f t="shared" si="38"/>
        <v>0</v>
      </c>
      <c r="CD8" s="89"/>
      <c r="CE8" s="85">
        <f t="shared" si="39"/>
        <v>0</v>
      </c>
      <c r="CF8" s="89"/>
      <c r="CG8" s="85">
        <f t="shared" si="40"/>
        <v>0</v>
      </c>
      <c r="CH8" s="89"/>
      <c r="CI8" s="85">
        <f t="shared" si="41"/>
        <v>0</v>
      </c>
      <c r="CJ8" s="89"/>
      <c r="CK8" s="85">
        <f t="shared" si="42"/>
        <v>0</v>
      </c>
      <c r="CL8" s="87">
        <f t="shared" si="43"/>
        <v>0</v>
      </c>
      <c r="CM8" s="85"/>
      <c r="CN8" s="89"/>
      <c r="CO8" s="85">
        <f t="shared" si="44"/>
        <v>0</v>
      </c>
      <c r="CP8" s="89"/>
      <c r="CQ8" s="85">
        <f t="shared" si="45"/>
        <v>0</v>
      </c>
      <c r="CR8" s="89"/>
      <c r="CS8" s="85">
        <f t="shared" si="46"/>
        <v>0</v>
      </c>
      <c r="CT8" s="87">
        <f t="shared" si="47"/>
        <v>0</v>
      </c>
      <c r="CU8" s="89"/>
      <c r="CV8" s="89"/>
      <c r="CW8" s="85">
        <f t="shared" si="48"/>
        <v>0</v>
      </c>
      <c r="CX8" s="89"/>
      <c r="CY8" s="85">
        <f t="shared" si="49"/>
        <v>0</v>
      </c>
      <c r="CZ8" s="89"/>
      <c r="DA8" s="85">
        <f t="shared" si="50"/>
        <v>0</v>
      </c>
      <c r="DB8" s="89"/>
      <c r="DC8" s="85">
        <f t="shared" si="51"/>
        <v>0</v>
      </c>
      <c r="DD8" s="89"/>
      <c r="DE8" s="85">
        <f t="shared" si="52"/>
        <v>0</v>
      </c>
      <c r="DF8" s="89"/>
      <c r="DG8" s="85">
        <f t="shared" si="53"/>
        <v>0</v>
      </c>
      <c r="DH8" s="89"/>
      <c r="DI8" s="85">
        <f t="shared" si="54"/>
        <v>0</v>
      </c>
      <c r="DJ8" s="91">
        <f t="shared" si="65"/>
        <v>0</v>
      </c>
      <c r="DK8" s="85"/>
      <c r="DL8" s="89"/>
      <c r="DM8" s="85">
        <f t="shared" si="55"/>
        <v>0</v>
      </c>
      <c r="DN8" s="89"/>
      <c r="DO8" s="85">
        <f t="shared" si="56"/>
        <v>0</v>
      </c>
      <c r="DP8" s="89"/>
      <c r="DQ8" s="85">
        <f t="shared" si="57"/>
        <v>0</v>
      </c>
      <c r="DR8" s="89"/>
      <c r="DS8" s="85">
        <f t="shared" si="58"/>
        <v>0</v>
      </c>
      <c r="DT8" s="89"/>
      <c r="DU8" s="85">
        <f t="shared" si="59"/>
        <v>0</v>
      </c>
      <c r="DV8" s="89"/>
      <c r="DW8" s="85">
        <f t="shared" si="60"/>
        <v>0</v>
      </c>
      <c r="DX8" s="89"/>
      <c r="DY8" s="85">
        <f t="shared" si="61"/>
        <v>0</v>
      </c>
      <c r="DZ8" s="89"/>
      <c r="EA8" s="85">
        <f t="shared" si="62"/>
        <v>0</v>
      </c>
      <c r="EB8" s="89"/>
      <c r="EC8" s="85">
        <f t="shared" si="63"/>
        <v>0</v>
      </c>
      <c r="ED8" s="91">
        <f t="shared" si="64"/>
        <v>0</v>
      </c>
    </row>
    <row r="9" spans="1:136" ht="16.5" x14ac:dyDescent="0.3">
      <c r="A9" s="4" t="str">
        <f>'Iniciální odběry'!A9</f>
        <v>Karayigit Lucie</v>
      </c>
      <c r="B9" s="107">
        <f>'Iniciální odběry'!B9</f>
        <v>8358204481</v>
      </c>
      <c r="C9" s="105">
        <f>'Iniciální odběry'!C9</f>
        <v>44582</v>
      </c>
      <c r="D9" s="105"/>
      <c r="E9" s="83">
        <f t="shared" si="0"/>
        <v>0</v>
      </c>
      <c r="F9" s="84"/>
      <c r="G9" s="85">
        <f t="shared" si="1"/>
        <v>0</v>
      </c>
      <c r="H9" s="86"/>
      <c r="I9" s="85">
        <f t="shared" si="2"/>
        <v>0</v>
      </c>
      <c r="J9" s="86"/>
      <c r="K9" s="85">
        <f t="shared" si="3"/>
        <v>0</v>
      </c>
      <c r="L9" s="86"/>
      <c r="M9" s="85">
        <f t="shared" si="4"/>
        <v>0</v>
      </c>
      <c r="N9" s="87">
        <f t="shared" si="5"/>
        <v>0</v>
      </c>
      <c r="O9" s="88"/>
      <c r="P9" s="86"/>
      <c r="Q9" s="85">
        <f t="shared" si="6"/>
        <v>0</v>
      </c>
      <c r="R9" s="85"/>
      <c r="S9" s="85">
        <f t="shared" si="7"/>
        <v>0</v>
      </c>
      <c r="T9" s="85"/>
      <c r="U9" s="85">
        <f t="shared" si="8"/>
        <v>0</v>
      </c>
      <c r="V9" s="89"/>
      <c r="W9" s="85">
        <f t="shared" si="9"/>
        <v>0</v>
      </c>
      <c r="X9" s="90"/>
      <c r="Y9" s="85">
        <f t="shared" si="10"/>
        <v>0</v>
      </c>
      <c r="Z9" s="87">
        <f t="shared" si="11"/>
        <v>0</v>
      </c>
      <c r="AA9" s="88"/>
      <c r="AB9" s="89"/>
      <c r="AC9" s="85">
        <f t="shared" si="12"/>
        <v>0</v>
      </c>
      <c r="AD9" s="89"/>
      <c r="AE9" s="85">
        <f t="shared" si="13"/>
        <v>0</v>
      </c>
      <c r="AF9" s="89"/>
      <c r="AG9" s="85">
        <f t="shared" si="14"/>
        <v>0</v>
      </c>
      <c r="AH9" s="89"/>
      <c r="AI9" s="85">
        <f t="shared" si="15"/>
        <v>0</v>
      </c>
      <c r="AJ9" s="89"/>
      <c r="AK9" s="85">
        <f t="shared" si="16"/>
        <v>0</v>
      </c>
      <c r="AL9" s="89"/>
      <c r="AM9" s="85">
        <f t="shared" si="17"/>
        <v>0</v>
      </c>
      <c r="AN9" s="89"/>
      <c r="AO9" s="85">
        <f t="shared" si="18"/>
        <v>0</v>
      </c>
      <c r="AP9" s="89"/>
      <c r="AQ9" s="85">
        <f t="shared" si="19"/>
        <v>0</v>
      </c>
      <c r="AR9" s="89"/>
      <c r="AS9" s="85">
        <f t="shared" si="20"/>
        <v>0</v>
      </c>
      <c r="AT9" s="89"/>
      <c r="AU9" s="85">
        <f t="shared" si="21"/>
        <v>0</v>
      </c>
      <c r="AV9" s="87">
        <f t="shared" si="22"/>
        <v>0</v>
      </c>
      <c r="AW9" s="85"/>
      <c r="AX9" s="89"/>
      <c r="AY9" s="85">
        <f t="shared" si="23"/>
        <v>0</v>
      </c>
      <c r="AZ9" s="89"/>
      <c r="BA9" s="85">
        <f t="shared" si="24"/>
        <v>0</v>
      </c>
      <c r="BB9" s="89"/>
      <c r="BC9" s="85">
        <f t="shared" si="25"/>
        <v>0</v>
      </c>
      <c r="BD9" s="89"/>
      <c r="BE9" s="85">
        <f t="shared" si="26"/>
        <v>0</v>
      </c>
      <c r="BF9" s="89"/>
      <c r="BG9" s="85">
        <f t="shared" si="27"/>
        <v>0</v>
      </c>
      <c r="BH9" s="87">
        <f t="shared" si="28"/>
        <v>0</v>
      </c>
      <c r="BI9" s="89"/>
      <c r="BJ9" s="89"/>
      <c r="BK9" s="85">
        <f t="shared" si="29"/>
        <v>0</v>
      </c>
      <c r="BL9" s="89"/>
      <c r="BM9" s="85">
        <f t="shared" si="30"/>
        <v>0</v>
      </c>
      <c r="BN9" s="89"/>
      <c r="BO9" s="85">
        <f t="shared" si="31"/>
        <v>0</v>
      </c>
      <c r="BP9" s="89"/>
      <c r="BQ9" s="85">
        <f t="shared" si="32"/>
        <v>0</v>
      </c>
      <c r="BR9" s="89"/>
      <c r="BS9" s="85">
        <f t="shared" si="33"/>
        <v>0</v>
      </c>
      <c r="BT9" s="89"/>
      <c r="BU9" s="85">
        <f t="shared" si="34"/>
        <v>0</v>
      </c>
      <c r="BV9" s="89"/>
      <c r="BW9" s="85">
        <f t="shared" si="35"/>
        <v>0</v>
      </c>
      <c r="BX9" s="87">
        <f t="shared" si="36"/>
        <v>0</v>
      </c>
      <c r="BY9" s="89"/>
      <c r="BZ9" s="89"/>
      <c r="CA9" s="85">
        <f t="shared" si="37"/>
        <v>0</v>
      </c>
      <c r="CB9" s="89"/>
      <c r="CC9" s="85">
        <f t="shared" si="38"/>
        <v>0</v>
      </c>
      <c r="CD9" s="89"/>
      <c r="CE9" s="85">
        <f t="shared" si="39"/>
        <v>0</v>
      </c>
      <c r="CF9" s="89"/>
      <c r="CG9" s="85">
        <f t="shared" si="40"/>
        <v>0</v>
      </c>
      <c r="CH9" s="89"/>
      <c r="CI9" s="85">
        <f t="shared" si="41"/>
        <v>0</v>
      </c>
      <c r="CJ9" s="89"/>
      <c r="CK9" s="85">
        <f t="shared" si="42"/>
        <v>0</v>
      </c>
      <c r="CL9" s="87">
        <f t="shared" si="43"/>
        <v>0</v>
      </c>
      <c r="CM9" s="85"/>
      <c r="CN9" s="89"/>
      <c r="CO9" s="85">
        <f t="shared" si="44"/>
        <v>0</v>
      </c>
      <c r="CP9" s="89"/>
      <c r="CQ9" s="85">
        <f t="shared" si="45"/>
        <v>0</v>
      </c>
      <c r="CR9" s="89"/>
      <c r="CS9" s="85">
        <f t="shared" si="46"/>
        <v>0</v>
      </c>
      <c r="CT9" s="87">
        <f t="shared" si="47"/>
        <v>0</v>
      </c>
      <c r="CU9" s="89"/>
      <c r="CV9" s="89"/>
      <c r="CW9" s="85">
        <f t="shared" si="48"/>
        <v>0</v>
      </c>
      <c r="CX9" s="89"/>
      <c r="CY9" s="85">
        <f t="shared" si="49"/>
        <v>0</v>
      </c>
      <c r="CZ9" s="89"/>
      <c r="DA9" s="85">
        <f t="shared" si="50"/>
        <v>0</v>
      </c>
      <c r="DB9" s="89"/>
      <c r="DC9" s="85">
        <f t="shared" si="51"/>
        <v>0</v>
      </c>
      <c r="DD9" s="89"/>
      <c r="DE9" s="85">
        <f t="shared" si="52"/>
        <v>0</v>
      </c>
      <c r="DF9" s="89"/>
      <c r="DG9" s="85">
        <f t="shared" si="53"/>
        <v>0</v>
      </c>
      <c r="DH9" s="89"/>
      <c r="DI9" s="85">
        <f t="shared" si="54"/>
        <v>0</v>
      </c>
      <c r="DJ9" s="91">
        <f t="shared" si="65"/>
        <v>0</v>
      </c>
      <c r="DK9" s="85"/>
      <c r="DL9" s="89"/>
      <c r="DM9" s="85">
        <f t="shared" si="55"/>
        <v>0</v>
      </c>
      <c r="DN9" s="89"/>
      <c r="DO9" s="85">
        <f t="shared" si="56"/>
        <v>0</v>
      </c>
      <c r="DP9" s="89"/>
      <c r="DQ9" s="85">
        <f t="shared" si="57"/>
        <v>0</v>
      </c>
      <c r="DR9" s="89"/>
      <c r="DS9" s="85">
        <f t="shared" si="58"/>
        <v>0</v>
      </c>
      <c r="DT9" s="89"/>
      <c r="DU9" s="85">
        <f t="shared" si="59"/>
        <v>0</v>
      </c>
      <c r="DV9" s="89"/>
      <c r="DW9" s="85">
        <f t="shared" si="60"/>
        <v>0</v>
      </c>
      <c r="DX9" s="89"/>
      <c r="DY9" s="85">
        <f t="shared" si="61"/>
        <v>0</v>
      </c>
      <c r="DZ9" s="89"/>
      <c r="EA9" s="85">
        <f t="shared" si="62"/>
        <v>0</v>
      </c>
      <c r="EB9" s="89"/>
      <c r="EC9" s="85">
        <f t="shared" si="63"/>
        <v>0</v>
      </c>
      <c r="ED9" s="91">
        <f t="shared" si="64"/>
        <v>0</v>
      </c>
    </row>
    <row r="10" spans="1:136" ht="16.5" x14ac:dyDescent="0.3">
      <c r="A10" s="4" t="str">
        <f>'Iniciální odběry'!A10</f>
        <v xml:space="preserve">Kichnerová Alena </v>
      </c>
      <c r="B10" s="107">
        <f>'Iniciální odběry'!B10</f>
        <v>6255071163</v>
      </c>
      <c r="C10" s="105">
        <f>'Iniciální odběry'!C10</f>
        <v>44568</v>
      </c>
      <c r="D10" s="105"/>
      <c r="E10" s="83">
        <f t="shared" si="0"/>
        <v>0</v>
      </c>
      <c r="F10" s="84"/>
      <c r="G10" s="85">
        <f t="shared" si="1"/>
        <v>0</v>
      </c>
      <c r="H10" s="86"/>
      <c r="I10" s="85">
        <f t="shared" si="2"/>
        <v>0</v>
      </c>
      <c r="J10" s="86"/>
      <c r="K10" s="85">
        <f t="shared" si="3"/>
        <v>0</v>
      </c>
      <c r="L10" s="86"/>
      <c r="M10" s="85">
        <f t="shared" si="4"/>
        <v>0</v>
      </c>
      <c r="N10" s="87">
        <f t="shared" si="5"/>
        <v>0</v>
      </c>
      <c r="O10" s="88"/>
      <c r="P10" s="86"/>
      <c r="Q10" s="85">
        <f t="shared" si="6"/>
        <v>0</v>
      </c>
      <c r="R10" s="85"/>
      <c r="S10" s="85">
        <f t="shared" si="7"/>
        <v>0</v>
      </c>
      <c r="T10" s="85"/>
      <c r="U10" s="85">
        <f t="shared" si="8"/>
        <v>0</v>
      </c>
      <c r="V10" s="89"/>
      <c r="W10" s="85">
        <f t="shared" si="9"/>
        <v>0</v>
      </c>
      <c r="X10" s="90"/>
      <c r="Y10" s="85">
        <f t="shared" si="10"/>
        <v>0</v>
      </c>
      <c r="Z10" s="87">
        <f t="shared" si="11"/>
        <v>0</v>
      </c>
      <c r="AA10" s="88"/>
      <c r="AB10" s="89"/>
      <c r="AC10" s="85">
        <f t="shared" si="12"/>
        <v>0</v>
      </c>
      <c r="AD10" s="89"/>
      <c r="AE10" s="85">
        <f t="shared" si="13"/>
        <v>0</v>
      </c>
      <c r="AF10" s="89"/>
      <c r="AG10" s="85">
        <f t="shared" si="14"/>
        <v>0</v>
      </c>
      <c r="AH10" s="89"/>
      <c r="AI10" s="85">
        <f t="shared" si="15"/>
        <v>0</v>
      </c>
      <c r="AJ10" s="89"/>
      <c r="AK10" s="85">
        <f t="shared" si="16"/>
        <v>0</v>
      </c>
      <c r="AL10" s="89"/>
      <c r="AM10" s="85">
        <f t="shared" si="17"/>
        <v>0</v>
      </c>
      <c r="AN10" s="89"/>
      <c r="AO10" s="85">
        <f t="shared" si="18"/>
        <v>0</v>
      </c>
      <c r="AP10" s="89"/>
      <c r="AQ10" s="85">
        <f t="shared" si="19"/>
        <v>0</v>
      </c>
      <c r="AR10" s="89"/>
      <c r="AS10" s="85">
        <f t="shared" si="20"/>
        <v>0</v>
      </c>
      <c r="AT10" s="89"/>
      <c r="AU10" s="85">
        <f t="shared" si="21"/>
        <v>0</v>
      </c>
      <c r="AV10" s="87">
        <f t="shared" si="22"/>
        <v>0</v>
      </c>
      <c r="AW10" s="85"/>
      <c r="AX10" s="89"/>
      <c r="AY10" s="85">
        <f t="shared" si="23"/>
        <v>0</v>
      </c>
      <c r="AZ10" s="89"/>
      <c r="BA10" s="85">
        <f t="shared" si="24"/>
        <v>0</v>
      </c>
      <c r="BB10" s="89"/>
      <c r="BC10" s="85">
        <f t="shared" si="25"/>
        <v>0</v>
      </c>
      <c r="BD10" s="89"/>
      <c r="BE10" s="85">
        <f t="shared" si="26"/>
        <v>0</v>
      </c>
      <c r="BF10" s="89"/>
      <c r="BG10" s="85">
        <f t="shared" si="27"/>
        <v>0</v>
      </c>
      <c r="BH10" s="87">
        <f t="shared" si="28"/>
        <v>0</v>
      </c>
      <c r="BI10" s="89"/>
      <c r="BJ10" s="89"/>
      <c r="BK10" s="85">
        <f t="shared" si="29"/>
        <v>0</v>
      </c>
      <c r="BL10" s="89"/>
      <c r="BM10" s="85">
        <f t="shared" si="30"/>
        <v>0</v>
      </c>
      <c r="BN10" s="89"/>
      <c r="BO10" s="85">
        <f t="shared" si="31"/>
        <v>0</v>
      </c>
      <c r="BP10" s="89"/>
      <c r="BQ10" s="85">
        <f t="shared" si="32"/>
        <v>0</v>
      </c>
      <c r="BR10" s="89"/>
      <c r="BS10" s="85">
        <f t="shared" si="33"/>
        <v>0</v>
      </c>
      <c r="BT10" s="89"/>
      <c r="BU10" s="85">
        <f t="shared" si="34"/>
        <v>0</v>
      </c>
      <c r="BV10" s="89"/>
      <c r="BW10" s="85">
        <f t="shared" si="35"/>
        <v>0</v>
      </c>
      <c r="BX10" s="87">
        <f t="shared" si="36"/>
        <v>0</v>
      </c>
      <c r="BY10" s="89"/>
      <c r="BZ10" s="89"/>
      <c r="CA10" s="85">
        <f t="shared" si="37"/>
        <v>0</v>
      </c>
      <c r="CB10" s="89"/>
      <c r="CC10" s="85">
        <f t="shared" si="38"/>
        <v>0</v>
      </c>
      <c r="CD10" s="89"/>
      <c r="CE10" s="85">
        <f t="shared" si="39"/>
        <v>0</v>
      </c>
      <c r="CF10" s="89"/>
      <c r="CG10" s="85">
        <f t="shared" si="40"/>
        <v>0</v>
      </c>
      <c r="CH10" s="89"/>
      <c r="CI10" s="85">
        <f t="shared" si="41"/>
        <v>0</v>
      </c>
      <c r="CJ10" s="89"/>
      <c r="CK10" s="85">
        <f t="shared" si="42"/>
        <v>0</v>
      </c>
      <c r="CL10" s="87">
        <f t="shared" si="43"/>
        <v>0</v>
      </c>
      <c r="CM10" s="85"/>
      <c r="CN10" s="89"/>
      <c r="CO10" s="85">
        <f t="shared" si="44"/>
        <v>0</v>
      </c>
      <c r="CP10" s="89"/>
      <c r="CQ10" s="85">
        <f t="shared" si="45"/>
        <v>0</v>
      </c>
      <c r="CR10" s="89"/>
      <c r="CS10" s="85">
        <f t="shared" si="46"/>
        <v>0</v>
      </c>
      <c r="CT10" s="87">
        <f t="shared" si="47"/>
        <v>0</v>
      </c>
      <c r="CU10" s="89"/>
      <c r="CV10" s="89"/>
      <c r="CW10" s="85">
        <f t="shared" si="48"/>
        <v>0</v>
      </c>
      <c r="CX10" s="89"/>
      <c r="CY10" s="85">
        <f t="shared" si="49"/>
        <v>0</v>
      </c>
      <c r="CZ10" s="89"/>
      <c r="DA10" s="85">
        <f t="shared" si="50"/>
        <v>0</v>
      </c>
      <c r="DB10" s="89"/>
      <c r="DC10" s="85">
        <f t="shared" si="51"/>
        <v>0</v>
      </c>
      <c r="DD10" s="89"/>
      <c r="DE10" s="85">
        <f t="shared" si="52"/>
        <v>0</v>
      </c>
      <c r="DF10" s="89"/>
      <c r="DG10" s="85">
        <f t="shared" si="53"/>
        <v>0</v>
      </c>
      <c r="DH10" s="89"/>
      <c r="DI10" s="85">
        <f t="shared" si="54"/>
        <v>0</v>
      </c>
      <c r="DJ10" s="91">
        <f t="shared" si="65"/>
        <v>0</v>
      </c>
      <c r="DK10" s="85"/>
      <c r="DL10" s="89"/>
      <c r="DM10" s="85">
        <f t="shared" si="55"/>
        <v>0</v>
      </c>
      <c r="DN10" s="89"/>
      <c r="DO10" s="85">
        <f t="shared" si="56"/>
        <v>0</v>
      </c>
      <c r="DP10" s="89"/>
      <c r="DQ10" s="85">
        <f t="shared" si="57"/>
        <v>0</v>
      </c>
      <c r="DR10" s="89"/>
      <c r="DS10" s="85">
        <f t="shared" si="58"/>
        <v>0</v>
      </c>
      <c r="DT10" s="89"/>
      <c r="DU10" s="85">
        <f t="shared" si="59"/>
        <v>0</v>
      </c>
      <c r="DV10" s="89"/>
      <c r="DW10" s="85">
        <f t="shared" si="60"/>
        <v>0</v>
      </c>
      <c r="DX10" s="89"/>
      <c r="DY10" s="85">
        <f t="shared" si="61"/>
        <v>0</v>
      </c>
      <c r="DZ10" s="89"/>
      <c r="EA10" s="85">
        <f t="shared" si="62"/>
        <v>0</v>
      </c>
      <c r="EB10" s="89"/>
      <c r="EC10" s="85">
        <f t="shared" si="63"/>
        <v>0</v>
      </c>
      <c r="ED10" s="91">
        <f t="shared" si="64"/>
        <v>0</v>
      </c>
    </row>
    <row r="11" spans="1:136" ht="16.5" x14ac:dyDescent="0.3">
      <c r="A11" s="4" t="str">
        <f>'Iniciální odběry'!A11</f>
        <v xml:space="preserve">Kichnerová Alena </v>
      </c>
      <c r="B11" s="107">
        <f>'Iniciální odběry'!B11</f>
        <v>6255071163</v>
      </c>
      <c r="C11" s="105">
        <f>'Iniciální odběry'!C11</f>
        <v>44575</v>
      </c>
      <c r="D11" s="105"/>
      <c r="E11" s="83">
        <f t="shared" si="0"/>
        <v>0</v>
      </c>
      <c r="F11" s="84"/>
      <c r="G11" s="85">
        <f t="shared" si="1"/>
        <v>0</v>
      </c>
      <c r="H11" s="86"/>
      <c r="I11" s="85">
        <f t="shared" si="2"/>
        <v>0</v>
      </c>
      <c r="J11" s="86"/>
      <c r="K11" s="85">
        <f t="shared" si="3"/>
        <v>0</v>
      </c>
      <c r="L11" s="86"/>
      <c r="M11" s="85">
        <f t="shared" si="4"/>
        <v>0</v>
      </c>
      <c r="N11" s="87">
        <f t="shared" si="5"/>
        <v>0</v>
      </c>
      <c r="O11" s="88"/>
      <c r="P11" s="86"/>
      <c r="Q11" s="85">
        <f t="shared" si="6"/>
        <v>0</v>
      </c>
      <c r="R11" s="85"/>
      <c r="S11" s="85">
        <f t="shared" si="7"/>
        <v>0</v>
      </c>
      <c r="T11" s="85"/>
      <c r="U11" s="85">
        <f t="shared" si="8"/>
        <v>0</v>
      </c>
      <c r="V11" s="89"/>
      <c r="W11" s="85">
        <f t="shared" si="9"/>
        <v>0</v>
      </c>
      <c r="X11" s="90"/>
      <c r="Y11" s="85">
        <f t="shared" si="10"/>
        <v>0</v>
      </c>
      <c r="Z11" s="87">
        <f t="shared" si="11"/>
        <v>0</v>
      </c>
      <c r="AA11" s="88"/>
      <c r="AB11" s="89"/>
      <c r="AC11" s="85">
        <f t="shared" si="12"/>
        <v>0</v>
      </c>
      <c r="AD11" s="89"/>
      <c r="AE11" s="85">
        <f t="shared" si="13"/>
        <v>0</v>
      </c>
      <c r="AF11" s="89"/>
      <c r="AG11" s="85">
        <f t="shared" si="14"/>
        <v>0</v>
      </c>
      <c r="AH11" s="89"/>
      <c r="AI11" s="85">
        <f t="shared" si="15"/>
        <v>0</v>
      </c>
      <c r="AJ11" s="89"/>
      <c r="AK11" s="85">
        <f t="shared" si="16"/>
        <v>0</v>
      </c>
      <c r="AL11" s="89"/>
      <c r="AM11" s="85">
        <f t="shared" si="17"/>
        <v>0</v>
      </c>
      <c r="AN11" s="89"/>
      <c r="AO11" s="85">
        <f t="shared" si="18"/>
        <v>0</v>
      </c>
      <c r="AP11" s="89"/>
      <c r="AQ11" s="85">
        <f t="shared" si="19"/>
        <v>0</v>
      </c>
      <c r="AR11" s="89"/>
      <c r="AS11" s="85">
        <f t="shared" si="20"/>
        <v>0</v>
      </c>
      <c r="AT11" s="89"/>
      <c r="AU11" s="85">
        <f t="shared" si="21"/>
        <v>0</v>
      </c>
      <c r="AV11" s="87">
        <f t="shared" si="22"/>
        <v>0</v>
      </c>
      <c r="AW11" s="85"/>
      <c r="AX11" s="89"/>
      <c r="AY11" s="85">
        <f t="shared" si="23"/>
        <v>0</v>
      </c>
      <c r="AZ11" s="89"/>
      <c r="BA11" s="85">
        <f t="shared" si="24"/>
        <v>0</v>
      </c>
      <c r="BB11" s="89"/>
      <c r="BC11" s="85">
        <f t="shared" si="25"/>
        <v>0</v>
      </c>
      <c r="BD11" s="89"/>
      <c r="BE11" s="85">
        <f t="shared" si="26"/>
        <v>0</v>
      </c>
      <c r="BF11" s="89"/>
      <c r="BG11" s="85">
        <f t="shared" si="27"/>
        <v>0</v>
      </c>
      <c r="BH11" s="87">
        <f t="shared" si="28"/>
        <v>0</v>
      </c>
      <c r="BI11" s="89"/>
      <c r="BJ11" s="89"/>
      <c r="BK11" s="85">
        <f t="shared" si="29"/>
        <v>0</v>
      </c>
      <c r="BL11" s="89"/>
      <c r="BM11" s="85">
        <f t="shared" si="30"/>
        <v>0</v>
      </c>
      <c r="BN11" s="89"/>
      <c r="BO11" s="85">
        <f t="shared" si="31"/>
        <v>0</v>
      </c>
      <c r="BP11" s="89"/>
      <c r="BQ11" s="85">
        <f t="shared" si="32"/>
        <v>0</v>
      </c>
      <c r="BR11" s="89"/>
      <c r="BS11" s="85">
        <f t="shared" si="33"/>
        <v>0</v>
      </c>
      <c r="BT11" s="89"/>
      <c r="BU11" s="85">
        <f t="shared" si="34"/>
        <v>0</v>
      </c>
      <c r="BV11" s="89"/>
      <c r="BW11" s="85">
        <f t="shared" si="35"/>
        <v>0</v>
      </c>
      <c r="BX11" s="87">
        <f t="shared" si="36"/>
        <v>0</v>
      </c>
      <c r="BY11" s="89"/>
      <c r="BZ11" s="89"/>
      <c r="CA11" s="85">
        <f t="shared" si="37"/>
        <v>0</v>
      </c>
      <c r="CB11" s="89"/>
      <c r="CC11" s="85">
        <f t="shared" si="38"/>
        <v>0</v>
      </c>
      <c r="CD11" s="89"/>
      <c r="CE11" s="85">
        <f t="shared" si="39"/>
        <v>0</v>
      </c>
      <c r="CF11" s="89"/>
      <c r="CG11" s="85">
        <f t="shared" si="40"/>
        <v>0</v>
      </c>
      <c r="CH11" s="89"/>
      <c r="CI11" s="85">
        <f t="shared" si="41"/>
        <v>0</v>
      </c>
      <c r="CJ11" s="89"/>
      <c r="CK11" s="85">
        <f t="shared" si="42"/>
        <v>0</v>
      </c>
      <c r="CL11" s="87">
        <f t="shared" si="43"/>
        <v>0</v>
      </c>
      <c r="CM11" s="85"/>
      <c r="CN11" s="89"/>
      <c r="CO11" s="85">
        <f t="shared" si="44"/>
        <v>0</v>
      </c>
      <c r="CP11" s="89"/>
      <c r="CQ11" s="85">
        <f t="shared" si="45"/>
        <v>0</v>
      </c>
      <c r="CR11" s="89"/>
      <c r="CS11" s="85">
        <f t="shared" si="46"/>
        <v>0</v>
      </c>
      <c r="CT11" s="87">
        <f t="shared" si="47"/>
        <v>0</v>
      </c>
      <c r="CU11" s="89"/>
      <c r="CV11" s="89"/>
      <c r="CW11" s="85">
        <f t="shared" si="48"/>
        <v>0</v>
      </c>
      <c r="CX11" s="89"/>
      <c r="CY11" s="85">
        <f t="shared" si="49"/>
        <v>0</v>
      </c>
      <c r="CZ11" s="89"/>
      <c r="DA11" s="85">
        <f t="shared" si="50"/>
        <v>0</v>
      </c>
      <c r="DB11" s="89"/>
      <c r="DC11" s="85">
        <f t="shared" si="51"/>
        <v>0</v>
      </c>
      <c r="DD11" s="89"/>
      <c r="DE11" s="85">
        <f t="shared" si="52"/>
        <v>0</v>
      </c>
      <c r="DF11" s="89"/>
      <c r="DG11" s="85">
        <f t="shared" si="53"/>
        <v>0</v>
      </c>
      <c r="DH11" s="89"/>
      <c r="DI11" s="85">
        <f t="shared" si="54"/>
        <v>0</v>
      </c>
      <c r="DJ11" s="91">
        <f t="shared" si="65"/>
        <v>0</v>
      </c>
      <c r="DK11" s="85"/>
      <c r="DL11" s="89"/>
      <c r="DM11" s="85">
        <f t="shared" si="55"/>
        <v>0</v>
      </c>
      <c r="DN11" s="89"/>
      <c r="DO11" s="85">
        <f t="shared" si="56"/>
        <v>0</v>
      </c>
      <c r="DP11" s="89"/>
      <c r="DQ11" s="85">
        <f t="shared" si="57"/>
        <v>0</v>
      </c>
      <c r="DR11" s="89"/>
      <c r="DS11" s="85">
        <f t="shared" si="58"/>
        <v>0</v>
      </c>
      <c r="DT11" s="89"/>
      <c r="DU11" s="85">
        <f t="shared" si="59"/>
        <v>0</v>
      </c>
      <c r="DV11" s="89"/>
      <c r="DW11" s="85">
        <f t="shared" si="60"/>
        <v>0</v>
      </c>
      <c r="DX11" s="89"/>
      <c r="DY11" s="85">
        <f t="shared" si="61"/>
        <v>0</v>
      </c>
      <c r="DZ11" s="89"/>
      <c r="EA11" s="85">
        <f t="shared" si="62"/>
        <v>0</v>
      </c>
      <c r="EB11" s="89"/>
      <c r="EC11" s="85">
        <f t="shared" si="63"/>
        <v>0</v>
      </c>
      <c r="ED11" s="91">
        <f t="shared" si="64"/>
        <v>0</v>
      </c>
    </row>
    <row r="12" spans="1:136" ht="16.5" x14ac:dyDescent="0.3">
      <c r="A12" s="4" t="str">
        <f>'Iniciální odběry'!A12</f>
        <v>Klega Antonín</v>
      </c>
      <c r="B12" s="107">
        <f>'Iniciální odběry'!B12</f>
        <v>501103127</v>
      </c>
      <c r="C12" s="105">
        <f>'Iniciální odběry'!C12</f>
        <v>44533</v>
      </c>
      <c r="D12" s="105"/>
      <c r="E12" s="83">
        <f t="shared" si="0"/>
        <v>0</v>
      </c>
      <c r="F12" s="84"/>
      <c r="G12" s="85">
        <f t="shared" si="1"/>
        <v>0</v>
      </c>
      <c r="H12" s="86"/>
      <c r="I12" s="85">
        <f t="shared" si="2"/>
        <v>0</v>
      </c>
      <c r="J12" s="86"/>
      <c r="K12" s="85">
        <f t="shared" si="3"/>
        <v>0</v>
      </c>
      <c r="L12" s="86"/>
      <c r="M12" s="85">
        <f t="shared" si="4"/>
        <v>0</v>
      </c>
      <c r="N12" s="87">
        <f t="shared" si="5"/>
        <v>0</v>
      </c>
      <c r="O12" s="88"/>
      <c r="P12" s="86"/>
      <c r="Q12" s="85">
        <f t="shared" si="6"/>
        <v>0</v>
      </c>
      <c r="R12" s="85"/>
      <c r="S12" s="85">
        <f t="shared" si="7"/>
        <v>0</v>
      </c>
      <c r="T12" s="85"/>
      <c r="U12" s="85">
        <f t="shared" si="8"/>
        <v>0</v>
      </c>
      <c r="V12" s="89"/>
      <c r="W12" s="85">
        <f t="shared" si="9"/>
        <v>0</v>
      </c>
      <c r="X12" s="90"/>
      <c r="Y12" s="85">
        <f t="shared" si="10"/>
        <v>0</v>
      </c>
      <c r="Z12" s="87">
        <f t="shared" si="11"/>
        <v>0</v>
      </c>
      <c r="AA12" s="88"/>
      <c r="AB12" s="89"/>
      <c r="AC12" s="85">
        <f t="shared" si="12"/>
        <v>0</v>
      </c>
      <c r="AD12" s="89"/>
      <c r="AE12" s="85">
        <f t="shared" si="13"/>
        <v>0</v>
      </c>
      <c r="AF12" s="89"/>
      <c r="AG12" s="85">
        <f t="shared" si="14"/>
        <v>0</v>
      </c>
      <c r="AH12" s="89"/>
      <c r="AI12" s="85">
        <f t="shared" si="15"/>
        <v>0</v>
      </c>
      <c r="AJ12" s="89"/>
      <c r="AK12" s="85">
        <f t="shared" si="16"/>
        <v>0</v>
      </c>
      <c r="AL12" s="89"/>
      <c r="AM12" s="85">
        <f t="shared" si="17"/>
        <v>0</v>
      </c>
      <c r="AN12" s="89"/>
      <c r="AO12" s="85">
        <f t="shared" si="18"/>
        <v>0</v>
      </c>
      <c r="AP12" s="89"/>
      <c r="AQ12" s="85">
        <f t="shared" si="19"/>
        <v>0</v>
      </c>
      <c r="AR12" s="89"/>
      <c r="AS12" s="85">
        <f t="shared" si="20"/>
        <v>0</v>
      </c>
      <c r="AT12" s="89"/>
      <c r="AU12" s="85">
        <f t="shared" si="21"/>
        <v>0</v>
      </c>
      <c r="AV12" s="87">
        <f t="shared" si="22"/>
        <v>0</v>
      </c>
      <c r="AW12" s="85"/>
      <c r="AX12" s="89"/>
      <c r="AY12" s="85">
        <f t="shared" si="23"/>
        <v>0</v>
      </c>
      <c r="AZ12" s="89"/>
      <c r="BA12" s="85">
        <f t="shared" si="24"/>
        <v>0</v>
      </c>
      <c r="BB12" s="89"/>
      <c r="BC12" s="85">
        <f t="shared" si="25"/>
        <v>0</v>
      </c>
      <c r="BD12" s="89"/>
      <c r="BE12" s="85">
        <f t="shared" si="26"/>
        <v>0</v>
      </c>
      <c r="BF12" s="89"/>
      <c r="BG12" s="85">
        <f t="shared" si="27"/>
        <v>0</v>
      </c>
      <c r="BH12" s="87">
        <f t="shared" si="28"/>
        <v>0</v>
      </c>
      <c r="BI12" s="89"/>
      <c r="BJ12" s="89"/>
      <c r="BK12" s="85">
        <f t="shared" si="29"/>
        <v>0</v>
      </c>
      <c r="BL12" s="89"/>
      <c r="BM12" s="85">
        <f t="shared" si="30"/>
        <v>0</v>
      </c>
      <c r="BN12" s="89"/>
      <c r="BO12" s="85">
        <f t="shared" si="31"/>
        <v>0</v>
      </c>
      <c r="BP12" s="89"/>
      <c r="BQ12" s="85">
        <f t="shared" si="32"/>
        <v>0</v>
      </c>
      <c r="BR12" s="89"/>
      <c r="BS12" s="85">
        <f t="shared" si="33"/>
        <v>0</v>
      </c>
      <c r="BT12" s="89"/>
      <c r="BU12" s="85">
        <f t="shared" si="34"/>
        <v>0</v>
      </c>
      <c r="BV12" s="89"/>
      <c r="BW12" s="85">
        <f t="shared" si="35"/>
        <v>0</v>
      </c>
      <c r="BX12" s="87">
        <f t="shared" si="36"/>
        <v>0</v>
      </c>
      <c r="BY12" s="89"/>
      <c r="BZ12" s="89"/>
      <c r="CA12" s="85">
        <f t="shared" si="37"/>
        <v>0</v>
      </c>
      <c r="CB12" s="89"/>
      <c r="CC12" s="85">
        <f t="shared" si="38"/>
        <v>0</v>
      </c>
      <c r="CD12" s="89"/>
      <c r="CE12" s="85">
        <f t="shared" si="39"/>
        <v>0</v>
      </c>
      <c r="CF12" s="89"/>
      <c r="CG12" s="85">
        <f t="shared" si="40"/>
        <v>0</v>
      </c>
      <c r="CH12" s="89"/>
      <c r="CI12" s="85">
        <f t="shared" si="41"/>
        <v>0</v>
      </c>
      <c r="CJ12" s="89"/>
      <c r="CK12" s="85">
        <f t="shared" si="42"/>
        <v>0</v>
      </c>
      <c r="CL12" s="87">
        <f t="shared" si="43"/>
        <v>0</v>
      </c>
      <c r="CM12" s="85"/>
      <c r="CN12" s="89"/>
      <c r="CO12" s="85">
        <f t="shared" si="44"/>
        <v>0</v>
      </c>
      <c r="CP12" s="89"/>
      <c r="CQ12" s="85">
        <f t="shared" si="45"/>
        <v>0</v>
      </c>
      <c r="CR12" s="89"/>
      <c r="CS12" s="85">
        <f t="shared" si="46"/>
        <v>0</v>
      </c>
      <c r="CT12" s="87">
        <f t="shared" si="47"/>
        <v>0</v>
      </c>
      <c r="CU12" s="89"/>
      <c r="CV12" s="89"/>
      <c r="CW12" s="85">
        <f t="shared" si="48"/>
        <v>0</v>
      </c>
      <c r="CX12" s="89"/>
      <c r="CY12" s="85">
        <f t="shared" si="49"/>
        <v>0</v>
      </c>
      <c r="CZ12" s="89"/>
      <c r="DA12" s="85">
        <f t="shared" si="50"/>
        <v>0</v>
      </c>
      <c r="DB12" s="89"/>
      <c r="DC12" s="85">
        <f t="shared" si="51"/>
        <v>0</v>
      </c>
      <c r="DD12" s="89"/>
      <c r="DE12" s="85">
        <f t="shared" si="52"/>
        <v>0</v>
      </c>
      <c r="DF12" s="89"/>
      <c r="DG12" s="85">
        <f t="shared" si="53"/>
        <v>0</v>
      </c>
      <c r="DH12" s="89"/>
      <c r="DI12" s="85">
        <f t="shared" si="54"/>
        <v>0</v>
      </c>
      <c r="DJ12" s="91">
        <f t="shared" si="65"/>
        <v>0</v>
      </c>
      <c r="DK12" s="85"/>
      <c r="DL12" s="89"/>
      <c r="DM12" s="85">
        <f t="shared" si="55"/>
        <v>0</v>
      </c>
      <c r="DN12" s="89"/>
      <c r="DO12" s="85">
        <f t="shared" si="56"/>
        <v>0</v>
      </c>
      <c r="DP12" s="89"/>
      <c r="DQ12" s="85">
        <f t="shared" si="57"/>
        <v>0</v>
      </c>
      <c r="DR12" s="89"/>
      <c r="DS12" s="85">
        <f t="shared" si="58"/>
        <v>0</v>
      </c>
      <c r="DT12" s="89"/>
      <c r="DU12" s="85">
        <f t="shared" si="59"/>
        <v>0</v>
      </c>
      <c r="DV12" s="89"/>
      <c r="DW12" s="85">
        <f t="shared" si="60"/>
        <v>0</v>
      </c>
      <c r="DX12" s="89"/>
      <c r="DY12" s="85">
        <f t="shared" si="61"/>
        <v>0</v>
      </c>
      <c r="DZ12" s="89"/>
      <c r="EA12" s="85">
        <f t="shared" si="62"/>
        <v>0</v>
      </c>
      <c r="EB12" s="89"/>
      <c r="EC12" s="85">
        <f t="shared" si="63"/>
        <v>0</v>
      </c>
      <c r="ED12" s="91">
        <f t="shared" si="64"/>
        <v>0</v>
      </c>
    </row>
    <row r="13" spans="1:136" ht="16.5" x14ac:dyDescent="0.3">
      <c r="A13" s="4" t="str">
        <f>'Iniciální odběry'!A13</f>
        <v>Klega Antonín</v>
      </c>
      <c r="B13" s="107">
        <f>'Iniciální odběry'!B13</f>
        <v>501103127</v>
      </c>
      <c r="C13" s="105">
        <f>'Iniciální odběry'!C13</f>
        <v>44585</v>
      </c>
      <c r="D13" s="105"/>
      <c r="E13" s="83">
        <f t="shared" si="0"/>
        <v>0</v>
      </c>
      <c r="F13" s="84"/>
      <c r="G13" s="85">
        <f t="shared" si="1"/>
        <v>0</v>
      </c>
      <c r="H13" s="86"/>
      <c r="I13" s="85">
        <f t="shared" si="2"/>
        <v>0</v>
      </c>
      <c r="J13" s="86"/>
      <c r="K13" s="85">
        <f t="shared" si="3"/>
        <v>0</v>
      </c>
      <c r="L13" s="86"/>
      <c r="M13" s="85">
        <f t="shared" si="4"/>
        <v>0</v>
      </c>
      <c r="N13" s="87">
        <f t="shared" si="5"/>
        <v>0</v>
      </c>
      <c r="O13" s="88"/>
      <c r="P13" s="86"/>
      <c r="Q13" s="85">
        <f t="shared" si="6"/>
        <v>0</v>
      </c>
      <c r="R13" s="85"/>
      <c r="S13" s="85">
        <f t="shared" si="7"/>
        <v>0</v>
      </c>
      <c r="T13" s="85"/>
      <c r="U13" s="85">
        <f t="shared" si="8"/>
        <v>0</v>
      </c>
      <c r="V13" s="89"/>
      <c r="W13" s="85">
        <f t="shared" si="9"/>
        <v>0</v>
      </c>
      <c r="X13" s="90"/>
      <c r="Y13" s="85">
        <f t="shared" si="10"/>
        <v>0</v>
      </c>
      <c r="Z13" s="87">
        <f t="shared" si="11"/>
        <v>0</v>
      </c>
      <c r="AA13" s="88"/>
      <c r="AB13" s="89"/>
      <c r="AC13" s="85">
        <f t="shared" si="12"/>
        <v>0</v>
      </c>
      <c r="AD13" s="89"/>
      <c r="AE13" s="85">
        <f t="shared" si="13"/>
        <v>0</v>
      </c>
      <c r="AF13" s="89"/>
      <c r="AG13" s="85">
        <f t="shared" si="14"/>
        <v>0</v>
      </c>
      <c r="AH13" s="89"/>
      <c r="AI13" s="85">
        <f t="shared" si="15"/>
        <v>0</v>
      </c>
      <c r="AJ13" s="89"/>
      <c r="AK13" s="85">
        <f t="shared" si="16"/>
        <v>0</v>
      </c>
      <c r="AL13" s="89"/>
      <c r="AM13" s="85">
        <f t="shared" si="17"/>
        <v>0</v>
      </c>
      <c r="AN13" s="89"/>
      <c r="AO13" s="85">
        <f t="shared" si="18"/>
        <v>0</v>
      </c>
      <c r="AP13" s="89"/>
      <c r="AQ13" s="85">
        <f t="shared" si="19"/>
        <v>0</v>
      </c>
      <c r="AR13" s="89"/>
      <c r="AS13" s="85">
        <f t="shared" si="20"/>
        <v>0</v>
      </c>
      <c r="AT13" s="89"/>
      <c r="AU13" s="85">
        <f t="shared" si="21"/>
        <v>0</v>
      </c>
      <c r="AV13" s="87">
        <f t="shared" si="22"/>
        <v>0</v>
      </c>
      <c r="AW13" s="85"/>
      <c r="AX13" s="89"/>
      <c r="AY13" s="85">
        <f t="shared" si="23"/>
        <v>0</v>
      </c>
      <c r="AZ13" s="89"/>
      <c r="BA13" s="85">
        <f t="shared" si="24"/>
        <v>0</v>
      </c>
      <c r="BB13" s="89"/>
      <c r="BC13" s="85">
        <f t="shared" si="25"/>
        <v>0</v>
      </c>
      <c r="BD13" s="89"/>
      <c r="BE13" s="85">
        <f t="shared" si="26"/>
        <v>0</v>
      </c>
      <c r="BF13" s="89"/>
      <c r="BG13" s="85">
        <f t="shared" si="27"/>
        <v>0</v>
      </c>
      <c r="BH13" s="87">
        <f t="shared" si="28"/>
        <v>0</v>
      </c>
      <c r="BI13" s="89"/>
      <c r="BJ13" s="89"/>
      <c r="BK13" s="85">
        <f t="shared" si="29"/>
        <v>0</v>
      </c>
      <c r="BL13" s="89"/>
      <c r="BM13" s="85">
        <f t="shared" si="30"/>
        <v>0</v>
      </c>
      <c r="BN13" s="89"/>
      <c r="BO13" s="85">
        <f t="shared" si="31"/>
        <v>0</v>
      </c>
      <c r="BP13" s="89"/>
      <c r="BQ13" s="85">
        <f t="shared" si="32"/>
        <v>0</v>
      </c>
      <c r="BR13" s="89"/>
      <c r="BS13" s="85">
        <f t="shared" si="33"/>
        <v>0</v>
      </c>
      <c r="BT13" s="89"/>
      <c r="BU13" s="85">
        <f t="shared" si="34"/>
        <v>0</v>
      </c>
      <c r="BV13" s="89"/>
      <c r="BW13" s="85">
        <f t="shared" si="35"/>
        <v>0</v>
      </c>
      <c r="BX13" s="87">
        <f t="shared" si="36"/>
        <v>0</v>
      </c>
      <c r="BY13" s="89"/>
      <c r="BZ13" s="89"/>
      <c r="CA13" s="85">
        <f t="shared" si="37"/>
        <v>0</v>
      </c>
      <c r="CB13" s="89"/>
      <c r="CC13" s="85">
        <f t="shared" si="38"/>
        <v>0</v>
      </c>
      <c r="CD13" s="89"/>
      <c r="CE13" s="85">
        <f t="shared" si="39"/>
        <v>0</v>
      </c>
      <c r="CF13" s="89"/>
      <c r="CG13" s="85">
        <f t="shared" si="40"/>
        <v>0</v>
      </c>
      <c r="CH13" s="89"/>
      <c r="CI13" s="85">
        <f t="shared" si="41"/>
        <v>0</v>
      </c>
      <c r="CJ13" s="89"/>
      <c r="CK13" s="85">
        <f t="shared" si="42"/>
        <v>0</v>
      </c>
      <c r="CL13" s="87">
        <f t="shared" si="43"/>
        <v>0</v>
      </c>
      <c r="CM13" s="85"/>
      <c r="CN13" s="89"/>
      <c r="CO13" s="85">
        <f t="shared" si="44"/>
        <v>0</v>
      </c>
      <c r="CP13" s="89"/>
      <c r="CQ13" s="85">
        <f t="shared" si="45"/>
        <v>0</v>
      </c>
      <c r="CR13" s="89"/>
      <c r="CS13" s="85">
        <f t="shared" si="46"/>
        <v>0</v>
      </c>
      <c r="CT13" s="87">
        <f t="shared" si="47"/>
        <v>0</v>
      </c>
      <c r="CU13" s="89"/>
      <c r="CV13" s="89"/>
      <c r="CW13" s="85">
        <f t="shared" si="48"/>
        <v>0</v>
      </c>
      <c r="CX13" s="89"/>
      <c r="CY13" s="85">
        <f t="shared" si="49"/>
        <v>0</v>
      </c>
      <c r="CZ13" s="89"/>
      <c r="DA13" s="85">
        <f t="shared" si="50"/>
        <v>0</v>
      </c>
      <c r="DB13" s="89"/>
      <c r="DC13" s="85">
        <f t="shared" si="51"/>
        <v>0</v>
      </c>
      <c r="DD13" s="89"/>
      <c r="DE13" s="85">
        <f t="shared" si="52"/>
        <v>0</v>
      </c>
      <c r="DF13" s="89"/>
      <c r="DG13" s="85">
        <f t="shared" si="53"/>
        <v>0</v>
      </c>
      <c r="DH13" s="89"/>
      <c r="DI13" s="85">
        <f t="shared" si="54"/>
        <v>0</v>
      </c>
      <c r="DJ13" s="91">
        <f t="shared" si="65"/>
        <v>0</v>
      </c>
      <c r="DK13" s="85"/>
      <c r="DL13" s="89"/>
      <c r="DM13" s="85">
        <f t="shared" si="55"/>
        <v>0</v>
      </c>
      <c r="DN13" s="89"/>
      <c r="DO13" s="85">
        <f t="shared" si="56"/>
        <v>0</v>
      </c>
      <c r="DP13" s="89"/>
      <c r="DQ13" s="85">
        <f t="shared" si="57"/>
        <v>0</v>
      </c>
      <c r="DR13" s="89"/>
      <c r="DS13" s="85">
        <f t="shared" si="58"/>
        <v>0</v>
      </c>
      <c r="DT13" s="89"/>
      <c r="DU13" s="85">
        <f t="shared" si="59"/>
        <v>0</v>
      </c>
      <c r="DV13" s="89"/>
      <c r="DW13" s="85">
        <f t="shared" si="60"/>
        <v>0</v>
      </c>
      <c r="DX13" s="89"/>
      <c r="DY13" s="85">
        <f t="shared" si="61"/>
        <v>0</v>
      </c>
      <c r="DZ13" s="89"/>
      <c r="EA13" s="85">
        <f t="shared" si="62"/>
        <v>0</v>
      </c>
      <c r="EB13" s="89"/>
      <c r="EC13" s="85">
        <f t="shared" si="63"/>
        <v>0</v>
      </c>
      <c r="ED13" s="91">
        <f t="shared" si="64"/>
        <v>0</v>
      </c>
    </row>
    <row r="14" spans="1:136" ht="16.5" x14ac:dyDescent="0.3">
      <c r="A14" s="4" t="str">
        <f>'Iniciální odběry'!A14</f>
        <v>Klímová Eva</v>
      </c>
      <c r="B14" s="107" t="str">
        <f>'Iniciální odběry'!B14</f>
        <v>6658230854</v>
      </c>
      <c r="C14" s="105">
        <f>'Iniciální odběry'!C14</f>
        <v>44494</v>
      </c>
      <c r="D14" s="105"/>
      <c r="E14" s="83">
        <f t="shared" si="0"/>
        <v>0</v>
      </c>
      <c r="F14" s="84"/>
      <c r="G14" s="85">
        <f t="shared" si="1"/>
        <v>0</v>
      </c>
      <c r="H14" s="86"/>
      <c r="I14" s="85">
        <f t="shared" si="2"/>
        <v>0</v>
      </c>
      <c r="J14" s="86"/>
      <c r="K14" s="85">
        <f t="shared" si="3"/>
        <v>0</v>
      </c>
      <c r="L14" s="86"/>
      <c r="M14" s="85">
        <f t="shared" si="4"/>
        <v>0</v>
      </c>
      <c r="N14" s="87">
        <f t="shared" si="5"/>
        <v>0</v>
      </c>
      <c r="O14" s="88"/>
      <c r="P14" s="86"/>
      <c r="Q14" s="85">
        <f t="shared" si="6"/>
        <v>0</v>
      </c>
      <c r="R14" s="85"/>
      <c r="S14" s="85">
        <f t="shared" si="7"/>
        <v>0</v>
      </c>
      <c r="T14" s="85"/>
      <c r="U14" s="85">
        <f t="shared" si="8"/>
        <v>0</v>
      </c>
      <c r="V14" s="89"/>
      <c r="W14" s="85">
        <f t="shared" si="9"/>
        <v>0</v>
      </c>
      <c r="X14" s="90"/>
      <c r="Y14" s="85">
        <f t="shared" si="10"/>
        <v>0</v>
      </c>
      <c r="Z14" s="87">
        <f t="shared" si="11"/>
        <v>0</v>
      </c>
      <c r="AA14" s="88"/>
      <c r="AB14" s="89"/>
      <c r="AC14" s="85">
        <f t="shared" si="12"/>
        <v>0</v>
      </c>
      <c r="AD14" s="89"/>
      <c r="AE14" s="85">
        <f t="shared" si="13"/>
        <v>0</v>
      </c>
      <c r="AF14" s="89"/>
      <c r="AG14" s="85">
        <f t="shared" si="14"/>
        <v>0</v>
      </c>
      <c r="AH14" s="89"/>
      <c r="AI14" s="85">
        <f t="shared" si="15"/>
        <v>0</v>
      </c>
      <c r="AJ14" s="89"/>
      <c r="AK14" s="85">
        <f t="shared" si="16"/>
        <v>0</v>
      </c>
      <c r="AL14" s="89"/>
      <c r="AM14" s="85">
        <f t="shared" si="17"/>
        <v>0</v>
      </c>
      <c r="AN14" s="89"/>
      <c r="AO14" s="85">
        <f t="shared" si="18"/>
        <v>0</v>
      </c>
      <c r="AP14" s="89"/>
      <c r="AQ14" s="85">
        <f t="shared" si="19"/>
        <v>0</v>
      </c>
      <c r="AR14" s="89"/>
      <c r="AS14" s="85">
        <f t="shared" si="20"/>
        <v>0</v>
      </c>
      <c r="AT14" s="89"/>
      <c r="AU14" s="85">
        <f t="shared" si="21"/>
        <v>0</v>
      </c>
      <c r="AV14" s="87">
        <f t="shared" si="22"/>
        <v>0</v>
      </c>
      <c r="AW14" s="85"/>
      <c r="AX14" s="89"/>
      <c r="AY14" s="85">
        <f t="shared" si="23"/>
        <v>0</v>
      </c>
      <c r="AZ14" s="89"/>
      <c r="BA14" s="85">
        <f t="shared" si="24"/>
        <v>0</v>
      </c>
      <c r="BB14" s="89"/>
      <c r="BC14" s="85">
        <f t="shared" si="25"/>
        <v>0</v>
      </c>
      <c r="BD14" s="89"/>
      <c r="BE14" s="85">
        <f t="shared" si="26"/>
        <v>0</v>
      </c>
      <c r="BF14" s="89"/>
      <c r="BG14" s="85">
        <f t="shared" si="27"/>
        <v>0</v>
      </c>
      <c r="BH14" s="87">
        <f t="shared" si="28"/>
        <v>0</v>
      </c>
      <c r="BI14" s="89"/>
      <c r="BJ14" s="89"/>
      <c r="BK14" s="85">
        <f t="shared" si="29"/>
        <v>0</v>
      </c>
      <c r="BL14" s="89"/>
      <c r="BM14" s="85">
        <f t="shared" si="30"/>
        <v>0</v>
      </c>
      <c r="BN14" s="89"/>
      <c r="BO14" s="85">
        <f t="shared" si="31"/>
        <v>0</v>
      </c>
      <c r="BP14" s="89"/>
      <c r="BQ14" s="85">
        <f t="shared" si="32"/>
        <v>0</v>
      </c>
      <c r="BR14" s="89"/>
      <c r="BS14" s="85">
        <f t="shared" si="33"/>
        <v>0</v>
      </c>
      <c r="BT14" s="89"/>
      <c r="BU14" s="85">
        <f t="shared" si="34"/>
        <v>0</v>
      </c>
      <c r="BV14" s="89"/>
      <c r="BW14" s="85">
        <f t="shared" si="35"/>
        <v>0</v>
      </c>
      <c r="BX14" s="87">
        <f t="shared" si="36"/>
        <v>0</v>
      </c>
      <c r="BY14" s="89"/>
      <c r="BZ14" s="89"/>
      <c r="CA14" s="85">
        <f t="shared" si="37"/>
        <v>0</v>
      </c>
      <c r="CB14" s="89"/>
      <c r="CC14" s="85">
        <f t="shared" si="38"/>
        <v>0</v>
      </c>
      <c r="CD14" s="89"/>
      <c r="CE14" s="85">
        <f t="shared" si="39"/>
        <v>0</v>
      </c>
      <c r="CF14" s="89"/>
      <c r="CG14" s="85">
        <f t="shared" si="40"/>
        <v>0</v>
      </c>
      <c r="CH14" s="89"/>
      <c r="CI14" s="85">
        <f t="shared" si="41"/>
        <v>0</v>
      </c>
      <c r="CJ14" s="89"/>
      <c r="CK14" s="85">
        <f t="shared" si="42"/>
        <v>0</v>
      </c>
      <c r="CL14" s="87">
        <f t="shared" si="43"/>
        <v>0</v>
      </c>
      <c r="CM14" s="85"/>
      <c r="CN14" s="89"/>
      <c r="CO14" s="85">
        <f t="shared" si="44"/>
        <v>0</v>
      </c>
      <c r="CP14" s="89"/>
      <c r="CQ14" s="85">
        <f t="shared" si="45"/>
        <v>0</v>
      </c>
      <c r="CR14" s="89"/>
      <c r="CS14" s="85">
        <f t="shared" si="46"/>
        <v>0</v>
      </c>
      <c r="CT14" s="87">
        <f t="shared" si="47"/>
        <v>0</v>
      </c>
      <c r="CU14" s="89"/>
      <c r="CV14" s="89"/>
      <c r="CW14" s="85">
        <f t="shared" si="48"/>
        <v>0</v>
      </c>
      <c r="CX14" s="89"/>
      <c r="CY14" s="85">
        <f t="shared" si="49"/>
        <v>0</v>
      </c>
      <c r="CZ14" s="89"/>
      <c r="DA14" s="85">
        <f t="shared" si="50"/>
        <v>0</v>
      </c>
      <c r="DB14" s="89"/>
      <c r="DC14" s="85">
        <f t="shared" si="51"/>
        <v>0</v>
      </c>
      <c r="DD14" s="89"/>
      <c r="DE14" s="85">
        <f t="shared" si="52"/>
        <v>0</v>
      </c>
      <c r="DF14" s="89"/>
      <c r="DG14" s="85">
        <f t="shared" si="53"/>
        <v>0</v>
      </c>
      <c r="DH14" s="89"/>
      <c r="DI14" s="85">
        <f t="shared" si="54"/>
        <v>0</v>
      </c>
      <c r="DJ14" s="91">
        <f t="shared" si="65"/>
        <v>0</v>
      </c>
      <c r="DK14" s="85"/>
      <c r="DL14" s="89"/>
      <c r="DM14" s="85">
        <f t="shared" si="55"/>
        <v>0</v>
      </c>
      <c r="DN14" s="89"/>
      <c r="DO14" s="85">
        <f t="shared" si="56"/>
        <v>0</v>
      </c>
      <c r="DP14" s="89"/>
      <c r="DQ14" s="85">
        <f t="shared" si="57"/>
        <v>0</v>
      </c>
      <c r="DR14" s="89"/>
      <c r="DS14" s="85">
        <f t="shared" si="58"/>
        <v>0</v>
      </c>
      <c r="DT14" s="89"/>
      <c r="DU14" s="85">
        <f t="shared" si="59"/>
        <v>0</v>
      </c>
      <c r="DV14" s="89"/>
      <c r="DW14" s="85">
        <f t="shared" si="60"/>
        <v>0</v>
      </c>
      <c r="DX14" s="89"/>
      <c r="DY14" s="85">
        <f t="shared" si="61"/>
        <v>0</v>
      </c>
      <c r="DZ14" s="89"/>
      <c r="EA14" s="85">
        <f t="shared" si="62"/>
        <v>0</v>
      </c>
      <c r="EB14" s="89"/>
      <c r="EC14" s="85">
        <f t="shared" si="63"/>
        <v>0</v>
      </c>
      <c r="ED14" s="91">
        <f t="shared" si="64"/>
        <v>0</v>
      </c>
    </row>
    <row r="15" spans="1:136" ht="16.5" x14ac:dyDescent="0.3">
      <c r="A15" s="4" t="str">
        <f>'Iniciální odběry'!A15</f>
        <v>Korytar Josef</v>
      </c>
      <c r="B15" s="107">
        <f>'Iniciální odběry'!B15</f>
        <v>6912164842</v>
      </c>
      <c r="C15" s="105">
        <f>'Iniciální odběry'!C15</f>
        <v>44105</v>
      </c>
      <c r="D15" s="105"/>
      <c r="E15" s="83">
        <f t="shared" si="0"/>
        <v>0</v>
      </c>
      <c r="F15" s="84"/>
      <c r="G15" s="85">
        <f t="shared" si="1"/>
        <v>0</v>
      </c>
      <c r="H15" s="86"/>
      <c r="I15" s="85">
        <f t="shared" si="2"/>
        <v>0</v>
      </c>
      <c r="J15" s="86"/>
      <c r="K15" s="85">
        <f t="shared" si="3"/>
        <v>0</v>
      </c>
      <c r="L15" s="86"/>
      <c r="M15" s="85">
        <f t="shared" si="4"/>
        <v>0</v>
      </c>
      <c r="N15" s="87">
        <f t="shared" si="5"/>
        <v>0</v>
      </c>
      <c r="O15" s="88"/>
      <c r="P15" s="86"/>
      <c r="Q15" s="85">
        <f t="shared" si="6"/>
        <v>0</v>
      </c>
      <c r="R15" s="85"/>
      <c r="S15" s="85">
        <f t="shared" si="7"/>
        <v>0</v>
      </c>
      <c r="T15" s="85"/>
      <c r="U15" s="85">
        <f t="shared" si="8"/>
        <v>0</v>
      </c>
      <c r="V15" s="89"/>
      <c r="W15" s="85">
        <f t="shared" si="9"/>
        <v>0</v>
      </c>
      <c r="X15" s="90"/>
      <c r="Y15" s="85">
        <f t="shared" si="10"/>
        <v>0</v>
      </c>
      <c r="Z15" s="87">
        <f t="shared" si="11"/>
        <v>0</v>
      </c>
      <c r="AA15" s="88"/>
      <c r="AB15" s="89"/>
      <c r="AC15" s="85">
        <f t="shared" si="12"/>
        <v>0</v>
      </c>
      <c r="AD15" s="89"/>
      <c r="AE15" s="85">
        <f t="shared" si="13"/>
        <v>0</v>
      </c>
      <c r="AF15" s="89"/>
      <c r="AG15" s="85">
        <f t="shared" si="14"/>
        <v>0</v>
      </c>
      <c r="AH15" s="89"/>
      <c r="AI15" s="85">
        <f t="shared" si="15"/>
        <v>0</v>
      </c>
      <c r="AJ15" s="89"/>
      <c r="AK15" s="85">
        <f t="shared" si="16"/>
        <v>0</v>
      </c>
      <c r="AL15" s="89"/>
      <c r="AM15" s="85">
        <f t="shared" si="17"/>
        <v>0</v>
      </c>
      <c r="AN15" s="89"/>
      <c r="AO15" s="85">
        <f t="shared" si="18"/>
        <v>0</v>
      </c>
      <c r="AP15" s="89"/>
      <c r="AQ15" s="85">
        <f t="shared" si="19"/>
        <v>0</v>
      </c>
      <c r="AR15" s="89"/>
      <c r="AS15" s="85">
        <f t="shared" si="20"/>
        <v>0</v>
      </c>
      <c r="AT15" s="89"/>
      <c r="AU15" s="85">
        <f t="shared" si="21"/>
        <v>0</v>
      </c>
      <c r="AV15" s="87">
        <f t="shared" si="22"/>
        <v>0</v>
      </c>
      <c r="AW15" s="85"/>
      <c r="AX15" s="89"/>
      <c r="AY15" s="85">
        <f t="shared" si="23"/>
        <v>0</v>
      </c>
      <c r="AZ15" s="89"/>
      <c r="BA15" s="85">
        <f t="shared" si="24"/>
        <v>0</v>
      </c>
      <c r="BB15" s="89"/>
      <c r="BC15" s="85">
        <f t="shared" si="25"/>
        <v>0</v>
      </c>
      <c r="BD15" s="89"/>
      <c r="BE15" s="85">
        <f t="shared" si="26"/>
        <v>0</v>
      </c>
      <c r="BF15" s="89"/>
      <c r="BG15" s="85">
        <f t="shared" si="27"/>
        <v>0</v>
      </c>
      <c r="BH15" s="87">
        <f t="shared" si="28"/>
        <v>0</v>
      </c>
      <c r="BI15" s="89"/>
      <c r="BJ15" s="89"/>
      <c r="BK15" s="85">
        <f t="shared" si="29"/>
        <v>0</v>
      </c>
      <c r="BL15" s="89"/>
      <c r="BM15" s="85">
        <f t="shared" si="30"/>
        <v>0</v>
      </c>
      <c r="BN15" s="89"/>
      <c r="BO15" s="85">
        <f t="shared" si="31"/>
        <v>0</v>
      </c>
      <c r="BP15" s="89"/>
      <c r="BQ15" s="85">
        <f t="shared" si="32"/>
        <v>0</v>
      </c>
      <c r="BR15" s="89"/>
      <c r="BS15" s="85">
        <f t="shared" si="33"/>
        <v>0</v>
      </c>
      <c r="BT15" s="89"/>
      <c r="BU15" s="85">
        <f t="shared" si="34"/>
        <v>0</v>
      </c>
      <c r="BV15" s="89"/>
      <c r="BW15" s="85">
        <f t="shared" si="35"/>
        <v>0</v>
      </c>
      <c r="BX15" s="87">
        <f t="shared" si="36"/>
        <v>0</v>
      </c>
      <c r="BY15" s="89"/>
      <c r="BZ15" s="89"/>
      <c r="CA15" s="85">
        <f t="shared" si="37"/>
        <v>0</v>
      </c>
      <c r="CB15" s="89"/>
      <c r="CC15" s="85">
        <f t="shared" si="38"/>
        <v>0</v>
      </c>
      <c r="CD15" s="89"/>
      <c r="CE15" s="85">
        <f t="shared" si="39"/>
        <v>0</v>
      </c>
      <c r="CF15" s="89"/>
      <c r="CG15" s="85">
        <f t="shared" si="40"/>
        <v>0</v>
      </c>
      <c r="CH15" s="89"/>
      <c r="CI15" s="85">
        <f t="shared" si="41"/>
        <v>0</v>
      </c>
      <c r="CJ15" s="89"/>
      <c r="CK15" s="85">
        <f t="shared" si="42"/>
        <v>0</v>
      </c>
      <c r="CL15" s="87">
        <f t="shared" si="43"/>
        <v>0</v>
      </c>
      <c r="CM15" s="85"/>
      <c r="CN15" s="89"/>
      <c r="CO15" s="85">
        <f t="shared" si="44"/>
        <v>0</v>
      </c>
      <c r="CP15" s="89"/>
      <c r="CQ15" s="85">
        <f t="shared" si="45"/>
        <v>0</v>
      </c>
      <c r="CR15" s="89"/>
      <c r="CS15" s="85">
        <f t="shared" si="46"/>
        <v>0</v>
      </c>
      <c r="CT15" s="87">
        <f t="shared" si="47"/>
        <v>0</v>
      </c>
      <c r="CU15" s="89"/>
      <c r="CV15" s="89"/>
      <c r="CW15" s="85">
        <f t="shared" si="48"/>
        <v>0</v>
      </c>
      <c r="CX15" s="89"/>
      <c r="CY15" s="85">
        <f t="shared" si="49"/>
        <v>0</v>
      </c>
      <c r="CZ15" s="89"/>
      <c r="DA15" s="85">
        <f t="shared" si="50"/>
        <v>0</v>
      </c>
      <c r="DB15" s="89"/>
      <c r="DC15" s="85">
        <f t="shared" si="51"/>
        <v>0</v>
      </c>
      <c r="DD15" s="89"/>
      <c r="DE15" s="85">
        <f t="shared" si="52"/>
        <v>0</v>
      </c>
      <c r="DF15" s="89"/>
      <c r="DG15" s="85">
        <f t="shared" si="53"/>
        <v>0</v>
      </c>
      <c r="DH15" s="89"/>
      <c r="DI15" s="85">
        <f t="shared" si="54"/>
        <v>0</v>
      </c>
      <c r="DJ15" s="91">
        <f t="shared" si="65"/>
        <v>0</v>
      </c>
      <c r="DK15" s="85"/>
      <c r="DL15" s="89"/>
      <c r="DM15" s="85">
        <f t="shared" si="55"/>
        <v>0</v>
      </c>
      <c r="DN15" s="89"/>
      <c r="DO15" s="85">
        <f t="shared" si="56"/>
        <v>0</v>
      </c>
      <c r="DP15" s="89"/>
      <c r="DQ15" s="85">
        <f t="shared" si="57"/>
        <v>0</v>
      </c>
      <c r="DR15" s="89"/>
      <c r="DS15" s="85">
        <f t="shared" si="58"/>
        <v>0</v>
      </c>
      <c r="DT15" s="89"/>
      <c r="DU15" s="85">
        <f t="shared" si="59"/>
        <v>0</v>
      </c>
      <c r="DV15" s="89"/>
      <c r="DW15" s="85">
        <f t="shared" si="60"/>
        <v>0</v>
      </c>
      <c r="DX15" s="89"/>
      <c r="DY15" s="85">
        <f t="shared" si="61"/>
        <v>0</v>
      </c>
      <c r="DZ15" s="89"/>
      <c r="EA15" s="85">
        <f t="shared" si="62"/>
        <v>0</v>
      </c>
      <c r="EB15" s="89"/>
      <c r="EC15" s="85">
        <f t="shared" si="63"/>
        <v>0</v>
      </c>
      <c r="ED15" s="91">
        <f t="shared" si="64"/>
        <v>0</v>
      </c>
    </row>
    <row r="16" spans="1:136" ht="16.5" x14ac:dyDescent="0.3">
      <c r="A16" s="4" t="str">
        <f>'Iniciální odběry'!A16</f>
        <v xml:space="preserve">Kroupa Ludvík </v>
      </c>
      <c r="B16" s="107">
        <f>'Iniciální odběry'!B16</f>
        <v>460914419</v>
      </c>
      <c r="C16" s="105">
        <f>'Iniciální odběry'!C16</f>
        <v>44015</v>
      </c>
      <c r="D16" s="105"/>
      <c r="E16" s="83">
        <f t="shared" ref="E16:E24" si="66">SUM(N16,Z16,AV16,BH16,BX16,CL16,CT16,DJ16,ED16)</f>
        <v>0</v>
      </c>
      <c r="F16" s="84"/>
      <c r="G16" s="85">
        <f t="shared" ref="G16:G24" si="67">IF(F16="P", 1, IF(OR(F16="N", F16="W"), 1, 0))</f>
        <v>0</v>
      </c>
      <c r="H16" s="86"/>
      <c r="I16" s="85">
        <f t="shared" ref="I16:I24" si="68">IF(H16="P", 1, IF(OR(H16="N", H16="W"), 1, 0))</f>
        <v>0</v>
      </c>
      <c r="J16" s="86"/>
      <c r="K16" s="85">
        <f t="shared" ref="K16:K24" si="69">IF(J16="P", 2, IF(OR(J16="N", J16="W"), 2, 0))</f>
        <v>0</v>
      </c>
      <c r="L16" s="86"/>
      <c r="M16" s="85">
        <f t="shared" ref="M16:M24" si="70">IF(L16="P", 2, IF(OR(L16="N", L16="W"), 2, 0))</f>
        <v>0</v>
      </c>
      <c r="N16" s="87">
        <f t="shared" ref="N16:N24" si="71">IF(SUM(G16, I16, K16, M16)&gt;=3, 3, SUM(G16, I16, K16, M16))</f>
        <v>0</v>
      </c>
      <c r="O16" s="88"/>
      <c r="P16" s="86"/>
      <c r="Q16" s="85">
        <f t="shared" ref="Q16:Q24" si="72">IF(P16="P", 1, IF(OR(P16="N", P16="W"), 2, 0))</f>
        <v>0</v>
      </c>
      <c r="R16" s="85"/>
      <c r="S16" s="85">
        <f t="shared" ref="S16:S24" si="73">IF(R16="P", 1, IF(OR(R16="N", R16="W"), 2, 0))</f>
        <v>0</v>
      </c>
      <c r="T16" s="85"/>
      <c r="U16" s="85">
        <f t="shared" ref="U16:U24" si="74">IF(T16="P", 1, IF(OR(T16="N", T16="W"), 4, 0))</f>
        <v>0</v>
      </c>
      <c r="V16" s="89"/>
      <c r="W16" s="85">
        <f t="shared" ref="W16:W24" si="75">IF(V16="P", 2, IF(OR(V16="N", V16="W"), 6, 0))</f>
        <v>0</v>
      </c>
      <c r="X16" s="90"/>
      <c r="Y16" s="85">
        <f t="shared" ref="Y16:Y24" si="76">IF(X16="P", 1, IF(OR(X16="N", X16="W"), 2, 0))</f>
        <v>0</v>
      </c>
      <c r="Z16" s="87">
        <f t="shared" ref="Z16:Z24" si="77">IF(SUM(Q16, S16, U16, W16, Y16)&gt;=6, 6, SUM(Q16, S16, U16, W16, Y16))</f>
        <v>0</v>
      </c>
      <c r="AA16" s="88"/>
      <c r="AB16" s="89"/>
      <c r="AC16" s="85">
        <f t="shared" ref="AC16:AC24" si="78">IF(AB16="P", 1, IF(OR(AB16="N", AB16="W"), 2, 0))</f>
        <v>0</v>
      </c>
      <c r="AD16" s="89"/>
      <c r="AE16" s="85">
        <f t="shared" ref="AE16:AE24" si="79">IF(AD16="P", 1, IF(OR(AD16="N", AD16="W"), 2, 0))</f>
        <v>0</v>
      </c>
      <c r="AF16" s="89"/>
      <c r="AG16" s="85">
        <f t="shared" ref="AG16:AG24" si="80">IF(AF16="P", 1, IF(OR(AF16="N", AF16="W"), 2, 0))</f>
        <v>0</v>
      </c>
      <c r="AH16" s="89"/>
      <c r="AI16" s="85">
        <f t="shared" ref="AI16:AI24" si="81">IF(AH16="P", 1, IF(OR(AH16="N", AH16="W"), 2, 0))</f>
        <v>0</v>
      </c>
      <c r="AJ16" s="89"/>
      <c r="AK16" s="85">
        <f t="shared" ref="AK16:AK24" si="82">IF(AJ16="P", 1, IF(OR(AJ16="N", AJ16="W"), 2, 0))</f>
        <v>0</v>
      </c>
      <c r="AL16" s="89"/>
      <c r="AM16" s="85">
        <f t="shared" ref="AM16:AM24" si="83">IF(AL16="P", 1, IF(OR(AL16="N", AL16="W"), 2, 0))</f>
        <v>0</v>
      </c>
      <c r="AN16" s="89"/>
      <c r="AO16" s="85">
        <f t="shared" ref="AO16:AO24" si="84">IF(AN16="P", 1, IF(OR(AN16="N", AN16="W"), 2, 0))</f>
        <v>0</v>
      </c>
      <c r="AP16" s="89"/>
      <c r="AQ16" s="85">
        <f t="shared" ref="AQ16:AQ24" si="85">IF(AP16="P", 1, IF(OR(AP16="N", AP16="W"), 2, 0))</f>
        <v>0</v>
      </c>
      <c r="AR16" s="89"/>
      <c r="AS16" s="85">
        <f t="shared" ref="AS16:AS24" si="86">IF(AR16="P", 1, IF(OR(AR16="N", AR16="W"), 2, 0))</f>
        <v>0</v>
      </c>
      <c r="AT16" s="89"/>
      <c r="AU16" s="85">
        <f t="shared" ref="AU16:AU24" si="87">IF(AT16="P", 1, IF(OR(AT16="N", AT16="W"), 2, 0))</f>
        <v>0</v>
      </c>
      <c r="AV16" s="87">
        <f t="shared" ref="AV16:AV24" si="88">IF(SUM(AC16,AE16,AG16,AI16,AK16,AM16, AO16, AQ16, AS16, AU16)&gt;=6, 6, SUM(AC16,AE16,AG16,AI16,AK16,AM16, AO16, AQ16, AS16, AU16))</f>
        <v>0</v>
      </c>
      <c r="AW16" s="85"/>
      <c r="AX16" s="89"/>
      <c r="AY16" s="85">
        <f t="shared" ref="AY16:AY24" si="89">IF(AX16="P", 2, IF(OR(AX16="N", AX16="W"), 4, 0))</f>
        <v>0</v>
      </c>
      <c r="AZ16" s="89"/>
      <c r="BA16" s="85">
        <f t="shared" ref="BA16:BA24" si="90">IF(AZ16="P", 1, IF(OR(AZ16="N", AZ16="W"), 2, 0))</f>
        <v>0</v>
      </c>
      <c r="BB16" s="89"/>
      <c r="BC16" s="85">
        <f t="shared" ref="BC16:BC24" si="91">IF(BB16="P", 3, IF(OR(BB16="N", BB16="W"), 6, 0))</f>
        <v>0</v>
      </c>
      <c r="BD16" s="89"/>
      <c r="BE16" s="85">
        <f t="shared" ref="BE16:BE24" si="92">IF(BD16="P", 1, IF(OR(BD16="N", BD16="W"), 3, 0))</f>
        <v>0</v>
      </c>
      <c r="BF16" s="89"/>
      <c r="BG16" s="85">
        <f t="shared" ref="BG16:BG24" si="93">IF(BF16="P", 2, IF(OR(BF16="N", BF16="W"), 6, 0))</f>
        <v>0</v>
      </c>
      <c r="BH16" s="87">
        <f t="shared" ref="BH16:BH24" si="94">IF(SUM(AY16, BA16, BC16, BE16, BG16)&gt;=6, 6, SUM(AY16, BA16, BC16, BE16, BG16))</f>
        <v>0</v>
      </c>
      <c r="BI16" s="89"/>
      <c r="BJ16" s="89"/>
      <c r="BK16" s="85">
        <f t="shared" ref="BK16:BK24" si="95">IF(BJ16="P", 1, IF(OR(BJ16="N", BJ16="W"), 2, 0))</f>
        <v>0</v>
      </c>
      <c r="BL16" s="89"/>
      <c r="BM16" s="85">
        <f t="shared" ref="BM16:BM24" si="96">IF(BL16="P", 0, IF(OR(BL16="N", BL16="W"), 3, 0))</f>
        <v>0</v>
      </c>
      <c r="BN16" s="89"/>
      <c r="BO16" s="85">
        <f t="shared" ref="BO16:BO24" si="97">IF(BN16="P", 2, IF(OR(BN16="N", BN16="W"), 4, 0))</f>
        <v>0</v>
      </c>
      <c r="BP16" s="89"/>
      <c r="BQ16" s="85">
        <f t="shared" ref="BQ16:BQ24" si="98">IF(BP16="P", 2, IF(OR(BP16="N", BP16="W"), 4, 0))</f>
        <v>0</v>
      </c>
      <c r="BR16" s="89"/>
      <c r="BS16" s="85">
        <f t="shared" ref="BS16:BS24" si="99">IF(BR16="P", 2, IF(OR(BR16="N", BR16="W"), 4, 0))</f>
        <v>0</v>
      </c>
      <c r="BT16" s="89"/>
      <c r="BU16" s="85">
        <f t="shared" ref="BU16:BU24" si="100">IF(BT16="P", 4, IF(OR(BT16="N", BT16="W"), 6, 0))</f>
        <v>0</v>
      </c>
      <c r="BV16" s="89"/>
      <c r="BW16" s="85">
        <f t="shared" ref="BW16:BW24" si="101">IF(BV16="P", 4, IF(OR(BV16="N", BV16="W"), 6, 0))</f>
        <v>0</v>
      </c>
      <c r="BX16" s="87">
        <f t="shared" ref="BX16:BX24" si="102">IF(SUM(BK16,BM16,BO16, BQ16, BS16, BU16, BW16)&gt;=6, 6, SUM(BK16,BM16,BO16, BQ16, BS16, BU16, BW16))</f>
        <v>0</v>
      </c>
      <c r="BY16" s="89"/>
      <c r="BZ16" s="89"/>
      <c r="CA16" s="85">
        <f t="shared" ref="CA16:CA24" si="103">IF(BZ16="P", 1, IF(OR(BZ16="N", BZ16="W"), 4, 0))</f>
        <v>0</v>
      </c>
      <c r="CB16" s="89"/>
      <c r="CC16" s="85">
        <f t="shared" ref="CC16:CC24" si="104">IF(CB16="P", 2, IF(OR(CB16="N", CB16="W"), 4, 0))</f>
        <v>0</v>
      </c>
      <c r="CD16" s="89"/>
      <c r="CE16" s="85">
        <f t="shared" ref="CE16:CE24" si="105">IF(CD16="P", 1, IF(OR(CD16="N", CD16="W"), 3, 0))</f>
        <v>0</v>
      </c>
      <c r="CF16" s="89"/>
      <c r="CG16" s="85">
        <f t="shared" ref="CG16:CG24" si="106">IF(CF16="P", 2, IF(OR(CF16="N", CF16="W"), 4, 0))</f>
        <v>0</v>
      </c>
      <c r="CH16" s="89"/>
      <c r="CI16" s="85">
        <f t="shared" ref="CI16:CI24" si="107">IF(CH16="P", 3, IF(OR(CH16="N", CH16="W"), 6, 0))</f>
        <v>0</v>
      </c>
      <c r="CJ16" s="89"/>
      <c r="CK16" s="85">
        <f t="shared" ref="CK16:CK24" si="108">IF(CJ16="P", 3, IF(OR(CJ16="N", CJ16="W"), 6, 0))</f>
        <v>0</v>
      </c>
      <c r="CL16" s="87">
        <f t="shared" ref="CL16:CL24" si="109">IF(SUM(CA16,CC16, CE16, CG16, CI16, CK16)&gt;=6, 6, SUM(CA16,CC16, CE16, CG16, CI16, CK16))</f>
        <v>0</v>
      </c>
      <c r="CM16" s="85"/>
      <c r="CN16" s="89"/>
      <c r="CO16" s="85">
        <f t="shared" ref="CO16:CO24" si="110">IF(CN16="P", 3, IF(OR(CN16="N", CN16="W"), 6, 0))</f>
        <v>0</v>
      </c>
      <c r="CP16" s="89"/>
      <c r="CQ16" s="85">
        <f t="shared" ref="CQ16:CQ24" si="111">IF(CP16="P", 3, IF(OR(CP16="N", CP16="W"), 6, 0))</f>
        <v>0</v>
      </c>
      <c r="CR16" s="89"/>
      <c r="CS16" s="85">
        <f t="shared" ref="CS16:CS24" si="112">IF(CR16="P", 3, IF(OR(CR16="N", CR16="W"), 6, 0))</f>
        <v>0</v>
      </c>
      <c r="CT16" s="87">
        <f t="shared" ref="CT16:CT24" si="113">IF(SUM(CO16, CQ16, CS16)&gt;=9, 9, SUM( CO16, CQ16, CS16))</f>
        <v>0</v>
      </c>
      <c r="CU16" s="89"/>
      <c r="CV16" s="89"/>
      <c r="CW16" s="85">
        <f t="shared" ref="CW16:CW24" si="114">IF(CV16="P", 1, IF(OR(CV16="N", CV16="W"), 4, 0))</f>
        <v>0</v>
      </c>
      <c r="CX16" s="89"/>
      <c r="CY16" s="85">
        <f t="shared" ref="CY16:CY24" si="115">IF(CX16="P", 2, IF(OR(CX16="N", CX16="W"), 4, 0))</f>
        <v>0</v>
      </c>
      <c r="CZ16" s="89"/>
      <c r="DA16" s="85">
        <f t="shared" ref="DA16:DA24" si="116">IF(CZ16="P", 3, IF(OR(CZ16="N", CZ16="W"), 6, 0))</f>
        <v>0</v>
      </c>
      <c r="DB16" s="89"/>
      <c r="DC16" s="85">
        <f t="shared" ref="DC16:DC24" si="117">IF(DB16="P", 2, IF(OR(DB16="N", DB16="W"), 4, 0))</f>
        <v>0</v>
      </c>
      <c r="DD16" s="89"/>
      <c r="DE16" s="85">
        <f t="shared" ref="DE16:DE24" si="118">IF(DD16="P", 3, IF(OR(DD16="N", DD16="W"), 6, 0))</f>
        <v>0</v>
      </c>
      <c r="DF16" s="89"/>
      <c r="DG16" s="85">
        <f t="shared" ref="DG16:DG24" si="119">IF(DF16="P", 4, IF(OR(DF16="N", DF16="W"), 8, 0))</f>
        <v>0</v>
      </c>
      <c r="DH16" s="89"/>
      <c r="DI16" s="85">
        <f t="shared" ref="DI16:DI24" si="120">IF(DH16="P", 3, IF(OR(DH16="N", DH16="W"), 6, 0))</f>
        <v>0</v>
      </c>
      <c r="DJ16" s="91">
        <f t="shared" ref="DJ16:DJ44" si="121">IF(SUM(CW16,CY16,DA16,DC16,DE16,DG16,DI16)&gt;=12, 12, SUM(CW16,CY16,DA16,DC16,DE16,DG16,DI16))</f>
        <v>0</v>
      </c>
      <c r="DK16" s="85"/>
      <c r="DL16" s="89"/>
      <c r="DM16" s="85">
        <f t="shared" ref="DM16:DM24" si="122">IF(DL16="P", 1, IF(OR(DL16="N", DL16="W"), 1, 0))</f>
        <v>0</v>
      </c>
      <c r="DN16" s="89"/>
      <c r="DO16" s="85">
        <f t="shared" ref="DO16:DO24" si="123">IF(DN16="P", 1, IF(OR(DN16="N", DN16="W"), 3, 0))</f>
        <v>0</v>
      </c>
      <c r="DP16" s="89"/>
      <c r="DQ16" s="85">
        <f t="shared" ref="DQ16:DQ24" si="124">IF(DP16="P", 1, IF(OR(DP16="N", DP16="W"), 3, 0))</f>
        <v>0</v>
      </c>
      <c r="DR16" s="89"/>
      <c r="DS16" s="85">
        <f t="shared" ref="DS16:DS24" si="125">IF(DR16="P", 3, IF(OR(DR16="N", DR16="W"), 9, 0))</f>
        <v>0</v>
      </c>
      <c r="DT16" s="89"/>
      <c r="DU16" s="85">
        <f t="shared" ref="DU16:DU24" si="126">IF(DT16="P", 3, IF(OR(DT16="N", DT16="W"), 9, 0))</f>
        <v>0</v>
      </c>
      <c r="DV16" s="89"/>
      <c r="DW16" s="85">
        <f t="shared" ref="DW16:DW24" si="127">IF(DV16="P", 3, IF(OR(DV16="N", DV16="W"), 9, 0))</f>
        <v>0</v>
      </c>
      <c r="DX16" s="89"/>
      <c r="DY16" s="85">
        <f t="shared" ref="DY16:DY24" si="128">IF(DX16="P", 3, IF(OR(DX16="N", DX16="W"), 6, 0))</f>
        <v>0</v>
      </c>
      <c r="DZ16" s="89"/>
      <c r="EA16" s="85">
        <f t="shared" ref="EA16:EA24" si="129">IF(DZ16="P", 3, IF(OR(DZ16="N", DZ16="W"), 6, 0))</f>
        <v>0</v>
      </c>
      <c r="EB16" s="89"/>
      <c r="EC16" s="85">
        <f t="shared" ref="EC16:EC24" si="130">IF(EB16="P", 3, IF(OR(EB16="N", EB16="W"), 9, 0))</f>
        <v>0</v>
      </c>
      <c r="ED16" s="91">
        <f t="shared" ref="ED16:ED24" si="131">IF(SUM(DM16,DO16,DQ16,DS16,DU16,DW16,DY16,EA16,EC16)&gt;=9, 9, SUM(DM16,DO16,DQ16,DS16,DU16,DW16,DY16,EA16,EC16))</f>
        <v>0</v>
      </c>
    </row>
    <row r="17" spans="1:134" ht="16.5" x14ac:dyDescent="0.3">
      <c r="A17" s="4" t="str">
        <f>'Iniciální odběry'!A17</f>
        <v>Kubáček Vladislav</v>
      </c>
      <c r="B17" s="107">
        <f>'Iniciální odběry'!B17</f>
        <v>7007245344</v>
      </c>
      <c r="C17" s="105">
        <f>'Iniciální odběry'!C17</f>
        <v>43993</v>
      </c>
      <c r="D17" s="105"/>
      <c r="E17" s="83">
        <f t="shared" si="66"/>
        <v>0</v>
      </c>
      <c r="F17" s="84"/>
      <c r="G17" s="85">
        <f t="shared" si="67"/>
        <v>0</v>
      </c>
      <c r="H17" s="86"/>
      <c r="I17" s="85">
        <f t="shared" si="68"/>
        <v>0</v>
      </c>
      <c r="J17" s="86"/>
      <c r="K17" s="85">
        <f t="shared" si="69"/>
        <v>0</v>
      </c>
      <c r="L17" s="86"/>
      <c r="M17" s="85">
        <f t="shared" si="70"/>
        <v>0</v>
      </c>
      <c r="N17" s="87">
        <f t="shared" si="71"/>
        <v>0</v>
      </c>
      <c r="O17" s="88"/>
      <c r="P17" s="86"/>
      <c r="Q17" s="85">
        <f t="shared" si="72"/>
        <v>0</v>
      </c>
      <c r="R17" s="85"/>
      <c r="S17" s="85">
        <f t="shared" si="73"/>
        <v>0</v>
      </c>
      <c r="T17" s="85"/>
      <c r="U17" s="85">
        <f t="shared" si="74"/>
        <v>0</v>
      </c>
      <c r="V17" s="89"/>
      <c r="W17" s="85">
        <f t="shared" si="75"/>
        <v>0</v>
      </c>
      <c r="X17" s="90"/>
      <c r="Y17" s="85">
        <f t="shared" si="76"/>
        <v>0</v>
      </c>
      <c r="Z17" s="87">
        <f t="shared" si="77"/>
        <v>0</v>
      </c>
      <c r="AA17" s="88"/>
      <c r="AB17" s="89"/>
      <c r="AC17" s="85">
        <f t="shared" si="78"/>
        <v>0</v>
      </c>
      <c r="AD17" s="89"/>
      <c r="AE17" s="85">
        <f t="shared" si="79"/>
        <v>0</v>
      </c>
      <c r="AF17" s="89"/>
      <c r="AG17" s="85">
        <f t="shared" si="80"/>
        <v>0</v>
      </c>
      <c r="AH17" s="89"/>
      <c r="AI17" s="85">
        <f t="shared" si="81"/>
        <v>0</v>
      </c>
      <c r="AJ17" s="89"/>
      <c r="AK17" s="85">
        <f t="shared" si="82"/>
        <v>0</v>
      </c>
      <c r="AL17" s="89"/>
      <c r="AM17" s="85">
        <f t="shared" si="83"/>
        <v>0</v>
      </c>
      <c r="AN17" s="89"/>
      <c r="AO17" s="85">
        <f t="shared" si="84"/>
        <v>0</v>
      </c>
      <c r="AP17" s="89"/>
      <c r="AQ17" s="85">
        <f t="shared" si="85"/>
        <v>0</v>
      </c>
      <c r="AR17" s="89"/>
      <c r="AS17" s="85">
        <f t="shared" si="86"/>
        <v>0</v>
      </c>
      <c r="AT17" s="89"/>
      <c r="AU17" s="85">
        <f t="shared" si="87"/>
        <v>0</v>
      </c>
      <c r="AV17" s="87">
        <f t="shared" si="88"/>
        <v>0</v>
      </c>
      <c r="AW17" s="85"/>
      <c r="AX17" s="89"/>
      <c r="AY17" s="85">
        <f t="shared" si="89"/>
        <v>0</v>
      </c>
      <c r="AZ17" s="89"/>
      <c r="BA17" s="85">
        <f t="shared" si="90"/>
        <v>0</v>
      </c>
      <c r="BB17" s="89"/>
      <c r="BC17" s="85">
        <f t="shared" si="91"/>
        <v>0</v>
      </c>
      <c r="BD17" s="89"/>
      <c r="BE17" s="85">
        <f t="shared" si="92"/>
        <v>0</v>
      </c>
      <c r="BF17" s="89"/>
      <c r="BG17" s="85">
        <f t="shared" si="93"/>
        <v>0</v>
      </c>
      <c r="BH17" s="87">
        <f t="shared" si="94"/>
        <v>0</v>
      </c>
      <c r="BI17" s="89"/>
      <c r="BJ17" s="89"/>
      <c r="BK17" s="85">
        <f t="shared" si="95"/>
        <v>0</v>
      </c>
      <c r="BL17" s="89"/>
      <c r="BM17" s="85">
        <f t="shared" si="96"/>
        <v>0</v>
      </c>
      <c r="BN17" s="89"/>
      <c r="BO17" s="85">
        <f t="shared" si="97"/>
        <v>0</v>
      </c>
      <c r="BP17" s="89"/>
      <c r="BQ17" s="85">
        <f t="shared" si="98"/>
        <v>0</v>
      </c>
      <c r="BR17" s="89"/>
      <c r="BS17" s="85">
        <f t="shared" si="99"/>
        <v>0</v>
      </c>
      <c r="BT17" s="89"/>
      <c r="BU17" s="85">
        <f t="shared" si="100"/>
        <v>0</v>
      </c>
      <c r="BV17" s="89"/>
      <c r="BW17" s="85">
        <f t="shared" si="101"/>
        <v>0</v>
      </c>
      <c r="BX17" s="87">
        <f t="shared" si="102"/>
        <v>0</v>
      </c>
      <c r="BY17" s="89"/>
      <c r="BZ17" s="89"/>
      <c r="CA17" s="85">
        <f t="shared" si="103"/>
        <v>0</v>
      </c>
      <c r="CB17" s="89"/>
      <c r="CC17" s="85">
        <f t="shared" si="104"/>
        <v>0</v>
      </c>
      <c r="CD17" s="89"/>
      <c r="CE17" s="85">
        <f t="shared" si="105"/>
        <v>0</v>
      </c>
      <c r="CF17" s="89"/>
      <c r="CG17" s="85">
        <f t="shared" si="106"/>
        <v>0</v>
      </c>
      <c r="CH17" s="89"/>
      <c r="CI17" s="85">
        <f t="shared" si="107"/>
        <v>0</v>
      </c>
      <c r="CJ17" s="89"/>
      <c r="CK17" s="85">
        <f t="shared" si="108"/>
        <v>0</v>
      </c>
      <c r="CL17" s="87">
        <f t="shared" si="109"/>
        <v>0</v>
      </c>
      <c r="CM17" s="85"/>
      <c r="CN17" s="89"/>
      <c r="CO17" s="85">
        <f t="shared" si="110"/>
        <v>0</v>
      </c>
      <c r="CP17" s="89"/>
      <c r="CQ17" s="85">
        <f t="shared" si="111"/>
        <v>0</v>
      </c>
      <c r="CR17" s="89"/>
      <c r="CS17" s="85">
        <f t="shared" si="112"/>
        <v>0</v>
      </c>
      <c r="CT17" s="87">
        <f t="shared" si="113"/>
        <v>0</v>
      </c>
      <c r="CU17" s="89"/>
      <c r="CV17" s="89"/>
      <c r="CW17" s="85">
        <f t="shared" si="114"/>
        <v>0</v>
      </c>
      <c r="CX17" s="89"/>
      <c r="CY17" s="85">
        <f t="shared" si="115"/>
        <v>0</v>
      </c>
      <c r="CZ17" s="89"/>
      <c r="DA17" s="85">
        <f t="shared" si="116"/>
        <v>0</v>
      </c>
      <c r="DB17" s="89"/>
      <c r="DC17" s="85">
        <f t="shared" si="117"/>
        <v>0</v>
      </c>
      <c r="DD17" s="89"/>
      <c r="DE17" s="85">
        <f t="shared" si="118"/>
        <v>0</v>
      </c>
      <c r="DF17" s="89"/>
      <c r="DG17" s="85">
        <f t="shared" si="119"/>
        <v>0</v>
      </c>
      <c r="DH17" s="89"/>
      <c r="DI17" s="85">
        <f t="shared" si="120"/>
        <v>0</v>
      </c>
      <c r="DJ17" s="91">
        <f t="shared" si="121"/>
        <v>0</v>
      </c>
      <c r="DK17" s="85"/>
      <c r="DL17" s="89"/>
      <c r="DM17" s="85">
        <f t="shared" si="122"/>
        <v>0</v>
      </c>
      <c r="DN17" s="89"/>
      <c r="DO17" s="85">
        <f t="shared" si="123"/>
        <v>0</v>
      </c>
      <c r="DP17" s="89"/>
      <c r="DQ17" s="85">
        <f t="shared" si="124"/>
        <v>0</v>
      </c>
      <c r="DR17" s="89"/>
      <c r="DS17" s="85">
        <f t="shared" si="125"/>
        <v>0</v>
      </c>
      <c r="DT17" s="89"/>
      <c r="DU17" s="85">
        <f t="shared" si="126"/>
        <v>0</v>
      </c>
      <c r="DV17" s="89"/>
      <c r="DW17" s="85">
        <f t="shared" si="127"/>
        <v>0</v>
      </c>
      <c r="DX17" s="89"/>
      <c r="DY17" s="85">
        <f t="shared" si="128"/>
        <v>0</v>
      </c>
      <c r="DZ17" s="89"/>
      <c r="EA17" s="85">
        <f t="shared" si="129"/>
        <v>0</v>
      </c>
      <c r="EB17" s="89"/>
      <c r="EC17" s="85">
        <f t="shared" si="130"/>
        <v>0</v>
      </c>
      <c r="ED17" s="91">
        <f t="shared" si="131"/>
        <v>0</v>
      </c>
    </row>
    <row r="18" spans="1:134" ht="16.5" x14ac:dyDescent="0.3">
      <c r="A18" s="4" t="str">
        <f>'Iniciální odběry'!A18</f>
        <v>Ondrejková Zdenka</v>
      </c>
      <c r="B18" s="107">
        <f>'Iniciální odběry'!B18</f>
        <v>435322406</v>
      </c>
      <c r="C18" s="105">
        <f>'Iniciální odběry'!C18</f>
        <v>44007</v>
      </c>
      <c r="D18" s="105"/>
      <c r="E18" s="83">
        <f t="shared" si="66"/>
        <v>0</v>
      </c>
      <c r="F18" s="84"/>
      <c r="G18" s="85">
        <f t="shared" si="67"/>
        <v>0</v>
      </c>
      <c r="H18" s="86"/>
      <c r="I18" s="85">
        <f t="shared" si="68"/>
        <v>0</v>
      </c>
      <c r="J18" s="86"/>
      <c r="K18" s="85">
        <f t="shared" si="69"/>
        <v>0</v>
      </c>
      <c r="L18" s="86"/>
      <c r="M18" s="85">
        <f t="shared" si="70"/>
        <v>0</v>
      </c>
      <c r="N18" s="87">
        <f t="shared" si="71"/>
        <v>0</v>
      </c>
      <c r="O18" s="88"/>
      <c r="P18" s="86"/>
      <c r="Q18" s="85">
        <f t="shared" si="72"/>
        <v>0</v>
      </c>
      <c r="R18" s="85"/>
      <c r="S18" s="85">
        <f t="shared" si="73"/>
        <v>0</v>
      </c>
      <c r="T18" s="85"/>
      <c r="U18" s="85">
        <f t="shared" si="74"/>
        <v>0</v>
      </c>
      <c r="V18" s="89"/>
      <c r="W18" s="85">
        <f t="shared" si="75"/>
        <v>0</v>
      </c>
      <c r="X18" s="90"/>
      <c r="Y18" s="85">
        <f t="shared" si="76"/>
        <v>0</v>
      </c>
      <c r="Z18" s="87">
        <f t="shared" si="77"/>
        <v>0</v>
      </c>
      <c r="AA18" s="88"/>
      <c r="AB18" s="89"/>
      <c r="AC18" s="85">
        <f t="shared" si="78"/>
        <v>0</v>
      </c>
      <c r="AD18" s="89"/>
      <c r="AE18" s="85">
        <f t="shared" si="79"/>
        <v>0</v>
      </c>
      <c r="AF18" s="89"/>
      <c r="AG18" s="85">
        <f t="shared" si="80"/>
        <v>0</v>
      </c>
      <c r="AH18" s="89"/>
      <c r="AI18" s="85">
        <f t="shared" si="81"/>
        <v>0</v>
      </c>
      <c r="AJ18" s="89"/>
      <c r="AK18" s="85">
        <f t="shared" si="82"/>
        <v>0</v>
      </c>
      <c r="AL18" s="89"/>
      <c r="AM18" s="85">
        <f t="shared" si="83"/>
        <v>0</v>
      </c>
      <c r="AN18" s="89"/>
      <c r="AO18" s="85">
        <f t="shared" si="84"/>
        <v>0</v>
      </c>
      <c r="AP18" s="89"/>
      <c r="AQ18" s="85">
        <f t="shared" si="85"/>
        <v>0</v>
      </c>
      <c r="AR18" s="89"/>
      <c r="AS18" s="85">
        <f t="shared" si="86"/>
        <v>0</v>
      </c>
      <c r="AT18" s="89"/>
      <c r="AU18" s="85">
        <f t="shared" si="87"/>
        <v>0</v>
      </c>
      <c r="AV18" s="87">
        <f t="shared" si="88"/>
        <v>0</v>
      </c>
      <c r="AW18" s="85"/>
      <c r="AX18" s="89"/>
      <c r="AY18" s="85">
        <f t="shared" si="89"/>
        <v>0</v>
      </c>
      <c r="AZ18" s="89"/>
      <c r="BA18" s="85">
        <f t="shared" si="90"/>
        <v>0</v>
      </c>
      <c r="BB18" s="89"/>
      <c r="BC18" s="85">
        <f t="shared" si="91"/>
        <v>0</v>
      </c>
      <c r="BD18" s="89"/>
      <c r="BE18" s="85">
        <f t="shared" si="92"/>
        <v>0</v>
      </c>
      <c r="BF18" s="89"/>
      <c r="BG18" s="85">
        <f t="shared" si="93"/>
        <v>0</v>
      </c>
      <c r="BH18" s="87">
        <f t="shared" si="94"/>
        <v>0</v>
      </c>
      <c r="BI18" s="89"/>
      <c r="BJ18" s="89"/>
      <c r="BK18" s="85">
        <f t="shared" si="95"/>
        <v>0</v>
      </c>
      <c r="BL18" s="89"/>
      <c r="BM18" s="85">
        <f t="shared" si="96"/>
        <v>0</v>
      </c>
      <c r="BN18" s="89"/>
      <c r="BO18" s="85">
        <f t="shared" si="97"/>
        <v>0</v>
      </c>
      <c r="BP18" s="89"/>
      <c r="BQ18" s="85">
        <f t="shared" si="98"/>
        <v>0</v>
      </c>
      <c r="BR18" s="89"/>
      <c r="BS18" s="85">
        <f t="shared" si="99"/>
        <v>0</v>
      </c>
      <c r="BT18" s="89"/>
      <c r="BU18" s="85">
        <f t="shared" si="100"/>
        <v>0</v>
      </c>
      <c r="BV18" s="89"/>
      <c r="BW18" s="85">
        <f t="shared" si="101"/>
        <v>0</v>
      </c>
      <c r="BX18" s="87">
        <f t="shared" si="102"/>
        <v>0</v>
      </c>
      <c r="BY18" s="89"/>
      <c r="BZ18" s="89"/>
      <c r="CA18" s="85">
        <f t="shared" si="103"/>
        <v>0</v>
      </c>
      <c r="CB18" s="89"/>
      <c r="CC18" s="85">
        <f t="shared" si="104"/>
        <v>0</v>
      </c>
      <c r="CD18" s="89"/>
      <c r="CE18" s="85">
        <f t="shared" si="105"/>
        <v>0</v>
      </c>
      <c r="CF18" s="89"/>
      <c r="CG18" s="85">
        <f t="shared" si="106"/>
        <v>0</v>
      </c>
      <c r="CH18" s="89"/>
      <c r="CI18" s="85">
        <f t="shared" si="107"/>
        <v>0</v>
      </c>
      <c r="CJ18" s="89"/>
      <c r="CK18" s="85">
        <f t="shared" si="108"/>
        <v>0</v>
      </c>
      <c r="CL18" s="87">
        <f t="shared" si="109"/>
        <v>0</v>
      </c>
      <c r="CM18" s="85"/>
      <c r="CN18" s="89"/>
      <c r="CO18" s="85">
        <f t="shared" si="110"/>
        <v>0</v>
      </c>
      <c r="CP18" s="89"/>
      <c r="CQ18" s="85">
        <f t="shared" si="111"/>
        <v>0</v>
      </c>
      <c r="CR18" s="89"/>
      <c r="CS18" s="85">
        <f t="shared" si="112"/>
        <v>0</v>
      </c>
      <c r="CT18" s="87">
        <f t="shared" si="113"/>
        <v>0</v>
      </c>
      <c r="CU18" s="89"/>
      <c r="CV18" s="89"/>
      <c r="CW18" s="85">
        <f t="shared" si="114"/>
        <v>0</v>
      </c>
      <c r="CX18" s="89"/>
      <c r="CY18" s="85">
        <f t="shared" si="115"/>
        <v>0</v>
      </c>
      <c r="CZ18" s="89"/>
      <c r="DA18" s="85">
        <f t="shared" si="116"/>
        <v>0</v>
      </c>
      <c r="DB18" s="89"/>
      <c r="DC18" s="85">
        <f t="shared" si="117"/>
        <v>0</v>
      </c>
      <c r="DD18" s="89"/>
      <c r="DE18" s="85">
        <f t="shared" si="118"/>
        <v>0</v>
      </c>
      <c r="DF18" s="89"/>
      <c r="DG18" s="85">
        <f t="shared" si="119"/>
        <v>0</v>
      </c>
      <c r="DH18" s="89"/>
      <c r="DI18" s="85">
        <f t="shared" si="120"/>
        <v>0</v>
      </c>
      <c r="DJ18" s="91">
        <f t="shared" si="121"/>
        <v>0</v>
      </c>
      <c r="DK18" s="85"/>
      <c r="DL18" s="89"/>
      <c r="DM18" s="85">
        <f t="shared" si="122"/>
        <v>0</v>
      </c>
      <c r="DN18" s="89"/>
      <c r="DO18" s="85">
        <f t="shared" si="123"/>
        <v>0</v>
      </c>
      <c r="DP18" s="89"/>
      <c r="DQ18" s="85">
        <f t="shared" si="124"/>
        <v>0</v>
      </c>
      <c r="DR18" s="89"/>
      <c r="DS18" s="85">
        <f t="shared" si="125"/>
        <v>0</v>
      </c>
      <c r="DT18" s="89"/>
      <c r="DU18" s="85">
        <f t="shared" si="126"/>
        <v>0</v>
      </c>
      <c r="DV18" s="89"/>
      <c r="DW18" s="85">
        <f t="shared" si="127"/>
        <v>0</v>
      </c>
      <c r="DX18" s="89"/>
      <c r="DY18" s="85">
        <f t="shared" si="128"/>
        <v>0</v>
      </c>
      <c r="DZ18" s="89"/>
      <c r="EA18" s="85">
        <f t="shared" si="129"/>
        <v>0</v>
      </c>
      <c r="EB18" s="89"/>
      <c r="EC18" s="85">
        <f t="shared" si="130"/>
        <v>0</v>
      </c>
      <c r="ED18" s="91">
        <f t="shared" si="131"/>
        <v>0</v>
      </c>
    </row>
    <row r="19" spans="1:134" ht="16.5" x14ac:dyDescent="0.3">
      <c r="A19" s="4" t="str">
        <f>'Iniciální odběry'!A19</f>
        <v>Ošmera Zdeněk</v>
      </c>
      <c r="B19" s="107">
        <f>'Iniciální odběry'!B19</f>
        <v>510722151</v>
      </c>
      <c r="C19" s="105">
        <f>'Iniciální odběry'!C19</f>
        <v>44238</v>
      </c>
      <c r="D19" s="105"/>
      <c r="E19" s="83">
        <f t="shared" si="66"/>
        <v>0</v>
      </c>
      <c r="F19" s="84"/>
      <c r="G19" s="85">
        <f t="shared" si="67"/>
        <v>0</v>
      </c>
      <c r="H19" s="86"/>
      <c r="I19" s="85">
        <f t="shared" si="68"/>
        <v>0</v>
      </c>
      <c r="J19" s="86"/>
      <c r="K19" s="85">
        <f t="shared" si="69"/>
        <v>0</v>
      </c>
      <c r="L19" s="86"/>
      <c r="M19" s="85">
        <f t="shared" si="70"/>
        <v>0</v>
      </c>
      <c r="N19" s="87">
        <f t="shared" si="71"/>
        <v>0</v>
      </c>
      <c r="O19" s="88"/>
      <c r="P19" s="86"/>
      <c r="Q19" s="85">
        <f t="shared" si="72"/>
        <v>0</v>
      </c>
      <c r="R19" s="85"/>
      <c r="S19" s="85">
        <f t="shared" si="73"/>
        <v>0</v>
      </c>
      <c r="T19" s="85"/>
      <c r="U19" s="85">
        <f t="shared" si="74"/>
        <v>0</v>
      </c>
      <c r="V19" s="89"/>
      <c r="W19" s="85">
        <f t="shared" si="75"/>
        <v>0</v>
      </c>
      <c r="X19" s="90"/>
      <c r="Y19" s="85">
        <f t="shared" si="76"/>
        <v>0</v>
      </c>
      <c r="Z19" s="87">
        <f t="shared" si="77"/>
        <v>0</v>
      </c>
      <c r="AA19" s="88"/>
      <c r="AB19" s="89"/>
      <c r="AC19" s="85">
        <f t="shared" si="78"/>
        <v>0</v>
      </c>
      <c r="AD19" s="89"/>
      <c r="AE19" s="85">
        <f t="shared" si="79"/>
        <v>0</v>
      </c>
      <c r="AF19" s="89"/>
      <c r="AG19" s="85">
        <f t="shared" si="80"/>
        <v>0</v>
      </c>
      <c r="AH19" s="89"/>
      <c r="AI19" s="85">
        <f t="shared" si="81"/>
        <v>0</v>
      </c>
      <c r="AJ19" s="89"/>
      <c r="AK19" s="85">
        <f t="shared" si="82"/>
        <v>0</v>
      </c>
      <c r="AL19" s="89"/>
      <c r="AM19" s="85">
        <f t="shared" si="83"/>
        <v>0</v>
      </c>
      <c r="AN19" s="89"/>
      <c r="AO19" s="85">
        <f t="shared" si="84"/>
        <v>0</v>
      </c>
      <c r="AP19" s="89"/>
      <c r="AQ19" s="85">
        <f t="shared" si="85"/>
        <v>0</v>
      </c>
      <c r="AR19" s="89"/>
      <c r="AS19" s="85">
        <f t="shared" si="86"/>
        <v>0</v>
      </c>
      <c r="AT19" s="89"/>
      <c r="AU19" s="85">
        <f t="shared" si="87"/>
        <v>0</v>
      </c>
      <c r="AV19" s="87">
        <f t="shared" si="88"/>
        <v>0</v>
      </c>
      <c r="AW19" s="85"/>
      <c r="AX19" s="89"/>
      <c r="AY19" s="85">
        <f t="shared" si="89"/>
        <v>0</v>
      </c>
      <c r="AZ19" s="89"/>
      <c r="BA19" s="85">
        <f t="shared" si="90"/>
        <v>0</v>
      </c>
      <c r="BB19" s="89"/>
      <c r="BC19" s="85">
        <f t="shared" si="91"/>
        <v>0</v>
      </c>
      <c r="BD19" s="89"/>
      <c r="BE19" s="85">
        <f t="shared" si="92"/>
        <v>0</v>
      </c>
      <c r="BF19" s="89"/>
      <c r="BG19" s="85">
        <f t="shared" si="93"/>
        <v>0</v>
      </c>
      <c r="BH19" s="87">
        <f t="shared" si="94"/>
        <v>0</v>
      </c>
      <c r="BI19" s="89"/>
      <c r="BJ19" s="89"/>
      <c r="BK19" s="85">
        <f t="shared" si="95"/>
        <v>0</v>
      </c>
      <c r="BL19" s="89"/>
      <c r="BM19" s="85">
        <f t="shared" si="96"/>
        <v>0</v>
      </c>
      <c r="BN19" s="89"/>
      <c r="BO19" s="85">
        <f t="shared" si="97"/>
        <v>0</v>
      </c>
      <c r="BP19" s="89"/>
      <c r="BQ19" s="85">
        <f t="shared" si="98"/>
        <v>0</v>
      </c>
      <c r="BR19" s="89"/>
      <c r="BS19" s="85">
        <f t="shared" si="99"/>
        <v>0</v>
      </c>
      <c r="BT19" s="89"/>
      <c r="BU19" s="85">
        <f t="shared" si="100"/>
        <v>0</v>
      </c>
      <c r="BV19" s="89"/>
      <c r="BW19" s="85">
        <f t="shared" si="101"/>
        <v>0</v>
      </c>
      <c r="BX19" s="87">
        <f t="shared" si="102"/>
        <v>0</v>
      </c>
      <c r="BY19" s="89"/>
      <c r="BZ19" s="89"/>
      <c r="CA19" s="85">
        <f t="shared" si="103"/>
        <v>0</v>
      </c>
      <c r="CB19" s="89"/>
      <c r="CC19" s="85">
        <f t="shared" si="104"/>
        <v>0</v>
      </c>
      <c r="CD19" s="89"/>
      <c r="CE19" s="85">
        <f t="shared" si="105"/>
        <v>0</v>
      </c>
      <c r="CF19" s="89"/>
      <c r="CG19" s="85">
        <f t="shared" si="106"/>
        <v>0</v>
      </c>
      <c r="CH19" s="89"/>
      <c r="CI19" s="85">
        <f t="shared" si="107"/>
        <v>0</v>
      </c>
      <c r="CJ19" s="89"/>
      <c r="CK19" s="85">
        <f t="shared" si="108"/>
        <v>0</v>
      </c>
      <c r="CL19" s="87">
        <f t="shared" si="109"/>
        <v>0</v>
      </c>
      <c r="CM19" s="85"/>
      <c r="CN19" s="89"/>
      <c r="CO19" s="85">
        <f t="shared" si="110"/>
        <v>0</v>
      </c>
      <c r="CP19" s="89"/>
      <c r="CQ19" s="85">
        <f t="shared" si="111"/>
        <v>0</v>
      </c>
      <c r="CR19" s="89"/>
      <c r="CS19" s="85">
        <f t="shared" si="112"/>
        <v>0</v>
      </c>
      <c r="CT19" s="87">
        <f t="shared" si="113"/>
        <v>0</v>
      </c>
      <c r="CU19" s="89"/>
      <c r="CV19" s="89"/>
      <c r="CW19" s="85">
        <f t="shared" si="114"/>
        <v>0</v>
      </c>
      <c r="CX19" s="89"/>
      <c r="CY19" s="85">
        <f t="shared" si="115"/>
        <v>0</v>
      </c>
      <c r="CZ19" s="89"/>
      <c r="DA19" s="85">
        <f t="shared" si="116"/>
        <v>0</v>
      </c>
      <c r="DB19" s="89"/>
      <c r="DC19" s="85">
        <f t="shared" si="117"/>
        <v>0</v>
      </c>
      <c r="DD19" s="89"/>
      <c r="DE19" s="85">
        <f t="shared" si="118"/>
        <v>0</v>
      </c>
      <c r="DF19" s="89"/>
      <c r="DG19" s="85">
        <f t="shared" si="119"/>
        <v>0</v>
      </c>
      <c r="DH19" s="89"/>
      <c r="DI19" s="85">
        <f t="shared" si="120"/>
        <v>0</v>
      </c>
      <c r="DJ19" s="91">
        <f t="shared" si="121"/>
        <v>0</v>
      </c>
      <c r="DK19" s="85"/>
      <c r="DL19" s="89"/>
      <c r="DM19" s="85">
        <f t="shared" si="122"/>
        <v>0</v>
      </c>
      <c r="DN19" s="89"/>
      <c r="DO19" s="85">
        <f t="shared" si="123"/>
        <v>0</v>
      </c>
      <c r="DP19" s="89"/>
      <c r="DQ19" s="85">
        <f t="shared" si="124"/>
        <v>0</v>
      </c>
      <c r="DR19" s="89"/>
      <c r="DS19" s="85">
        <f t="shared" si="125"/>
        <v>0</v>
      </c>
      <c r="DT19" s="89"/>
      <c r="DU19" s="85">
        <f t="shared" si="126"/>
        <v>0</v>
      </c>
      <c r="DV19" s="89"/>
      <c r="DW19" s="85">
        <f t="shared" si="127"/>
        <v>0</v>
      </c>
      <c r="DX19" s="89"/>
      <c r="DY19" s="85">
        <f t="shared" si="128"/>
        <v>0</v>
      </c>
      <c r="DZ19" s="89"/>
      <c r="EA19" s="85">
        <f t="shared" si="129"/>
        <v>0</v>
      </c>
      <c r="EB19" s="89"/>
      <c r="EC19" s="85">
        <f t="shared" si="130"/>
        <v>0</v>
      </c>
      <c r="ED19" s="91">
        <f t="shared" si="131"/>
        <v>0</v>
      </c>
    </row>
    <row r="20" spans="1:134" ht="16.5" x14ac:dyDescent="0.3">
      <c r="A20" s="4" t="str">
        <f>'Iniciální odběry'!A20</f>
        <v>Panák Michal</v>
      </c>
      <c r="B20" s="107">
        <f>'Iniciální odběry'!B20</f>
        <v>8505135122</v>
      </c>
      <c r="C20" s="105">
        <f>'Iniciální odběry'!C20</f>
        <v>44377</v>
      </c>
      <c r="D20" s="105"/>
      <c r="E20" s="83">
        <f t="shared" si="66"/>
        <v>0</v>
      </c>
      <c r="F20" s="84"/>
      <c r="G20" s="85">
        <f t="shared" si="67"/>
        <v>0</v>
      </c>
      <c r="H20" s="86"/>
      <c r="I20" s="85">
        <f t="shared" si="68"/>
        <v>0</v>
      </c>
      <c r="J20" s="86"/>
      <c r="K20" s="85">
        <f t="shared" si="69"/>
        <v>0</v>
      </c>
      <c r="L20" s="86"/>
      <c r="M20" s="85">
        <f t="shared" si="70"/>
        <v>0</v>
      </c>
      <c r="N20" s="87">
        <f t="shared" si="71"/>
        <v>0</v>
      </c>
      <c r="O20" s="88"/>
      <c r="P20" s="86"/>
      <c r="Q20" s="85">
        <f t="shared" si="72"/>
        <v>0</v>
      </c>
      <c r="R20" s="85"/>
      <c r="S20" s="85">
        <f t="shared" si="73"/>
        <v>0</v>
      </c>
      <c r="T20" s="85"/>
      <c r="U20" s="85">
        <f t="shared" si="74"/>
        <v>0</v>
      </c>
      <c r="V20" s="89"/>
      <c r="W20" s="85">
        <f t="shared" si="75"/>
        <v>0</v>
      </c>
      <c r="X20" s="90"/>
      <c r="Y20" s="85">
        <f t="shared" si="76"/>
        <v>0</v>
      </c>
      <c r="Z20" s="87">
        <f t="shared" si="77"/>
        <v>0</v>
      </c>
      <c r="AA20" s="88"/>
      <c r="AB20" s="89"/>
      <c r="AC20" s="85">
        <f t="shared" si="78"/>
        <v>0</v>
      </c>
      <c r="AD20" s="89"/>
      <c r="AE20" s="85">
        <f t="shared" si="79"/>
        <v>0</v>
      </c>
      <c r="AF20" s="89"/>
      <c r="AG20" s="85">
        <f t="shared" si="80"/>
        <v>0</v>
      </c>
      <c r="AH20" s="89"/>
      <c r="AI20" s="85">
        <f t="shared" si="81"/>
        <v>0</v>
      </c>
      <c r="AJ20" s="89"/>
      <c r="AK20" s="85">
        <f t="shared" si="82"/>
        <v>0</v>
      </c>
      <c r="AL20" s="89"/>
      <c r="AM20" s="85">
        <f t="shared" si="83"/>
        <v>0</v>
      </c>
      <c r="AN20" s="89"/>
      <c r="AO20" s="85">
        <f t="shared" si="84"/>
        <v>0</v>
      </c>
      <c r="AP20" s="89"/>
      <c r="AQ20" s="85">
        <f t="shared" si="85"/>
        <v>0</v>
      </c>
      <c r="AR20" s="89"/>
      <c r="AS20" s="85">
        <f t="shared" si="86"/>
        <v>0</v>
      </c>
      <c r="AT20" s="89"/>
      <c r="AU20" s="85">
        <f t="shared" si="87"/>
        <v>0</v>
      </c>
      <c r="AV20" s="87">
        <f t="shared" si="88"/>
        <v>0</v>
      </c>
      <c r="AW20" s="85"/>
      <c r="AX20" s="89"/>
      <c r="AY20" s="85">
        <f t="shared" si="89"/>
        <v>0</v>
      </c>
      <c r="AZ20" s="89"/>
      <c r="BA20" s="85">
        <f t="shared" si="90"/>
        <v>0</v>
      </c>
      <c r="BB20" s="89"/>
      <c r="BC20" s="85">
        <f t="shared" si="91"/>
        <v>0</v>
      </c>
      <c r="BD20" s="89"/>
      <c r="BE20" s="85">
        <f t="shared" si="92"/>
        <v>0</v>
      </c>
      <c r="BF20" s="89"/>
      <c r="BG20" s="85">
        <f t="shared" si="93"/>
        <v>0</v>
      </c>
      <c r="BH20" s="87">
        <f t="shared" si="94"/>
        <v>0</v>
      </c>
      <c r="BI20" s="89"/>
      <c r="BJ20" s="89"/>
      <c r="BK20" s="85">
        <f t="shared" si="95"/>
        <v>0</v>
      </c>
      <c r="BL20" s="89"/>
      <c r="BM20" s="85">
        <f t="shared" si="96"/>
        <v>0</v>
      </c>
      <c r="BN20" s="89"/>
      <c r="BO20" s="85">
        <f t="shared" si="97"/>
        <v>0</v>
      </c>
      <c r="BP20" s="89"/>
      <c r="BQ20" s="85">
        <f t="shared" si="98"/>
        <v>0</v>
      </c>
      <c r="BR20" s="89"/>
      <c r="BS20" s="85">
        <f t="shared" si="99"/>
        <v>0</v>
      </c>
      <c r="BT20" s="89"/>
      <c r="BU20" s="85">
        <f t="shared" si="100"/>
        <v>0</v>
      </c>
      <c r="BV20" s="89"/>
      <c r="BW20" s="85">
        <f t="shared" si="101"/>
        <v>0</v>
      </c>
      <c r="BX20" s="87">
        <f t="shared" si="102"/>
        <v>0</v>
      </c>
      <c r="BY20" s="89"/>
      <c r="BZ20" s="89"/>
      <c r="CA20" s="85">
        <f t="shared" si="103"/>
        <v>0</v>
      </c>
      <c r="CB20" s="89"/>
      <c r="CC20" s="85">
        <f t="shared" si="104"/>
        <v>0</v>
      </c>
      <c r="CD20" s="89"/>
      <c r="CE20" s="85">
        <f t="shared" si="105"/>
        <v>0</v>
      </c>
      <c r="CF20" s="89"/>
      <c r="CG20" s="85">
        <f t="shared" si="106"/>
        <v>0</v>
      </c>
      <c r="CH20" s="89"/>
      <c r="CI20" s="85">
        <f t="shared" si="107"/>
        <v>0</v>
      </c>
      <c r="CJ20" s="89"/>
      <c r="CK20" s="85">
        <f t="shared" si="108"/>
        <v>0</v>
      </c>
      <c r="CL20" s="87">
        <f t="shared" si="109"/>
        <v>0</v>
      </c>
      <c r="CM20" s="85"/>
      <c r="CN20" s="89"/>
      <c r="CO20" s="85">
        <f t="shared" si="110"/>
        <v>0</v>
      </c>
      <c r="CP20" s="89"/>
      <c r="CQ20" s="85">
        <f t="shared" si="111"/>
        <v>0</v>
      </c>
      <c r="CR20" s="89"/>
      <c r="CS20" s="85">
        <f t="shared" si="112"/>
        <v>0</v>
      </c>
      <c r="CT20" s="87">
        <f t="shared" si="113"/>
        <v>0</v>
      </c>
      <c r="CU20" s="89"/>
      <c r="CV20" s="89"/>
      <c r="CW20" s="85">
        <f t="shared" si="114"/>
        <v>0</v>
      </c>
      <c r="CX20" s="89"/>
      <c r="CY20" s="85">
        <f t="shared" si="115"/>
        <v>0</v>
      </c>
      <c r="CZ20" s="89"/>
      <c r="DA20" s="85">
        <f t="shared" si="116"/>
        <v>0</v>
      </c>
      <c r="DB20" s="89"/>
      <c r="DC20" s="85">
        <f t="shared" si="117"/>
        <v>0</v>
      </c>
      <c r="DD20" s="89"/>
      <c r="DE20" s="85">
        <f t="shared" si="118"/>
        <v>0</v>
      </c>
      <c r="DF20" s="89"/>
      <c r="DG20" s="85">
        <f t="shared" si="119"/>
        <v>0</v>
      </c>
      <c r="DH20" s="89"/>
      <c r="DI20" s="85">
        <f t="shared" si="120"/>
        <v>0</v>
      </c>
      <c r="DJ20" s="91">
        <f t="shared" si="121"/>
        <v>0</v>
      </c>
      <c r="DK20" s="85"/>
      <c r="DL20" s="89"/>
      <c r="DM20" s="85">
        <f t="shared" si="122"/>
        <v>0</v>
      </c>
      <c r="DN20" s="89"/>
      <c r="DO20" s="85">
        <f t="shared" si="123"/>
        <v>0</v>
      </c>
      <c r="DP20" s="89"/>
      <c r="DQ20" s="85">
        <f t="shared" si="124"/>
        <v>0</v>
      </c>
      <c r="DR20" s="89"/>
      <c r="DS20" s="85">
        <f t="shared" si="125"/>
        <v>0</v>
      </c>
      <c r="DT20" s="89"/>
      <c r="DU20" s="85">
        <f t="shared" si="126"/>
        <v>0</v>
      </c>
      <c r="DV20" s="89"/>
      <c r="DW20" s="85">
        <f t="shared" si="127"/>
        <v>0</v>
      </c>
      <c r="DX20" s="89"/>
      <c r="DY20" s="85">
        <f t="shared" si="128"/>
        <v>0</v>
      </c>
      <c r="DZ20" s="89"/>
      <c r="EA20" s="85">
        <f t="shared" si="129"/>
        <v>0</v>
      </c>
      <c r="EB20" s="89"/>
      <c r="EC20" s="85">
        <f t="shared" si="130"/>
        <v>0</v>
      </c>
      <c r="ED20" s="91">
        <f t="shared" si="131"/>
        <v>0</v>
      </c>
    </row>
    <row r="21" spans="1:134" ht="16.5" x14ac:dyDescent="0.3">
      <c r="A21" s="4" t="str">
        <f>'Iniciální odběry'!A21</f>
        <v>Paštéková Pavlína</v>
      </c>
      <c r="B21" s="107">
        <f>'Iniciální odběry'!B21</f>
        <v>6859301658</v>
      </c>
      <c r="C21" s="105">
        <f>'Iniciální odběry'!C21</f>
        <v>44081</v>
      </c>
      <c r="D21" s="105"/>
      <c r="E21" s="83">
        <f t="shared" si="66"/>
        <v>0</v>
      </c>
      <c r="F21" s="84"/>
      <c r="G21" s="85">
        <f t="shared" si="67"/>
        <v>0</v>
      </c>
      <c r="H21" s="86"/>
      <c r="I21" s="85">
        <f t="shared" si="68"/>
        <v>0</v>
      </c>
      <c r="J21" s="86"/>
      <c r="K21" s="85">
        <f t="shared" si="69"/>
        <v>0</v>
      </c>
      <c r="L21" s="86"/>
      <c r="M21" s="85">
        <f t="shared" si="70"/>
        <v>0</v>
      </c>
      <c r="N21" s="87">
        <f t="shared" si="71"/>
        <v>0</v>
      </c>
      <c r="O21" s="88"/>
      <c r="P21" s="86"/>
      <c r="Q21" s="85">
        <f t="shared" si="72"/>
        <v>0</v>
      </c>
      <c r="R21" s="85"/>
      <c r="S21" s="85">
        <f t="shared" si="73"/>
        <v>0</v>
      </c>
      <c r="T21" s="85"/>
      <c r="U21" s="85">
        <f t="shared" si="74"/>
        <v>0</v>
      </c>
      <c r="V21" s="89"/>
      <c r="W21" s="85">
        <f t="shared" si="75"/>
        <v>0</v>
      </c>
      <c r="X21" s="90"/>
      <c r="Y21" s="85">
        <f t="shared" si="76"/>
        <v>0</v>
      </c>
      <c r="Z21" s="87">
        <f t="shared" si="77"/>
        <v>0</v>
      </c>
      <c r="AA21" s="88"/>
      <c r="AB21" s="89"/>
      <c r="AC21" s="85">
        <f t="shared" si="78"/>
        <v>0</v>
      </c>
      <c r="AD21" s="89"/>
      <c r="AE21" s="85">
        <f t="shared" si="79"/>
        <v>0</v>
      </c>
      <c r="AF21" s="89"/>
      <c r="AG21" s="85">
        <f t="shared" si="80"/>
        <v>0</v>
      </c>
      <c r="AH21" s="89"/>
      <c r="AI21" s="85">
        <f t="shared" si="81"/>
        <v>0</v>
      </c>
      <c r="AJ21" s="89"/>
      <c r="AK21" s="85">
        <f t="shared" si="82"/>
        <v>0</v>
      </c>
      <c r="AL21" s="89"/>
      <c r="AM21" s="85">
        <f t="shared" si="83"/>
        <v>0</v>
      </c>
      <c r="AN21" s="89"/>
      <c r="AO21" s="85">
        <f t="shared" si="84"/>
        <v>0</v>
      </c>
      <c r="AP21" s="89"/>
      <c r="AQ21" s="85">
        <f t="shared" si="85"/>
        <v>0</v>
      </c>
      <c r="AR21" s="89"/>
      <c r="AS21" s="85">
        <f t="shared" si="86"/>
        <v>0</v>
      </c>
      <c r="AT21" s="89"/>
      <c r="AU21" s="85">
        <f t="shared" si="87"/>
        <v>0</v>
      </c>
      <c r="AV21" s="87">
        <f t="shared" si="88"/>
        <v>0</v>
      </c>
      <c r="AW21" s="85"/>
      <c r="AX21" s="89"/>
      <c r="AY21" s="85">
        <f t="shared" si="89"/>
        <v>0</v>
      </c>
      <c r="AZ21" s="89"/>
      <c r="BA21" s="85">
        <f t="shared" si="90"/>
        <v>0</v>
      </c>
      <c r="BB21" s="89"/>
      <c r="BC21" s="85">
        <f t="shared" si="91"/>
        <v>0</v>
      </c>
      <c r="BD21" s="89"/>
      <c r="BE21" s="85">
        <f t="shared" si="92"/>
        <v>0</v>
      </c>
      <c r="BF21" s="89"/>
      <c r="BG21" s="85">
        <f t="shared" si="93"/>
        <v>0</v>
      </c>
      <c r="BH21" s="87">
        <f t="shared" si="94"/>
        <v>0</v>
      </c>
      <c r="BI21" s="89"/>
      <c r="BJ21" s="89"/>
      <c r="BK21" s="85">
        <f t="shared" si="95"/>
        <v>0</v>
      </c>
      <c r="BL21" s="89"/>
      <c r="BM21" s="85">
        <f t="shared" si="96"/>
        <v>0</v>
      </c>
      <c r="BN21" s="89"/>
      <c r="BO21" s="85">
        <f t="shared" si="97"/>
        <v>0</v>
      </c>
      <c r="BP21" s="89"/>
      <c r="BQ21" s="85">
        <f t="shared" si="98"/>
        <v>0</v>
      </c>
      <c r="BR21" s="89"/>
      <c r="BS21" s="85">
        <f t="shared" si="99"/>
        <v>0</v>
      </c>
      <c r="BT21" s="89"/>
      <c r="BU21" s="85">
        <f t="shared" si="100"/>
        <v>0</v>
      </c>
      <c r="BV21" s="89"/>
      <c r="BW21" s="85">
        <f t="shared" si="101"/>
        <v>0</v>
      </c>
      <c r="BX21" s="87">
        <f t="shared" si="102"/>
        <v>0</v>
      </c>
      <c r="BY21" s="89"/>
      <c r="BZ21" s="89"/>
      <c r="CA21" s="85">
        <f t="shared" si="103"/>
        <v>0</v>
      </c>
      <c r="CB21" s="89"/>
      <c r="CC21" s="85">
        <f t="shared" si="104"/>
        <v>0</v>
      </c>
      <c r="CD21" s="89"/>
      <c r="CE21" s="85">
        <f t="shared" si="105"/>
        <v>0</v>
      </c>
      <c r="CF21" s="89"/>
      <c r="CG21" s="85">
        <f t="shared" si="106"/>
        <v>0</v>
      </c>
      <c r="CH21" s="89"/>
      <c r="CI21" s="85">
        <f t="shared" si="107"/>
        <v>0</v>
      </c>
      <c r="CJ21" s="89"/>
      <c r="CK21" s="85">
        <f t="shared" si="108"/>
        <v>0</v>
      </c>
      <c r="CL21" s="87">
        <f t="shared" si="109"/>
        <v>0</v>
      </c>
      <c r="CM21" s="85"/>
      <c r="CN21" s="89"/>
      <c r="CO21" s="85">
        <f t="shared" si="110"/>
        <v>0</v>
      </c>
      <c r="CP21" s="89"/>
      <c r="CQ21" s="85">
        <f t="shared" si="111"/>
        <v>0</v>
      </c>
      <c r="CR21" s="89"/>
      <c r="CS21" s="85">
        <f t="shared" si="112"/>
        <v>0</v>
      </c>
      <c r="CT21" s="87">
        <f t="shared" si="113"/>
        <v>0</v>
      </c>
      <c r="CU21" s="89"/>
      <c r="CV21" s="89"/>
      <c r="CW21" s="85">
        <f t="shared" si="114"/>
        <v>0</v>
      </c>
      <c r="CX21" s="89"/>
      <c r="CY21" s="85">
        <f t="shared" si="115"/>
        <v>0</v>
      </c>
      <c r="CZ21" s="89"/>
      <c r="DA21" s="85">
        <f t="shared" si="116"/>
        <v>0</v>
      </c>
      <c r="DB21" s="89"/>
      <c r="DC21" s="85">
        <f t="shared" si="117"/>
        <v>0</v>
      </c>
      <c r="DD21" s="89"/>
      <c r="DE21" s="85">
        <f t="shared" si="118"/>
        <v>0</v>
      </c>
      <c r="DF21" s="89"/>
      <c r="DG21" s="85">
        <f t="shared" si="119"/>
        <v>0</v>
      </c>
      <c r="DH21" s="89"/>
      <c r="DI21" s="85">
        <f t="shared" si="120"/>
        <v>0</v>
      </c>
      <c r="DJ21" s="91">
        <f t="shared" si="121"/>
        <v>0</v>
      </c>
      <c r="DK21" s="85"/>
      <c r="DL21" s="89"/>
      <c r="DM21" s="85">
        <f t="shared" si="122"/>
        <v>0</v>
      </c>
      <c r="DN21" s="89"/>
      <c r="DO21" s="85">
        <f t="shared" si="123"/>
        <v>0</v>
      </c>
      <c r="DP21" s="89"/>
      <c r="DQ21" s="85">
        <f t="shared" si="124"/>
        <v>0</v>
      </c>
      <c r="DR21" s="89"/>
      <c r="DS21" s="85">
        <f t="shared" si="125"/>
        <v>0</v>
      </c>
      <c r="DT21" s="89"/>
      <c r="DU21" s="85">
        <f t="shared" si="126"/>
        <v>0</v>
      </c>
      <c r="DV21" s="89"/>
      <c r="DW21" s="85">
        <f t="shared" si="127"/>
        <v>0</v>
      </c>
      <c r="DX21" s="89"/>
      <c r="DY21" s="85">
        <f t="shared" si="128"/>
        <v>0</v>
      </c>
      <c r="DZ21" s="89"/>
      <c r="EA21" s="85">
        <f t="shared" si="129"/>
        <v>0</v>
      </c>
      <c r="EB21" s="89"/>
      <c r="EC21" s="85">
        <f t="shared" si="130"/>
        <v>0</v>
      </c>
      <c r="ED21" s="91">
        <f t="shared" si="131"/>
        <v>0</v>
      </c>
    </row>
    <row r="22" spans="1:134" ht="16.5" x14ac:dyDescent="0.3">
      <c r="A22" s="4" t="str">
        <f>'Iniciální odběry'!A22</f>
        <v>Pauk Martin</v>
      </c>
      <c r="B22" s="107">
        <f>'Iniciální odběry'!B22</f>
        <v>7808205790</v>
      </c>
      <c r="C22" s="105">
        <f>'Iniciální odběry'!C22</f>
        <v>43931</v>
      </c>
      <c r="D22" s="105"/>
      <c r="E22" s="83">
        <f t="shared" si="66"/>
        <v>0</v>
      </c>
      <c r="F22" s="84"/>
      <c r="G22" s="85">
        <f t="shared" si="67"/>
        <v>0</v>
      </c>
      <c r="H22" s="86"/>
      <c r="I22" s="85">
        <f t="shared" si="68"/>
        <v>0</v>
      </c>
      <c r="J22" s="86"/>
      <c r="K22" s="85">
        <f t="shared" si="69"/>
        <v>0</v>
      </c>
      <c r="L22" s="86"/>
      <c r="M22" s="85">
        <f t="shared" si="70"/>
        <v>0</v>
      </c>
      <c r="N22" s="87">
        <f t="shared" si="71"/>
        <v>0</v>
      </c>
      <c r="O22" s="88"/>
      <c r="P22" s="86"/>
      <c r="Q22" s="85">
        <f t="shared" si="72"/>
        <v>0</v>
      </c>
      <c r="R22" s="85"/>
      <c r="S22" s="85">
        <f t="shared" si="73"/>
        <v>0</v>
      </c>
      <c r="T22" s="85"/>
      <c r="U22" s="85">
        <f t="shared" si="74"/>
        <v>0</v>
      </c>
      <c r="V22" s="89"/>
      <c r="W22" s="85">
        <f t="shared" si="75"/>
        <v>0</v>
      </c>
      <c r="X22" s="90"/>
      <c r="Y22" s="85">
        <f t="shared" si="76"/>
        <v>0</v>
      </c>
      <c r="Z22" s="87">
        <f t="shared" si="77"/>
        <v>0</v>
      </c>
      <c r="AA22" s="88"/>
      <c r="AB22" s="89"/>
      <c r="AC22" s="85">
        <f t="shared" si="78"/>
        <v>0</v>
      </c>
      <c r="AD22" s="89"/>
      <c r="AE22" s="85">
        <f t="shared" si="79"/>
        <v>0</v>
      </c>
      <c r="AF22" s="89"/>
      <c r="AG22" s="85">
        <f t="shared" si="80"/>
        <v>0</v>
      </c>
      <c r="AH22" s="89"/>
      <c r="AI22" s="85">
        <f t="shared" si="81"/>
        <v>0</v>
      </c>
      <c r="AJ22" s="89"/>
      <c r="AK22" s="85">
        <f t="shared" si="82"/>
        <v>0</v>
      </c>
      <c r="AL22" s="89"/>
      <c r="AM22" s="85">
        <f t="shared" si="83"/>
        <v>0</v>
      </c>
      <c r="AN22" s="89"/>
      <c r="AO22" s="85">
        <f t="shared" si="84"/>
        <v>0</v>
      </c>
      <c r="AP22" s="89"/>
      <c r="AQ22" s="85">
        <f t="shared" si="85"/>
        <v>0</v>
      </c>
      <c r="AR22" s="89"/>
      <c r="AS22" s="85">
        <f t="shared" si="86"/>
        <v>0</v>
      </c>
      <c r="AT22" s="89"/>
      <c r="AU22" s="85">
        <f t="shared" si="87"/>
        <v>0</v>
      </c>
      <c r="AV22" s="87">
        <f t="shared" si="88"/>
        <v>0</v>
      </c>
      <c r="AW22" s="85"/>
      <c r="AX22" s="89"/>
      <c r="AY22" s="85">
        <f t="shared" si="89"/>
        <v>0</v>
      </c>
      <c r="AZ22" s="89"/>
      <c r="BA22" s="85">
        <f t="shared" si="90"/>
        <v>0</v>
      </c>
      <c r="BB22" s="89"/>
      <c r="BC22" s="85">
        <f t="shared" si="91"/>
        <v>0</v>
      </c>
      <c r="BD22" s="89"/>
      <c r="BE22" s="85">
        <f t="shared" si="92"/>
        <v>0</v>
      </c>
      <c r="BF22" s="89"/>
      <c r="BG22" s="85">
        <f t="shared" si="93"/>
        <v>0</v>
      </c>
      <c r="BH22" s="87">
        <f t="shared" si="94"/>
        <v>0</v>
      </c>
      <c r="BI22" s="89"/>
      <c r="BJ22" s="89"/>
      <c r="BK22" s="85">
        <f t="shared" si="95"/>
        <v>0</v>
      </c>
      <c r="BL22" s="89"/>
      <c r="BM22" s="85">
        <f t="shared" si="96"/>
        <v>0</v>
      </c>
      <c r="BN22" s="89"/>
      <c r="BO22" s="85">
        <f t="shared" si="97"/>
        <v>0</v>
      </c>
      <c r="BP22" s="89"/>
      <c r="BQ22" s="85">
        <f t="shared" si="98"/>
        <v>0</v>
      </c>
      <c r="BR22" s="89"/>
      <c r="BS22" s="85">
        <f t="shared" si="99"/>
        <v>0</v>
      </c>
      <c r="BT22" s="89"/>
      <c r="BU22" s="85">
        <f t="shared" si="100"/>
        <v>0</v>
      </c>
      <c r="BV22" s="89"/>
      <c r="BW22" s="85">
        <f t="shared" si="101"/>
        <v>0</v>
      </c>
      <c r="BX22" s="87">
        <f t="shared" si="102"/>
        <v>0</v>
      </c>
      <c r="BY22" s="89"/>
      <c r="BZ22" s="89"/>
      <c r="CA22" s="85">
        <f t="shared" si="103"/>
        <v>0</v>
      </c>
      <c r="CB22" s="89"/>
      <c r="CC22" s="85">
        <f t="shared" si="104"/>
        <v>0</v>
      </c>
      <c r="CD22" s="89"/>
      <c r="CE22" s="85">
        <f t="shared" si="105"/>
        <v>0</v>
      </c>
      <c r="CF22" s="89"/>
      <c r="CG22" s="85">
        <f t="shared" si="106"/>
        <v>0</v>
      </c>
      <c r="CH22" s="89"/>
      <c r="CI22" s="85">
        <f t="shared" si="107"/>
        <v>0</v>
      </c>
      <c r="CJ22" s="89"/>
      <c r="CK22" s="85">
        <f t="shared" si="108"/>
        <v>0</v>
      </c>
      <c r="CL22" s="87">
        <f t="shared" si="109"/>
        <v>0</v>
      </c>
      <c r="CM22" s="85"/>
      <c r="CN22" s="89"/>
      <c r="CO22" s="85">
        <f t="shared" si="110"/>
        <v>0</v>
      </c>
      <c r="CP22" s="89"/>
      <c r="CQ22" s="85">
        <f t="shared" si="111"/>
        <v>0</v>
      </c>
      <c r="CR22" s="89"/>
      <c r="CS22" s="85">
        <f t="shared" si="112"/>
        <v>0</v>
      </c>
      <c r="CT22" s="87">
        <f t="shared" si="113"/>
        <v>0</v>
      </c>
      <c r="CU22" s="89"/>
      <c r="CV22" s="89"/>
      <c r="CW22" s="85">
        <f t="shared" si="114"/>
        <v>0</v>
      </c>
      <c r="CX22" s="89"/>
      <c r="CY22" s="85">
        <f t="shared" si="115"/>
        <v>0</v>
      </c>
      <c r="CZ22" s="89"/>
      <c r="DA22" s="85">
        <f t="shared" si="116"/>
        <v>0</v>
      </c>
      <c r="DB22" s="89"/>
      <c r="DC22" s="85">
        <f t="shared" si="117"/>
        <v>0</v>
      </c>
      <c r="DD22" s="89"/>
      <c r="DE22" s="85">
        <f t="shared" si="118"/>
        <v>0</v>
      </c>
      <c r="DF22" s="89"/>
      <c r="DG22" s="85">
        <f t="shared" si="119"/>
        <v>0</v>
      </c>
      <c r="DH22" s="89"/>
      <c r="DI22" s="85">
        <f t="shared" si="120"/>
        <v>0</v>
      </c>
      <c r="DJ22" s="91">
        <f t="shared" si="121"/>
        <v>0</v>
      </c>
      <c r="DK22" s="85"/>
      <c r="DL22" s="89"/>
      <c r="DM22" s="85">
        <f t="shared" si="122"/>
        <v>0</v>
      </c>
      <c r="DN22" s="89"/>
      <c r="DO22" s="85">
        <f t="shared" si="123"/>
        <v>0</v>
      </c>
      <c r="DP22" s="89"/>
      <c r="DQ22" s="85">
        <f t="shared" si="124"/>
        <v>0</v>
      </c>
      <c r="DR22" s="89"/>
      <c r="DS22" s="85">
        <f t="shared" si="125"/>
        <v>0</v>
      </c>
      <c r="DT22" s="89"/>
      <c r="DU22" s="85">
        <f t="shared" si="126"/>
        <v>0</v>
      </c>
      <c r="DV22" s="89"/>
      <c r="DW22" s="85">
        <f t="shared" si="127"/>
        <v>0</v>
      </c>
      <c r="DX22" s="89"/>
      <c r="DY22" s="85">
        <f t="shared" si="128"/>
        <v>0</v>
      </c>
      <c r="DZ22" s="89"/>
      <c r="EA22" s="85">
        <f t="shared" si="129"/>
        <v>0</v>
      </c>
      <c r="EB22" s="89"/>
      <c r="EC22" s="85">
        <f t="shared" si="130"/>
        <v>0</v>
      </c>
      <c r="ED22" s="91">
        <f t="shared" si="131"/>
        <v>0</v>
      </c>
    </row>
    <row r="23" spans="1:134" ht="16.5" x14ac:dyDescent="0.3">
      <c r="A23" s="4" t="str">
        <f>'Iniciální odběry'!A23</f>
        <v>Pauk Martin</v>
      </c>
      <c r="B23" s="107">
        <f>'Iniciální odběry'!B23</f>
        <v>7808205790</v>
      </c>
      <c r="C23" s="105">
        <f>'Iniciální odběry'!C23</f>
        <v>44068</v>
      </c>
      <c r="D23" s="105"/>
      <c r="E23" s="83">
        <f t="shared" si="66"/>
        <v>0</v>
      </c>
      <c r="F23" s="84"/>
      <c r="G23" s="85">
        <f t="shared" si="67"/>
        <v>0</v>
      </c>
      <c r="H23" s="86"/>
      <c r="I23" s="85">
        <f t="shared" si="68"/>
        <v>0</v>
      </c>
      <c r="J23" s="86"/>
      <c r="K23" s="85">
        <f t="shared" si="69"/>
        <v>0</v>
      </c>
      <c r="L23" s="86"/>
      <c r="M23" s="85">
        <f t="shared" si="70"/>
        <v>0</v>
      </c>
      <c r="N23" s="87">
        <f t="shared" si="71"/>
        <v>0</v>
      </c>
      <c r="O23" s="88"/>
      <c r="P23" s="86"/>
      <c r="Q23" s="85">
        <f t="shared" si="72"/>
        <v>0</v>
      </c>
      <c r="R23" s="85"/>
      <c r="S23" s="85">
        <f t="shared" si="73"/>
        <v>0</v>
      </c>
      <c r="T23" s="85"/>
      <c r="U23" s="85">
        <f t="shared" si="74"/>
        <v>0</v>
      </c>
      <c r="V23" s="89"/>
      <c r="W23" s="85">
        <f t="shared" si="75"/>
        <v>0</v>
      </c>
      <c r="X23" s="90"/>
      <c r="Y23" s="85">
        <f t="shared" si="76"/>
        <v>0</v>
      </c>
      <c r="Z23" s="87">
        <f t="shared" si="77"/>
        <v>0</v>
      </c>
      <c r="AA23" s="88"/>
      <c r="AB23" s="89"/>
      <c r="AC23" s="85">
        <f t="shared" si="78"/>
        <v>0</v>
      </c>
      <c r="AD23" s="89"/>
      <c r="AE23" s="85">
        <f t="shared" si="79"/>
        <v>0</v>
      </c>
      <c r="AF23" s="89"/>
      <c r="AG23" s="85">
        <f t="shared" si="80"/>
        <v>0</v>
      </c>
      <c r="AH23" s="89"/>
      <c r="AI23" s="85">
        <f t="shared" si="81"/>
        <v>0</v>
      </c>
      <c r="AJ23" s="89"/>
      <c r="AK23" s="85">
        <f t="shared" si="82"/>
        <v>0</v>
      </c>
      <c r="AL23" s="89"/>
      <c r="AM23" s="85">
        <f t="shared" si="83"/>
        <v>0</v>
      </c>
      <c r="AN23" s="89"/>
      <c r="AO23" s="85">
        <f t="shared" si="84"/>
        <v>0</v>
      </c>
      <c r="AP23" s="89"/>
      <c r="AQ23" s="85">
        <f t="shared" si="85"/>
        <v>0</v>
      </c>
      <c r="AR23" s="89"/>
      <c r="AS23" s="85">
        <f t="shared" si="86"/>
        <v>0</v>
      </c>
      <c r="AT23" s="89"/>
      <c r="AU23" s="85">
        <f t="shared" si="87"/>
        <v>0</v>
      </c>
      <c r="AV23" s="87">
        <f t="shared" si="88"/>
        <v>0</v>
      </c>
      <c r="AW23" s="85"/>
      <c r="AX23" s="89"/>
      <c r="AY23" s="85">
        <f t="shared" si="89"/>
        <v>0</v>
      </c>
      <c r="AZ23" s="89"/>
      <c r="BA23" s="85">
        <f t="shared" si="90"/>
        <v>0</v>
      </c>
      <c r="BB23" s="89"/>
      <c r="BC23" s="85">
        <f t="shared" si="91"/>
        <v>0</v>
      </c>
      <c r="BD23" s="89"/>
      <c r="BE23" s="85">
        <f t="shared" si="92"/>
        <v>0</v>
      </c>
      <c r="BF23" s="89"/>
      <c r="BG23" s="85">
        <f t="shared" si="93"/>
        <v>0</v>
      </c>
      <c r="BH23" s="87">
        <f t="shared" si="94"/>
        <v>0</v>
      </c>
      <c r="BI23" s="89"/>
      <c r="BJ23" s="89"/>
      <c r="BK23" s="85">
        <f t="shared" si="95"/>
        <v>0</v>
      </c>
      <c r="BL23" s="89"/>
      <c r="BM23" s="85">
        <f t="shared" si="96"/>
        <v>0</v>
      </c>
      <c r="BN23" s="89"/>
      <c r="BO23" s="85">
        <f t="shared" si="97"/>
        <v>0</v>
      </c>
      <c r="BP23" s="89"/>
      <c r="BQ23" s="85">
        <f t="shared" si="98"/>
        <v>0</v>
      </c>
      <c r="BR23" s="89"/>
      <c r="BS23" s="85">
        <f t="shared" si="99"/>
        <v>0</v>
      </c>
      <c r="BT23" s="89"/>
      <c r="BU23" s="85">
        <f t="shared" si="100"/>
        <v>0</v>
      </c>
      <c r="BV23" s="89"/>
      <c r="BW23" s="85">
        <f t="shared" si="101"/>
        <v>0</v>
      </c>
      <c r="BX23" s="87">
        <f t="shared" si="102"/>
        <v>0</v>
      </c>
      <c r="BY23" s="89"/>
      <c r="BZ23" s="89"/>
      <c r="CA23" s="85">
        <f t="shared" si="103"/>
        <v>0</v>
      </c>
      <c r="CB23" s="89"/>
      <c r="CC23" s="85">
        <f t="shared" si="104"/>
        <v>0</v>
      </c>
      <c r="CD23" s="89"/>
      <c r="CE23" s="85">
        <f t="shared" si="105"/>
        <v>0</v>
      </c>
      <c r="CF23" s="89"/>
      <c r="CG23" s="85">
        <f t="shared" si="106"/>
        <v>0</v>
      </c>
      <c r="CH23" s="89"/>
      <c r="CI23" s="85">
        <f t="shared" si="107"/>
        <v>0</v>
      </c>
      <c r="CJ23" s="89"/>
      <c r="CK23" s="85">
        <f t="shared" si="108"/>
        <v>0</v>
      </c>
      <c r="CL23" s="87">
        <f t="shared" si="109"/>
        <v>0</v>
      </c>
      <c r="CM23" s="85"/>
      <c r="CN23" s="89"/>
      <c r="CO23" s="85">
        <f t="shared" si="110"/>
        <v>0</v>
      </c>
      <c r="CP23" s="89"/>
      <c r="CQ23" s="85">
        <f t="shared" si="111"/>
        <v>0</v>
      </c>
      <c r="CR23" s="89"/>
      <c r="CS23" s="85">
        <f t="shared" si="112"/>
        <v>0</v>
      </c>
      <c r="CT23" s="87">
        <f t="shared" si="113"/>
        <v>0</v>
      </c>
      <c r="CU23" s="89"/>
      <c r="CV23" s="89"/>
      <c r="CW23" s="85">
        <f t="shared" si="114"/>
        <v>0</v>
      </c>
      <c r="CX23" s="89"/>
      <c r="CY23" s="85">
        <f t="shared" si="115"/>
        <v>0</v>
      </c>
      <c r="CZ23" s="89"/>
      <c r="DA23" s="85">
        <f t="shared" si="116"/>
        <v>0</v>
      </c>
      <c r="DB23" s="89"/>
      <c r="DC23" s="85">
        <f t="shared" si="117"/>
        <v>0</v>
      </c>
      <c r="DD23" s="89"/>
      <c r="DE23" s="85">
        <f t="shared" si="118"/>
        <v>0</v>
      </c>
      <c r="DF23" s="89"/>
      <c r="DG23" s="85">
        <f t="shared" si="119"/>
        <v>0</v>
      </c>
      <c r="DH23" s="89"/>
      <c r="DI23" s="85">
        <f t="shared" si="120"/>
        <v>0</v>
      </c>
      <c r="DJ23" s="91">
        <f t="shared" si="121"/>
        <v>0</v>
      </c>
      <c r="DK23" s="85"/>
      <c r="DL23" s="89"/>
      <c r="DM23" s="85">
        <f t="shared" si="122"/>
        <v>0</v>
      </c>
      <c r="DN23" s="89"/>
      <c r="DO23" s="85">
        <f t="shared" si="123"/>
        <v>0</v>
      </c>
      <c r="DP23" s="89"/>
      <c r="DQ23" s="85">
        <f t="shared" si="124"/>
        <v>0</v>
      </c>
      <c r="DR23" s="89"/>
      <c r="DS23" s="85">
        <f t="shared" si="125"/>
        <v>0</v>
      </c>
      <c r="DT23" s="89"/>
      <c r="DU23" s="85">
        <f t="shared" si="126"/>
        <v>0</v>
      </c>
      <c r="DV23" s="89"/>
      <c r="DW23" s="85">
        <f t="shared" si="127"/>
        <v>0</v>
      </c>
      <c r="DX23" s="89"/>
      <c r="DY23" s="85">
        <f t="shared" si="128"/>
        <v>0</v>
      </c>
      <c r="DZ23" s="89"/>
      <c r="EA23" s="85">
        <f t="shared" si="129"/>
        <v>0</v>
      </c>
      <c r="EB23" s="89"/>
      <c r="EC23" s="85">
        <f t="shared" si="130"/>
        <v>0</v>
      </c>
      <c r="ED23" s="91">
        <f t="shared" si="131"/>
        <v>0</v>
      </c>
    </row>
    <row r="24" spans="1:134" ht="16.5" x14ac:dyDescent="0.3">
      <c r="A24" s="4" t="str">
        <f>'Iniciální odběry'!A24</f>
        <v>Pauk Martin</v>
      </c>
      <c r="B24" s="107">
        <f>'Iniciální odběry'!B24</f>
        <v>7808205790</v>
      </c>
      <c r="C24" s="105">
        <f>'Iniciální odběry'!C24</f>
        <v>44207</v>
      </c>
      <c r="D24" s="105"/>
      <c r="E24" s="83">
        <f t="shared" si="66"/>
        <v>0</v>
      </c>
      <c r="F24" s="84"/>
      <c r="G24" s="85">
        <f t="shared" si="67"/>
        <v>0</v>
      </c>
      <c r="H24" s="86"/>
      <c r="I24" s="85">
        <f t="shared" si="68"/>
        <v>0</v>
      </c>
      <c r="J24" s="86"/>
      <c r="K24" s="85">
        <f t="shared" si="69"/>
        <v>0</v>
      </c>
      <c r="L24" s="86"/>
      <c r="M24" s="85">
        <f t="shared" si="70"/>
        <v>0</v>
      </c>
      <c r="N24" s="87">
        <f t="shared" si="71"/>
        <v>0</v>
      </c>
      <c r="O24" s="88"/>
      <c r="P24" s="86"/>
      <c r="Q24" s="85">
        <f t="shared" si="72"/>
        <v>0</v>
      </c>
      <c r="R24" s="85"/>
      <c r="S24" s="85">
        <f t="shared" si="73"/>
        <v>0</v>
      </c>
      <c r="T24" s="85"/>
      <c r="U24" s="85">
        <f t="shared" si="74"/>
        <v>0</v>
      </c>
      <c r="V24" s="89"/>
      <c r="W24" s="85">
        <f t="shared" si="75"/>
        <v>0</v>
      </c>
      <c r="X24" s="90"/>
      <c r="Y24" s="85">
        <f t="shared" si="76"/>
        <v>0</v>
      </c>
      <c r="Z24" s="87">
        <f t="shared" si="77"/>
        <v>0</v>
      </c>
      <c r="AA24" s="88"/>
      <c r="AB24" s="89"/>
      <c r="AC24" s="85">
        <f t="shared" si="78"/>
        <v>0</v>
      </c>
      <c r="AD24" s="89"/>
      <c r="AE24" s="85">
        <f t="shared" si="79"/>
        <v>0</v>
      </c>
      <c r="AF24" s="89"/>
      <c r="AG24" s="85">
        <f t="shared" si="80"/>
        <v>0</v>
      </c>
      <c r="AH24" s="89"/>
      <c r="AI24" s="85">
        <f t="shared" si="81"/>
        <v>0</v>
      </c>
      <c r="AJ24" s="89"/>
      <c r="AK24" s="85">
        <f t="shared" si="82"/>
        <v>0</v>
      </c>
      <c r="AL24" s="89"/>
      <c r="AM24" s="85">
        <f t="shared" si="83"/>
        <v>0</v>
      </c>
      <c r="AN24" s="89"/>
      <c r="AO24" s="85">
        <f t="shared" si="84"/>
        <v>0</v>
      </c>
      <c r="AP24" s="89"/>
      <c r="AQ24" s="85">
        <f t="shared" si="85"/>
        <v>0</v>
      </c>
      <c r="AR24" s="89"/>
      <c r="AS24" s="85">
        <f t="shared" si="86"/>
        <v>0</v>
      </c>
      <c r="AT24" s="89"/>
      <c r="AU24" s="85">
        <f t="shared" si="87"/>
        <v>0</v>
      </c>
      <c r="AV24" s="87">
        <f t="shared" si="88"/>
        <v>0</v>
      </c>
      <c r="AW24" s="85"/>
      <c r="AX24" s="89"/>
      <c r="AY24" s="85">
        <f t="shared" si="89"/>
        <v>0</v>
      </c>
      <c r="AZ24" s="89"/>
      <c r="BA24" s="85">
        <f t="shared" si="90"/>
        <v>0</v>
      </c>
      <c r="BB24" s="89"/>
      <c r="BC24" s="85">
        <f t="shared" si="91"/>
        <v>0</v>
      </c>
      <c r="BD24" s="89"/>
      <c r="BE24" s="85">
        <f t="shared" si="92"/>
        <v>0</v>
      </c>
      <c r="BF24" s="89"/>
      <c r="BG24" s="85">
        <f t="shared" si="93"/>
        <v>0</v>
      </c>
      <c r="BH24" s="87">
        <f t="shared" si="94"/>
        <v>0</v>
      </c>
      <c r="BI24" s="89"/>
      <c r="BJ24" s="89"/>
      <c r="BK24" s="85">
        <f t="shared" si="95"/>
        <v>0</v>
      </c>
      <c r="BL24" s="89"/>
      <c r="BM24" s="85">
        <f t="shared" si="96"/>
        <v>0</v>
      </c>
      <c r="BN24" s="89"/>
      <c r="BO24" s="85">
        <f t="shared" si="97"/>
        <v>0</v>
      </c>
      <c r="BP24" s="89"/>
      <c r="BQ24" s="85">
        <f t="shared" si="98"/>
        <v>0</v>
      </c>
      <c r="BR24" s="89"/>
      <c r="BS24" s="85">
        <f t="shared" si="99"/>
        <v>0</v>
      </c>
      <c r="BT24" s="89"/>
      <c r="BU24" s="85">
        <f t="shared" si="100"/>
        <v>0</v>
      </c>
      <c r="BV24" s="89"/>
      <c r="BW24" s="85">
        <f t="shared" si="101"/>
        <v>0</v>
      </c>
      <c r="BX24" s="87">
        <f t="shared" si="102"/>
        <v>0</v>
      </c>
      <c r="BY24" s="89"/>
      <c r="BZ24" s="89"/>
      <c r="CA24" s="85">
        <f t="shared" si="103"/>
        <v>0</v>
      </c>
      <c r="CB24" s="89"/>
      <c r="CC24" s="85">
        <f t="shared" si="104"/>
        <v>0</v>
      </c>
      <c r="CD24" s="89"/>
      <c r="CE24" s="85">
        <f t="shared" si="105"/>
        <v>0</v>
      </c>
      <c r="CF24" s="89"/>
      <c r="CG24" s="85">
        <f t="shared" si="106"/>
        <v>0</v>
      </c>
      <c r="CH24" s="89"/>
      <c r="CI24" s="85">
        <f t="shared" si="107"/>
        <v>0</v>
      </c>
      <c r="CJ24" s="89"/>
      <c r="CK24" s="85">
        <f t="shared" si="108"/>
        <v>0</v>
      </c>
      <c r="CL24" s="87">
        <f t="shared" si="109"/>
        <v>0</v>
      </c>
      <c r="CM24" s="85"/>
      <c r="CN24" s="89"/>
      <c r="CO24" s="85">
        <f t="shared" si="110"/>
        <v>0</v>
      </c>
      <c r="CP24" s="89"/>
      <c r="CQ24" s="85">
        <f t="shared" si="111"/>
        <v>0</v>
      </c>
      <c r="CR24" s="89"/>
      <c r="CS24" s="85">
        <f t="shared" si="112"/>
        <v>0</v>
      </c>
      <c r="CT24" s="87">
        <f t="shared" si="113"/>
        <v>0</v>
      </c>
      <c r="CU24" s="89"/>
      <c r="CV24" s="89"/>
      <c r="CW24" s="85">
        <f t="shared" si="114"/>
        <v>0</v>
      </c>
      <c r="CX24" s="89"/>
      <c r="CY24" s="85">
        <f t="shared" si="115"/>
        <v>0</v>
      </c>
      <c r="CZ24" s="89"/>
      <c r="DA24" s="85">
        <f t="shared" si="116"/>
        <v>0</v>
      </c>
      <c r="DB24" s="89"/>
      <c r="DC24" s="85">
        <f t="shared" si="117"/>
        <v>0</v>
      </c>
      <c r="DD24" s="89"/>
      <c r="DE24" s="85">
        <f t="shared" si="118"/>
        <v>0</v>
      </c>
      <c r="DF24" s="89"/>
      <c r="DG24" s="85">
        <f t="shared" si="119"/>
        <v>0</v>
      </c>
      <c r="DH24" s="89"/>
      <c r="DI24" s="85">
        <f t="shared" si="120"/>
        <v>0</v>
      </c>
      <c r="DJ24" s="91">
        <f t="shared" si="121"/>
        <v>0</v>
      </c>
      <c r="DK24" s="85"/>
      <c r="DL24" s="89"/>
      <c r="DM24" s="85">
        <f t="shared" si="122"/>
        <v>0</v>
      </c>
      <c r="DN24" s="89"/>
      <c r="DO24" s="85">
        <f t="shared" si="123"/>
        <v>0</v>
      </c>
      <c r="DP24" s="89"/>
      <c r="DQ24" s="85">
        <f t="shared" si="124"/>
        <v>0</v>
      </c>
      <c r="DR24" s="89"/>
      <c r="DS24" s="85">
        <f t="shared" si="125"/>
        <v>0</v>
      </c>
      <c r="DT24" s="89"/>
      <c r="DU24" s="85">
        <f t="shared" si="126"/>
        <v>0</v>
      </c>
      <c r="DV24" s="89"/>
      <c r="DW24" s="85">
        <f t="shared" si="127"/>
        <v>0</v>
      </c>
      <c r="DX24" s="89"/>
      <c r="DY24" s="85">
        <f t="shared" si="128"/>
        <v>0</v>
      </c>
      <c r="DZ24" s="89"/>
      <c r="EA24" s="85">
        <f t="shared" si="129"/>
        <v>0</v>
      </c>
      <c r="EB24" s="89"/>
      <c r="EC24" s="85">
        <f t="shared" si="130"/>
        <v>0</v>
      </c>
      <c r="ED24" s="91">
        <f t="shared" si="131"/>
        <v>0</v>
      </c>
    </row>
    <row r="25" spans="1:134" ht="16.5" x14ac:dyDescent="0.3">
      <c r="A25" s="4" t="str">
        <f>'Iniciální odběry'!A25</f>
        <v>Peřichová Marie</v>
      </c>
      <c r="B25" s="107">
        <f>'Iniciální odběry'!B25</f>
        <v>465319130</v>
      </c>
      <c r="C25" s="105">
        <f>'Iniciální odběry'!C25</f>
        <v>43987</v>
      </c>
      <c r="D25" s="105"/>
      <c r="E25" s="83">
        <f t="shared" ref="E25:E44" si="132">SUM(N25,Z25,AV25,BH25,BX25,CL25,CT25,DJ25,ED25)</f>
        <v>0</v>
      </c>
      <c r="F25" s="84"/>
      <c r="G25" s="85">
        <f t="shared" ref="G25:G44" si="133">IF(F25="P", 1, IF(OR(F25="N", F25="W"), 1, 0))</f>
        <v>0</v>
      </c>
      <c r="H25" s="86"/>
      <c r="I25" s="85">
        <f t="shared" ref="I25:I44" si="134">IF(H25="P", 1, IF(OR(H25="N", H25="W"), 1, 0))</f>
        <v>0</v>
      </c>
      <c r="J25" s="86"/>
      <c r="K25" s="85">
        <f t="shared" ref="K25:K44" si="135">IF(J25="P", 2, IF(OR(J25="N", J25="W"), 2, 0))</f>
        <v>0</v>
      </c>
      <c r="L25" s="86"/>
      <c r="M25" s="85">
        <f t="shared" ref="M25:M44" si="136">IF(L25="P", 2, IF(OR(L25="N", L25="W"), 2, 0))</f>
        <v>0</v>
      </c>
      <c r="N25" s="87">
        <f t="shared" ref="N25:N44" si="137">IF(SUM(G25, I25, K25, M25)&gt;=3, 3, SUM(G25, I25, K25, M25))</f>
        <v>0</v>
      </c>
      <c r="O25" s="88"/>
      <c r="P25" s="86"/>
      <c r="Q25" s="85">
        <f t="shared" ref="Q25:Q44" si="138">IF(P25="P", 1, IF(OR(P25="N", P25="W"), 2, 0))</f>
        <v>0</v>
      </c>
      <c r="R25" s="85"/>
      <c r="S25" s="85">
        <f t="shared" ref="S25:S44" si="139">IF(R25="P", 1, IF(OR(R25="N", R25="W"), 2, 0))</f>
        <v>0</v>
      </c>
      <c r="T25" s="85"/>
      <c r="U25" s="85">
        <f t="shared" ref="U25:U44" si="140">IF(T25="P", 1, IF(OR(T25="N", T25="W"), 4, 0))</f>
        <v>0</v>
      </c>
      <c r="V25" s="89"/>
      <c r="W25" s="85">
        <f t="shared" ref="W25:W44" si="141">IF(V25="P", 2, IF(OR(V25="N", V25="W"), 6, 0))</f>
        <v>0</v>
      </c>
      <c r="X25" s="90"/>
      <c r="Y25" s="85">
        <f t="shared" ref="Y25:Y44" si="142">IF(X25="P", 1, IF(OR(X25="N", X25="W"), 2, 0))</f>
        <v>0</v>
      </c>
      <c r="Z25" s="87">
        <f t="shared" ref="Z25:Z44" si="143">IF(SUM(Q25, S25, U25, W25, Y25)&gt;=6, 6, SUM(Q25, S25, U25, W25, Y25))</f>
        <v>0</v>
      </c>
      <c r="AA25" s="88"/>
      <c r="AB25" s="89"/>
      <c r="AC25" s="85">
        <f t="shared" ref="AC25:AC44" si="144">IF(AB25="P", 1, IF(OR(AB25="N", AB25="W"), 2, 0))</f>
        <v>0</v>
      </c>
      <c r="AD25" s="89"/>
      <c r="AE25" s="85">
        <f t="shared" ref="AE25:AE44" si="145">IF(AD25="P", 1, IF(OR(AD25="N", AD25="W"), 2, 0))</f>
        <v>0</v>
      </c>
      <c r="AF25" s="89"/>
      <c r="AG25" s="85">
        <f t="shared" ref="AG25:AG44" si="146">IF(AF25="P", 1, IF(OR(AF25="N", AF25="W"), 2, 0))</f>
        <v>0</v>
      </c>
      <c r="AH25" s="89"/>
      <c r="AI25" s="85">
        <f t="shared" ref="AI25:AI44" si="147">IF(AH25="P", 1, IF(OR(AH25="N", AH25="W"), 2, 0))</f>
        <v>0</v>
      </c>
      <c r="AJ25" s="89"/>
      <c r="AK25" s="85">
        <f t="shared" ref="AK25:AK44" si="148">IF(AJ25="P", 1, IF(OR(AJ25="N", AJ25="W"), 2, 0))</f>
        <v>0</v>
      </c>
      <c r="AL25" s="89"/>
      <c r="AM25" s="85">
        <f t="shared" ref="AM25:AM44" si="149">IF(AL25="P", 1, IF(OR(AL25="N", AL25="W"), 2, 0))</f>
        <v>0</v>
      </c>
      <c r="AN25" s="89"/>
      <c r="AO25" s="85">
        <f t="shared" ref="AO25:AO44" si="150">IF(AN25="P", 1, IF(OR(AN25="N", AN25="W"), 2, 0))</f>
        <v>0</v>
      </c>
      <c r="AP25" s="89"/>
      <c r="AQ25" s="85">
        <f t="shared" ref="AQ25:AQ44" si="151">IF(AP25="P", 1, IF(OR(AP25="N", AP25="W"), 2, 0))</f>
        <v>0</v>
      </c>
      <c r="AR25" s="89"/>
      <c r="AS25" s="85">
        <f t="shared" ref="AS25:AS44" si="152">IF(AR25="P", 1, IF(OR(AR25="N", AR25="W"), 2, 0))</f>
        <v>0</v>
      </c>
      <c r="AT25" s="89"/>
      <c r="AU25" s="85">
        <f t="shared" ref="AU25:AU44" si="153">IF(AT25="P", 1, IF(OR(AT25="N", AT25="W"), 2, 0))</f>
        <v>0</v>
      </c>
      <c r="AV25" s="87">
        <f t="shared" ref="AV25:AV44" si="154">IF(SUM(AC25,AE25,AG25,AI25,AK25,AM25, AO25, AQ25, AS25, AU25)&gt;=6, 6, SUM(AC25,AE25,AG25,AI25,AK25,AM25, AO25, AQ25, AS25, AU25))</f>
        <v>0</v>
      </c>
      <c r="AW25" s="85"/>
      <c r="AX25" s="89"/>
      <c r="AY25" s="85">
        <f t="shared" ref="AY25:AY44" si="155">IF(AX25="P", 2, IF(OR(AX25="N", AX25="W"), 4, 0))</f>
        <v>0</v>
      </c>
      <c r="AZ25" s="89"/>
      <c r="BA25" s="85">
        <f t="shared" ref="BA25:BA44" si="156">IF(AZ25="P", 1, IF(OR(AZ25="N", AZ25="W"), 2, 0))</f>
        <v>0</v>
      </c>
      <c r="BB25" s="89"/>
      <c r="BC25" s="85">
        <f t="shared" ref="BC25:BC44" si="157">IF(BB25="P", 3, IF(OR(BB25="N", BB25="W"), 6, 0))</f>
        <v>0</v>
      </c>
      <c r="BD25" s="89"/>
      <c r="BE25" s="85">
        <f t="shared" ref="BE25:BE44" si="158">IF(BD25="P", 1, IF(OR(BD25="N", BD25="W"), 3, 0))</f>
        <v>0</v>
      </c>
      <c r="BF25" s="89"/>
      <c r="BG25" s="85">
        <f t="shared" ref="BG25:BG44" si="159">IF(BF25="P", 2, IF(OR(BF25="N", BF25="W"), 6, 0))</f>
        <v>0</v>
      </c>
      <c r="BH25" s="87">
        <f t="shared" ref="BH25:BH44" si="160">IF(SUM(AY25, BA25, BC25, BE25, BG25)&gt;=6, 6, SUM(AY25, BA25, BC25, BE25, BG25))</f>
        <v>0</v>
      </c>
      <c r="BI25" s="89"/>
      <c r="BJ25" s="89"/>
      <c r="BK25" s="85">
        <f t="shared" ref="BK25:BK44" si="161">IF(BJ25="P", 1, IF(OR(BJ25="N", BJ25="W"), 2, 0))</f>
        <v>0</v>
      </c>
      <c r="BL25" s="89"/>
      <c r="BM25" s="85">
        <f t="shared" ref="BM25:BM44" si="162">IF(BL25="P", 0, IF(OR(BL25="N", BL25="W"), 3, 0))</f>
        <v>0</v>
      </c>
      <c r="BN25" s="89"/>
      <c r="BO25" s="85">
        <f t="shared" ref="BO25:BO44" si="163">IF(BN25="P", 2, IF(OR(BN25="N", BN25="W"), 4, 0))</f>
        <v>0</v>
      </c>
      <c r="BP25" s="89"/>
      <c r="BQ25" s="85">
        <f t="shared" ref="BQ25:BQ44" si="164">IF(BP25="P", 2, IF(OR(BP25="N", BP25="W"), 4, 0))</f>
        <v>0</v>
      </c>
      <c r="BR25" s="89"/>
      <c r="BS25" s="85">
        <f t="shared" ref="BS25:BS44" si="165">IF(BR25="P", 2, IF(OR(BR25="N", BR25="W"), 4, 0))</f>
        <v>0</v>
      </c>
      <c r="BT25" s="89"/>
      <c r="BU25" s="85">
        <f t="shared" ref="BU25:BU44" si="166">IF(BT25="P", 4, IF(OR(BT25="N", BT25="W"), 6, 0))</f>
        <v>0</v>
      </c>
      <c r="BV25" s="89"/>
      <c r="BW25" s="85">
        <f t="shared" ref="BW25:BW44" si="167">IF(BV25="P", 4, IF(OR(BV25="N", BV25="W"), 6, 0))</f>
        <v>0</v>
      </c>
      <c r="BX25" s="87">
        <f t="shared" ref="BX25:BX44" si="168">IF(SUM(BK25,BM25,BO25, BQ25, BS25, BU25, BW25)&gt;=6, 6, SUM(BK25,BM25,BO25, BQ25, BS25, BU25, BW25))</f>
        <v>0</v>
      </c>
      <c r="BY25" s="89"/>
      <c r="BZ25" s="89"/>
      <c r="CA25" s="85">
        <f t="shared" ref="CA25:CA44" si="169">IF(BZ25="P", 1, IF(OR(BZ25="N", BZ25="W"), 4, 0))</f>
        <v>0</v>
      </c>
      <c r="CB25" s="89"/>
      <c r="CC25" s="85">
        <f t="shared" ref="CC25:CC44" si="170">IF(CB25="P", 2, IF(OR(CB25="N", CB25="W"), 4, 0))</f>
        <v>0</v>
      </c>
      <c r="CD25" s="89"/>
      <c r="CE25" s="85">
        <f t="shared" ref="CE25:CE44" si="171">IF(CD25="P", 1, IF(OR(CD25="N", CD25="W"), 3, 0))</f>
        <v>0</v>
      </c>
      <c r="CF25" s="89"/>
      <c r="CG25" s="85">
        <f t="shared" ref="CG25:CG44" si="172">IF(CF25="P", 2, IF(OR(CF25="N", CF25="W"), 4, 0))</f>
        <v>0</v>
      </c>
      <c r="CH25" s="89"/>
      <c r="CI25" s="85">
        <f t="shared" ref="CI25:CI44" si="173">IF(CH25="P", 3, IF(OR(CH25="N", CH25="W"), 6, 0))</f>
        <v>0</v>
      </c>
      <c r="CJ25" s="89"/>
      <c r="CK25" s="85">
        <f t="shared" ref="CK25:CK44" si="174">IF(CJ25="P", 3, IF(OR(CJ25="N", CJ25="W"), 6, 0))</f>
        <v>0</v>
      </c>
      <c r="CL25" s="87">
        <f t="shared" ref="CL25:CL44" si="175">IF(SUM(CA25,CC25, CE25, CG25, CI25, CK25)&gt;=6, 6, SUM(CA25,CC25, CE25, CG25, CI25, CK25))</f>
        <v>0</v>
      </c>
      <c r="CM25" s="85"/>
      <c r="CN25" s="89"/>
      <c r="CO25" s="85">
        <f t="shared" ref="CO25:CO44" si="176">IF(CN25="P", 3, IF(OR(CN25="N", CN25="W"), 6, 0))</f>
        <v>0</v>
      </c>
      <c r="CP25" s="89"/>
      <c r="CQ25" s="85">
        <f t="shared" ref="CQ25:CQ44" si="177">IF(CP25="P", 3, IF(OR(CP25="N", CP25="W"), 6, 0))</f>
        <v>0</v>
      </c>
      <c r="CR25" s="89"/>
      <c r="CS25" s="85">
        <f t="shared" ref="CS25:CS44" si="178">IF(CR25="P", 3, IF(OR(CR25="N", CR25="W"), 6, 0))</f>
        <v>0</v>
      </c>
      <c r="CT25" s="87">
        <f t="shared" ref="CT25:CT44" si="179">IF(SUM(CO25, CQ25, CS25)&gt;=9, 9, SUM( CO25, CQ25, CS25))</f>
        <v>0</v>
      </c>
      <c r="CU25" s="89"/>
      <c r="CV25" s="89"/>
      <c r="CW25" s="85">
        <f t="shared" ref="CW25:CW44" si="180">IF(CV25="P", 1, IF(OR(CV25="N", CV25="W"), 4, 0))</f>
        <v>0</v>
      </c>
      <c r="CX25" s="89"/>
      <c r="CY25" s="85">
        <f t="shared" ref="CY25:CY44" si="181">IF(CX25="P", 2, IF(OR(CX25="N", CX25="W"), 4, 0))</f>
        <v>0</v>
      </c>
      <c r="CZ25" s="89"/>
      <c r="DA25" s="85">
        <f t="shared" ref="DA25:DA44" si="182">IF(CZ25="P", 3, IF(OR(CZ25="N", CZ25="W"), 6, 0))</f>
        <v>0</v>
      </c>
      <c r="DB25" s="89"/>
      <c r="DC25" s="85">
        <f t="shared" ref="DC25:DC44" si="183">IF(DB25="P", 2, IF(OR(DB25="N", DB25="W"), 4, 0))</f>
        <v>0</v>
      </c>
      <c r="DD25" s="89"/>
      <c r="DE25" s="85">
        <f t="shared" ref="DE25:DE44" si="184">IF(DD25="P", 3, IF(OR(DD25="N", DD25="W"), 6, 0))</f>
        <v>0</v>
      </c>
      <c r="DF25" s="89"/>
      <c r="DG25" s="85">
        <f t="shared" ref="DG25:DG44" si="185">IF(DF25="P", 4, IF(OR(DF25="N", DF25="W"), 8, 0))</f>
        <v>0</v>
      </c>
      <c r="DH25" s="89"/>
      <c r="DI25" s="85">
        <f t="shared" ref="DI25:DI44" si="186">IF(DH25="P", 3, IF(OR(DH25="N", DH25="W"), 6, 0))</f>
        <v>0</v>
      </c>
      <c r="DJ25" s="91">
        <f t="shared" si="121"/>
        <v>0</v>
      </c>
      <c r="DK25" s="85"/>
      <c r="DL25" s="89"/>
      <c r="DM25" s="85">
        <f t="shared" ref="DM25:DM44" si="187">IF(DL25="P", 1, IF(OR(DL25="N", DL25="W"), 1, 0))</f>
        <v>0</v>
      </c>
      <c r="DN25" s="89"/>
      <c r="DO25" s="85">
        <f t="shared" ref="DO25:DO44" si="188">IF(DN25="P", 1, IF(OR(DN25="N", DN25="W"), 3, 0))</f>
        <v>0</v>
      </c>
      <c r="DP25" s="89"/>
      <c r="DQ25" s="85">
        <f t="shared" ref="DQ25:DQ44" si="189">IF(DP25="P", 1, IF(OR(DP25="N", DP25="W"), 3, 0))</f>
        <v>0</v>
      </c>
      <c r="DR25" s="89"/>
      <c r="DS25" s="85">
        <f t="shared" ref="DS25:DS44" si="190">IF(DR25="P", 3, IF(OR(DR25="N", DR25="W"), 9, 0))</f>
        <v>0</v>
      </c>
      <c r="DT25" s="89"/>
      <c r="DU25" s="85">
        <f t="shared" ref="DU25:DU44" si="191">IF(DT25="P", 3, IF(OR(DT25="N", DT25="W"), 9, 0))</f>
        <v>0</v>
      </c>
      <c r="DV25" s="89"/>
      <c r="DW25" s="85">
        <f t="shared" ref="DW25:DW44" si="192">IF(DV25="P", 3, IF(OR(DV25="N", DV25="W"), 9, 0))</f>
        <v>0</v>
      </c>
      <c r="DX25" s="89"/>
      <c r="DY25" s="85">
        <f t="shared" ref="DY25:DY44" si="193">IF(DX25="P", 3, IF(OR(DX25="N", DX25="W"), 6, 0))</f>
        <v>0</v>
      </c>
      <c r="DZ25" s="89"/>
      <c r="EA25" s="85">
        <f t="shared" ref="EA25:EA44" si="194">IF(DZ25="P", 3, IF(OR(DZ25="N", DZ25="W"), 6, 0))</f>
        <v>0</v>
      </c>
      <c r="EB25" s="89"/>
      <c r="EC25" s="85">
        <f t="shared" ref="EC25:EC44" si="195">IF(EB25="P", 3, IF(OR(EB25="N", EB25="W"), 9, 0))</f>
        <v>0</v>
      </c>
      <c r="ED25" s="91">
        <f t="shared" ref="ED25:ED44" si="196">IF(SUM(DM25,DO25,DQ25,DS25,DU25,DW25,DY25,EA25,EC25)&gt;=9, 9, SUM(DM25,DO25,DQ25,DS25,DU25,DW25,DY25,EA25,EC25))</f>
        <v>0</v>
      </c>
    </row>
    <row r="26" spans="1:134" ht="16.5" x14ac:dyDescent="0.3">
      <c r="A26" s="4" t="str">
        <f>'Iniciální odběry'!A26</f>
        <v xml:space="preserve">Prekop Vladimír </v>
      </c>
      <c r="B26" s="107">
        <f>'Iniciální odběry'!B26</f>
        <v>6306022228</v>
      </c>
      <c r="C26" s="105">
        <f>'Iniciální odběry'!C26</f>
        <v>44006</v>
      </c>
      <c r="D26" s="105"/>
      <c r="E26" s="83">
        <f t="shared" si="132"/>
        <v>0</v>
      </c>
      <c r="F26" s="84"/>
      <c r="G26" s="85">
        <f t="shared" si="133"/>
        <v>0</v>
      </c>
      <c r="H26" s="86"/>
      <c r="I26" s="85">
        <f t="shared" si="134"/>
        <v>0</v>
      </c>
      <c r="J26" s="86"/>
      <c r="K26" s="85">
        <f t="shared" si="135"/>
        <v>0</v>
      </c>
      <c r="L26" s="86"/>
      <c r="M26" s="85">
        <f t="shared" si="136"/>
        <v>0</v>
      </c>
      <c r="N26" s="87">
        <f t="shared" si="137"/>
        <v>0</v>
      </c>
      <c r="O26" s="88"/>
      <c r="P26" s="86"/>
      <c r="Q26" s="85">
        <f t="shared" si="138"/>
        <v>0</v>
      </c>
      <c r="R26" s="85"/>
      <c r="S26" s="85">
        <f t="shared" si="139"/>
        <v>0</v>
      </c>
      <c r="T26" s="85"/>
      <c r="U26" s="85">
        <f t="shared" si="140"/>
        <v>0</v>
      </c>
      <c r="V26" s="89"/>
      <c r="W26" s="85">
        <f t="shared" si="141"/>
        <v>0</v>
      </c>
      <c r="X26" s="90"/>
      <c r="Y26" s="85">
        <f t="shared" si="142"/>
        <v>0</v>
      </c>
      <c r="Z26" s="87">
        <f t="shared" si="143"/>
        <v>0</v>
      </c>
      <c r="AA26" s="88"/>
      <c r="AB26" s="89"/>
      <c r="AC26" s="85">
        <f t="shared" si="144"/>
        <v>0</v>
      </c>
      <c r="AD26" s="89"/>
      <c r="AE26" s="85">
        <f t="shared" si="145"/>
        <v>0</v>
      </c>
      <c r="AF26" s="89"/>
      <c r="AG26" s="85">
        <f t="shared" si="146"/>
        <v>0</v>
      </c>
      <c r="AH26" s="89"/>
      <c r="AI26" s="85">
        <f t="shared" si="147"/>
        <v>0</v>
      </c>
      <c r="AJ26" s="89"/>
      <c r="AK26" s="85">
        <f t="shared" si="148"/>
        <v>0</v>
      </c>
      <c r="AL26" s="89"/>
      <c r="AM26" s="85">
        <f t="shared" si="149"/>
        <v>0</v>
      </c>
      <c r="AN26" s="89"/>
      <c r="AO26" s="85">
        <f t="shared" si="150"/>
        <v>0</v>
      </c>
      <c r="AP26" s="89"/>
      <c r="AQ26" s="85">
        <f t="shared" si="151"/>
        <v>0</v>
      </c>
      <c r="AR26" s="89"/>
      <c r="AS26" s="85">
        <f t="shared" si="152"/>
        <v>0</v>
      </c>
      <c r="AT26" s="89"/>
      <c r="AU26" s="85">
        <f t="shared" si="153"/>
        <v>0</v>
      </c>
      <c r="AV26" s="87">
        <f t="shared" si="154"/>
        <v>0</v>
      </c>
      <c r="AW26" s="85"/>
      <c r="AX26" s="89"/>
      <c r="AY26" s="85">
        <f t="shared" si="155"/>
        <v>0</v>
      </c>
      <c r="AZ26" s="89"/>
      <c r="BA26" s="85">
        <f t="shared" si="156"/>
        <v>0</v>
      </c>
      <c r="BB26" s="89"/>
      <c r="BC26" s="85">
        <f t="shared" si="157"/>
        <v>0</v>
      </c>
      <c r="BD26" s="89"/>
      <c r="BE26" s="85">
        <f t="shared" si="158"/>
        <v>0</v>
      </c>
      <c r="BF26" s="89"/>
      <c r="BG26" s="85">
        <f t="shared" si="159"/>
        <v>0</v>
      </c>
      <c r="BH26" s="87">
        <f t="shared" si="160"/>
        <v>0</v>
      </c>
      <c r="BI26" s="89"/>
      <c r="BJ26" s="89"/>
      <c r="BK26" s="85">
        <f t="shared" si="161"/>
        <v>0</v>
      </c>
      <c r="BL26" s="89"/>
      <c r="BM26" s="85">
        <f t="shared" si="162"/>
        <v>0</v>
      </c>
      <c r="BN26" s="89"/>
      <c r="BO26" s="85">
        <f t="shared" si="163"/>
        <v>0</v>
      </c>
      <c r="BP26" s="89"/>
      <c r="BQ26" s="85">
        <f t="shared" si="164"/>
        <v>0</v>
      </c>
      <c r="BR26" s="89"/>
      <c r="BS26" s="85">
        <f t="shared" si="165"/>
        <v>0</v>
      </c>
      <c r="BT26" s="89"/>
      <c r="BU26" s="85">
        <f t="shared" si="166"/>
        <v>0</v>
      </c>
      <c r="BV26" s="89"/>
      <c r="BW26" s="85">
        <f t="shared" si="167"/>
        <v>0</v>
      </c>
      <c r="BX26" s="87">
        <f t="shared" si="168"/>
        <v>0</v>
      </c>
      <c r="BY26" s="89"/>
      <c r="BZ26" s="89"/>
      <c r="CA26" s="85">
        <f t="shared" si="169"/>
        <v>0</v>
      </c>
      <c r="CB26" s="89"/>
      <c r="CC26" s="85">
        <f t="shared" si="170"/>
        <v>0</v>
      </c>
      <c r="CD26" s="89"/>
      <c r="CE26" s="85">
        <f t="shared" si="171"/>
        <v>0</v>
      </c>
      <c r="CF26" s="89"/>
      <c r="CG26" s="85">
        <f t="shared" si="172"/>
        <v>0</v>
      </c>
      <c r="CH26" s="89"/>
      <c r="CI26" s="85">
        <f t="shared" si="173"/>
        <v>0</v>
      </c>
      <c r="CJ26" s="89"/>
      <c r="CK26" s="85">
        <f t="shared" si="174"/>
        <v>0</v>
      </c>
      <c r="CL26" s="87">
        <f t="shared" si="175"/>
        <v>0</v>
      </c>
      <c r="CM26" s="85"/>
      <c r="CN26" s="89"/>
      <c r="CO26" s="85">
        <f t="shared" si="176"/>
        <v>0</v>
      </c>
      <c r="CP26" s="89"/>
      <c r="CQ26" s="85">
        <f t="shared" si="177"/>
        <v>0</v>
      </c>
      <c r="CR26" s="89"/>
      <c r="CS26" s="85">
        <f t="shared" si="178"/>
        <v>0</v>
      </c>
      <c r="CT26" s="87">
        <f t="shared" si="179"/>
        <v>0</v>
      </c>
      <c r="CU26" s="89"/>
      <c r="CV26" s="89"/>
      <c r="CW26" s="85">
        <f t="shared" si="180"/>
        <v>0</v>
      </c>
      <c r="CX26" s="89"/>
      <c r="CY26" s="85">
        <f t="shared" si="181"/>
        <v>0</v>
      </c>
      <c r="CZ26" s="89"/>
      <c r="DA26" s="85">
        <f t="shared" si="182"/>
        <v>0</v>
      </c>
      <c r="DB26" s="89"/>
      <c r="DC26" s="85">
        <f t="shared" si="183"/>
        <v>0</v>
      </c>
      <c r="DD26" s="89"/>
      <c r="DE26" s="85">
        <f t="shared" si="184"/>
        <v>0</v>
      </c>
      <c r="DF26" s="89"/>
      <c r="DG26" s="85">
        <f t="shared" si="185"/>
        <v>0</v>
      </c>
      <c r="DH26" s="89"/>
      <c r="DI26" s="85">
        <f t="shared" si="186"/>
        <v>0</v>
      </c>
      <c r="DJ26" s="91">
        <f t="shared" si="121"/>
        <v>0</v>
      </c>
      <c r="DK26" s="85"/>
      <c r="DL26" s="89"/>
      <c r="DM26" s="85">
        <f t="shared" si="187"/>
        <v>0</v>
      </c>
      <c r="DN26" s="89"/>
      <c r="DO26" s="85">
        <f t="shared" si="188"/>
        <v>0</v>
      </c>
      <c r="DP26" s="89"/>
      <c r="DQ26" s="85">
        <f t="shared" si="189"/>
        <v>0</v>
      </c>
      <c r="DR26" s="89"/>
      <c r="DS26" s="85">
        <f t="shared" si="190"/>
        <v>0</v>
      </c>
      <c r="DT26" s="89"/>
      <c r="DU26" s="85">
        <f t="shared" si="191"/>
        <v>0</v>
      </c>
      <c r="DV26" s="89"/>
      <c r="DW26" s="85">
        <f t="shared" si="192"/>
        <v>0</v>
      </c>
      <c r="DX26" s="89"/>
      <c r="DY26" s="85">
        <f t="shared" si="193"/>
        <v>0</v>
      </c>
      <c r="DZ26" s="89"/>
      <c r="EA26" s="85">
        <f t="shared" si="194"/>
        <v>0</v>
      </c>
      <c r="EB26" s="89"/>
      <c r="EC26" s="85">
        <f t="shared" si="195"/>
        <v>0</v>
      </c>
      <c r="ED26" s="91">
        <f t="shared" si="196"/>
        <v>0</v>
      </c>
    </row>
    <row r="27" spans="1:134" ht="16.5" x14ac:dyDescent="0.3">
      <c r="A27" s="4" t="str">
        <f>'Iniciální odběry'!A27</f>
        <v>Sekanina Karel</v>
      </c>
      <c r="B27" s="107">
        <f>'Iniciální odběry'!B27</f>
        <v>470112408</v>
      </c>
      <c r="C27" s="105">
        <f>'Iniciální odběry'!C27</f>
        <v>44116</v>
      </c>
      <c r="D27" s="105"/>
      <c r="E27" s="83">
        <f t="shared" si="132"/>
        <v>0</v>
      </c>
      <c r="F27" s="84"/>
      <c r="G27" s="85">
        <f t="shared" si="133"/>
        <v>0</v>
      </c>
      <c r="H27" s="86"/>
      <c r="I27" s="85">
        <f t="shared" si="134"/>
        <v>0</v>
      </c>
      <c r="J27" s="86"/>
      <c r="K27" s="85">
        <f t="shared" si="135"/>
        <v>0</v>
      </c>
      <c r="L27" s="86"/>
      <c r="M27" s="85">
        <f t="shared" si="136"/>
        <v>0</v>
      </c>
      <c r="N27" s="87">
        <f t="shared" si="137"/>
        <v>0</v>
      </c>
      <c r="O27" s="88"/>
      <c r="P27" s="86"/>
      <c r="Q27" s="85">
        <f t="shared" si="138"/>
        <v>0</v>
      </c>
      <c r="R27" s="85"/>
      <c r="S27" s="85">
        <f t="shared" si="139"/>
        <v>0</v>
      </c>
      <c r="T27" s="85"/>
      <c r="U27" s="85">
        <f t="shared" si="140"/>
        <v>0</v>
      </c>
      <c r="V27" s="89"/>
      <c r="W27" s="85">
        <f t="shared" si="141"/>
        <v>0</v>
      </c>
      <c r="X27" s="90"/>
      <c r="Y27" s="85">
        <f t="shared" si="142"/>
        <v>0</v>
      </c>
      <c r="Z27" s="87">
        <f t="shared" si="143"/>
        <v>0</v>
      </c>
      <c r="AA27" s="88"/>
      <c r="AB27" s="89"/>
      <c r="AC27" s="85">
        <f t="shared" si="144"/>
        <v>0</v>
      </c>
      <c r="AD27" s="89"/>
      <c r="AE27" s="85">
        <f t="shared" si="145"/>
        <v>0</v>
      </c>
      <c r="AF27" s="89"/>
      <c r="AG27" s="85">
        <f t="shared" si="146"/>
        <v>0</v>
      </c>
      <c r="AH27" s="89"/>
      <c r="AI27" s="85">
        <f t="shared" si="147"/>
        <v>0</v>
      </c>
      <c r="AJ27" s="89"/>
      <c r="AK27" s="85">
        <f t="shared" si="148"/>
        <v>0</v>
      </c>
      <c r="AL27" s="89"/>
      <c r="AM27" s="85">
        <f t="shared" si="149"/>
        <v>0</v>
      </c>
      <c r="AN27" s="89"/>
      <c r="AO27" s="85">
        <f t="shared" si="150"/>
        <v>0</v>
      </c>
      <c r="AP27" s="89"/>
      <c r="AQ27" s="85">
        <f t="shared" si="151"/>
        <v>0</v>
      </c>
      <c r="AR27" s="89"/>
      <c r="AS27" s="85">
        <f t="shared" si="152"/>
        <v>0</v>
      </c>
      <c r="AT27" s="89"/>
      <c r="AU27" s="85">
        <f t="shared" si="153"/>
        <v>0</v>
      </c>
      <c r="AV27" s="87">
        <f t="shared" si="154"/>
        <v>0</v>
      </c>
      <c r="AW27" s="85"/>
      <c r="AX27" s="89"/>
      <c r="AY27" s="85">
        <f t="shared" si="155"/>
        <v>0</v>
      </c>
      <c r="AZ27" s="89"/>
      <c r="BA27" s="85">
        <f t="shared" si="156"/>
        <v>0</v>
      </c>
      <c r="BB27" s="89"/>
      <c r="BC27" s="85">
        <f t="shared" si="157"/>
        <v>0</v>
      </c>
      <c r="BD27" s="89"/>
      <c r="BE27" s="85">
        <f t="shared" si="158"/>
        <v>0</v>
      </c>
      <c r="BF27" s="89"/>
      <c r="BG27" s="85">
        <f t="shared" si="159"/>
        <v>0</v>
      </c>
      <c r="BH27" s="87">
        <f t="shared" si="160"/>
        <v>0</v>
      </c>
      <c r="BI27" s="89"/>
      <c r="BJ27" s="89"/>
      <c r="BK27" s="85">
        <f t="shared" si="161"/>
        <v>0</v>
      </c>
      <c r="BL27" s="89"/>
      <c r="BM27" s="85">
        <f t="shared" si="162"/>
        <v>0</v>
      </c>
      <c r="BN27" s="89"/>
      <c r="BO27" s="85">
        <f t="shared" si="163"/>
        <v>0</v>
      </c>
      <c r="BP27" s="89"/>
      <c r="BQ27" s="85">
        <f t="shared" si="164"/>
        <v>0</v>
      </c>
      <c r="BR27" s="89"/>
      <c r="BS27" s="85">
        <f t="shared" si="165"/>
        <v>0</v>
      </c>
      <c r="BT27" s="89"/>
      <c r="BU27" s="85">
        <f t="shared" si="166"/>
        <v>0</v>
      </c>
      <c r="BV27" s="89"/>
      <c r="BW27" s="85">
        <f t="shared" si="167"/>
        <v>0</v>
      </c>
      <c r="BX27" s="87">
        <f t="shared" si="168"/>
        <v>0</v>
      </c>
      <c r="BY27" s="89"/>
      <c r="BZ27" s="89"/>
      <c r="CA27" s="85">
        <f t="shared" si="169"/>
        <v>0</v>
      </c>
      <c r="CB27" s="89"/>
      <c r="CC27" s="85">
        <f t="shared" si="170"/>
        <v>0</v>
      </c>
      <c r="CD27" s="89"/>
      <c r="CE27" s="85">
        <f t="shared" si="171"/>
        <v>0</v>
      </c>
      <c r="CF27" s="89"/>
      <c r="CG27" s="85">
        <f t="shared" si="172"/>
        <v>0</v>
      </c>
      <c r="CH27" s="89"/>
      <c r="CI27" s="85">
        <f t="shared" si="173"/>
        <v>0</v>
      </c>
      <c r="CJ27" s="89"/>
      <c r="CK27" s="85">
        <f t="shared" si="174"/>
        <v>0</v>
      </c>
      <c r="CL27" s="87">
        <f t="shared" si="175"/>
        <v>0</v>
      </c>
      <c r="CM27" s="85"/>
      <c r="CN27" s="89"/>
      <c r="CO27" s="85">
        <f t="shared" si="176"/>
        <v>0</v>
      </c>
      <c r="CP27" s="89"/>
      <c r="CQ27" s="85">
        <f t="shared" si="177"/>
        <v>0</v>
      </c>
      <c r="CR27" s="89"/>
      <c r="CS27" s="85">
        <f t="shared" si="178"/>
        <v>0</v>
      </c>
      <c r="CT27" s="87">
        <f t="shared" si="179"/>
        <v>0</v>
      </c>
      <c r="CU27" s="89"/>
      <c r="CV27" s="89"/>
      <c r="CW27" s="85">
        <f t="shared" si="180"/>
        <v>0</v>
      </c>
      <c r="CX27" s="89"/>
      <c r="CY27" s="85">
        <f t="shared" si="181"/>
        <v>0</v>
      </c>
      <c r="CZ27" s="89"/>
      <c r="DA27" s="85">
        <f t="shared" si="182"/>
        <v>0</v>
      </c>
      <c r="DB27" s="89"/>
      <c r="DC27" s="85">
        <f t="shared" si="183"/>
        <v>0</v>
      </c>
      <c r="DD27" s="89"/>
      <c r="DE27" s="85">
        <f t="shared" si="184"/>
        <v>0</v>
      </c>
      <c r="DF27" s="89"/>
      <c r="DG27" s="85">
        <f t="shared" si="185"/>
        <v>0</v>
      </c>
      <c r="DH27" s="89"/>
      <c r="DI27" s="85">
        <f t="shared" si="186"/>
        <v>0</v>
      </c>
      <c r="DJ27" s="91">
        <f t="shared" si="121"/>
        <v>0</v>
      </c>
      <c r="DK27" s="85"/>
      <c r="DL27" s="89"/>
      <c r="DM27" s="85">
        <f t="shared" si="187"/>
        <v>0</v>
      </c>
      <c r="DN27" s="89"/>
      <c r="DO27" s="85">
        <f t="shared" si="188"/>
        <v>0</v>
      </c>
      <c r="DP27" s="89"/>
      <c r="DQ27" s="85">
        <f t="shared" si="189"/>
        <v>0</v>
      </c>
      <c r="DR27" s="89"/>
      <c r="DS27" s="85">
        <f t="shared" si="190"/>
        <v>0</v>
      </c>
      <c r="DT27" s="89"/>
      <c r="DU27" s="85">
        <f t="shared" si="191"/>
        <v>0</v>
      </c>
      <c r="DV27" s="89"/>
      <c r="DW27" s="85">
        <f t="shared" si="192"/>
        <v>0</v>
      </c>
      <c r="DX27" s="89"/>
      <c r="DY27" s="85">
        <f t="shared" si="193"/>
        <v>0</v>
      </c>
      <c r="DZ27" s="89"/>
      <c r="EA27" s="85">
        <f t="shared" si="194"/>
        <v>0</v>
      </c>
      <c r="EB27" s="89"/>
      <c r="EC27" s="85">
        <f t="shared" si="195"/>
        <v>0</v>
      </c>
      <c r="ED27" s="91">
        <f t="shared" si="196"/>
        <v>0</v>
      </c>
    </row>
    <row r="28" spans="1:134" ht="16.5" x14ac:dyDescent="0.3">
      <c r="A28" s="4" t="str">
        <f>'Iniciální odběry'!A28</f>
        <v xml:space="preserve">Sívek Antonín </v>
      </c>
      <c r="B28" s="107">
        <f>'Iniciální odběry'!B28</f>
        <v>530211085</v>
      </c>
      <c r="C28" s="105">
        <f>'Iniciální odběry'!C28</f>
        <v>44210</v>
      </c>
      <c r="D28" s="105"/>
      <c r="E28" s="83">
        <f t="shared" si="132"/>
        <v>0</v>
      </c>
      <c r="F28" s="84"/>
      <c r="G28" s="85">
        <f t="shared" si="133"/>
        <v>0</v>
      </c>
      <c r="H28" s="86"/>
      <c r="I28" s="85">
        <f t="shared" si="134"/>
        <v>0</v>
      </c>
      <c r="J28" s="86"/>
      <c r="K28" s="85">
        <f t="shared" si="135"/>
        <v>0</v>
      </c>
      <c r="L28" s="86"/>
      <c r="M28" s="85">
        <f t="shared" si="136"/>
        <v>0</v>
      </c>
      <c r="N28" s="87">
        <f t="shared" si="137"/>
        <v>0</v>
      </c>
      <c r="O28" s="88"/>
      <c r="P28" s="86"/>
      <c r="Q28" s="85">
        <f t="shared" si="138"/>
        <v>0</v>
      </c>
      <c r="R28" s="85"/>
      <c r="S28" s="85">
        <f t="shared" si="139"/>
        <v>0</v>
      </c>
      <c r="T28" s="85"/>
      <c r="U28" s="85">
        <f t="shared" si="140"/>
        <v>0</v>
      </c>
      <c r="V28" s="89"/>
      <c r="W28" s="85">
        <f t="shared" si="141"/>
        <v>0</v>
      </c>
      <c r="X28" s="90"/>
      <c r="Y28" s="85">
        <f t="shared" si="142"/>
        <v>0</v>
      </c>
      <c r="Z28" s="87">
        <f t="shared" si="143"/>
        <v>0</v>
      </c>
      <c r="AA28" s="88"/>
      <c r="AB28" s="89"/>
      <c r="AC28" s="85">
        <f t="shared" si="144"/>
        <v>0</v>
      </c>
      <c r="AD28" s="89"/>
      <c r="AE28" s="85">
        <f t="shared" si="145"/>
        <v>0</v>
      </c>
      <c r="AF28" s="89"/>
      <c r="AG28" s="85">
        <f t="shared" si="146"/>
        <v>0</v>
      </c>
      <c r="AH28" s="89"/>
      <c r="AI28" s="85">
        <f t="shared" si="147"/>
        <v>0</v>
      </c>
      <c r="AJ28" s="89"/>
      <c r="AK28" s="85">
        <f t="shared" si="148"/>
        <v>0</v>
      </c>
      <c r="AL28" s="89"/>
      <c r="AM28" s="85">
        <f t="shared" si="149"/>
        <v>0</v>
      </c>
      <c r="AN28" s="89"/>
      <c r="AO28" s="85">
        <f t="shared" si="150"/>
        <v>0</v>
      </c>
      <c r="AP28" s="89"/>
      <c r="AQ28" s="85">
        <f t="shared" si="151"/>
        <v>0</v>
      </c>
      <c r="AR28" s="89"/>
      <c r="AS28" s="85">
        <f t="shared" si="152"/>
        <v>0</v>
      </c>
      <c r="AT28" s="89"/>
      <c r="AU28" s="85">
        <f t="shared" si="153"/>
        <v>0</v>
      </c>
      <c r="AV28" s="87">
        <f t="shared" si="154"/>
        <v>0</v>
      </c>
      <c r="AW28" s="85"/>
      <c r="AX28" s="89"/>
      <c r="AY28" s="85">
        <f t="shared" si="155"/>
        <v>0</v>
      </c>
      <c r="AZ28" s="89"/>
      <c r="BA28" s="85">
        <f t="shared" si="156"/>
        <v>0</v>
      </c>
      <c r="BB28" s="89"/>
      <c r="BC28" s="85">
        <f t="shared" si="157"/>
        <v>0</v>
      </c>
      <c r="BD28" s="89"/>
      <c r="BE28" s="85">
        <f t="shared" si="158"/>
        <v>0</v>
      </c>
      <c r="BF28" s="89"/>
      <c r="BG28" s="85">
        <f t="shared" si="159"/>
        <v>0</v>
      </c>
      <c r="BH28" s="87">
        <f t="shared" si="160"/>
        <v>0</v>
      </c>
      <c r="BI28" s="89"/>
      <c r="BJ28" s="89"/>
      <c r="BK28" s="85">
        <f t="shared" si="161"/>
        <v>0</v>
      </c>
      <c r="BL28" s="89"/>
      <c r="BM28" s="85">
        <f t="shared" si="162"/>
        <v>0</v>
      </c>
      <c r="BN28" s="89"/>
      <c r="BO28" s="85">
        <f t="shared" si="163"/>
        <v>0</v>
      </c>
      <c r="BP28" s="89"/>
      <c r="BQ28" s="85">
        <f t="shared" si="164"/>
        <v>0</v>
      </c>
      <c r="BR28" s="89"/>
      <c r="BS28" s="85">
        <f t="shared" si="165"/>
        <v>0</v>
      </c>
      <c r="BT28" s="89"/>
      <c r="BU28" s="85">
        <f t="shared" si="166"/>
        <v>0</v>
      </c>
      <c r="BV28" s="89"/>
      <c r="BW28" s="85">
        <f t="shared" si="167"/>
        <v>0</v>
      </c>
      <c r="BX28" s="87">
        <f t="shared" si="168"/>
        <v>0</v>
      </c>
      <c r="BY28" s="89"/>
      <c r="BZ28" s="89"/>
      <c r="CA28" s="85">
        <f t="shared" si="169"/>
        <v>0</v>
      </c>
      <c r="CB28" s="89"/>
      <c r="CC28" s="85">
        <f t="shared" si="170"/>
        <v>0</v>
      </c>
      <c r="CD28" s="89"/>
      <c r="CE28" s="85">
        <f t="shared" si="171"/>
        <v>0</v>
      </c>
      <c r="CF28" s="89"/>
      <c r="CG28" s="85">
        <f t="shared" si="172"/>
        <v>0</v>
      </c>
      <c r="CH28" s="89"/>
      <c r="CI28" s="85">
        <f t="shared" si="173"/>
        <v>0</v>
      </c>
      <c r="CJ28" s="89"/>
      <c r="CK28" s="85">
        <f t="shared" si="174"/>
        <v>0</v>
      </c>
      <c r="CL28" s="87">
        <f t="shared" si="175"/>
        <v>0</v>
      </c>
      <c r="CM28" s="85"/>
      <c r="CN28" s="89"/>
      <c r="CO28" s="85">
        <f t="shared" si="176"/>
        <v>0</v>
      </c>
      <c r="CP28" s="89"/>
      <c r="CQ28" s="85">
        <f t="shared" si="177"/>
        <v>0</v>
      </c>
      <c r="CR28" s="89"/>
      <c r="CS28" s="85">
        <f t="shared" si="178"/>
        <v>0</v>
      </c>
      <c r="CT28" s="87">
        <f t="shared" si="179"/>
        <v>0</v>
      </c>
      <c r="CU28" s="89"/>
      <c r="CV28" s="89"/>
      <c r="CW28" s="85">
        <f t="shared" si="180"/>
        <v>0</v>
      </c>
      <c r="CX28" s="89"/>
      <c r="CY28" s="85">
        <f t="shared" si="181"/>
        <v>0</v>
      </c>
      <c r="CZ28" s="89"/>
      <c r="DA28" s="85">
        <f t="shared" si="182"/>
        <v>0</v>
      </c>
      <c r="DB28" s="89"/>
      <c r="DC28" s="85">
        <f t="shared" si="183"/>
        <v>0</v>
      </c>
      <c r="DD28" s="89"/>
      <c r="DE28" s="85">
        <f t="shared" si="184"/>
        <v>0</v>
      </c>
      <c r="DF28" s="89"/>
      <c r="DG28" s="85">
        <f t="shared" si="185"/>
        <v>0</v>
      </c>
      <c r="DH28" s="89"/>
      <c r="DI28" s="85">
        <f t="shared" si="186"/>
        <v>0</v>
      </c>
      <c r="DJ28" s="91">
        <f t="shared" si="121"/>
        <v>0</v>
      </c>
      <c r="DK28" s="85"/>
      <c r="DL28" s="89"/>
      <c r="DM28" s="85">
        <f t="shared" si="187"/>
        <v>0</v>
      </c>
      <c r="DN28" s="89"/>
      <c r="DO28" s="85">
        <f t="shared" si="188"/>
        <v>0</v>
      </c>
      <c r="DP28" s="89"/>
      <c r="DQ28" s="85">
        <f t="shared" si="189"/>
        <v>0</v>
      </c>
      <c r="DR28" s="89"/>
      <c r="DS28" s="85">
        <f t="shared" si="190"/>
        <v>0</v>
      </c>
      <c r="DT28" s="89"/>
      <c r="DU28" s="85">
        <f t="shared" si="191"/>
        <v>0</v>
      </c>
      <c r="DV28" s="89"/>
      <c r="DW28" s="85">
        <f t="shared" si="192"/>
        <v>0</v>
      </c>
      <c r="DX28" s="89"/>
      <c r="DY28" s="85">
        <f t="shared" si="193"/>
        <v>0</v>
      </c>
      <c r="DZ28" s="89"/>
      <c r="EA28" s="85">
        <f t="shared" si="194"/>
        <v>0</v>
      </c>
      <c r="EB28" s="89"/>
      <c r="EC28" s="85">
        <f t="shared" si="195"/>
        <v>0</v>
      </c>
      <c r="ED28" s="91">
        <f t="shared" si="196"/>
        <v>0</v>
      </c>
    </row>
    <row r="29" spans="1:134" ht="16.5" x14ac:dyDescent="0.3">
      <c r="A29" s="4" t="str">
        <f>'Iniciální odběry'!A29</f>
        <v>Sokol Aleš</v>
      </c>
      <c r="B29" s="107">
        <f>'Iniciální odběry'!B29</f>
        <v>7206265671</v>
      </c>
      <c r="C29" s="105">
        <f>'Iniciální odběry'!C29</f>
        <v>44371</v>
      </c>
      <c r="D29" s="105"/>
      <c r="E29" s="83">
        <f t="shared" si="132"/>
        <v>0</v>
      </c>
      <c r="F29" s="84"/>
      <c r="G29" s="85">
        <f t="shared" si="133"/>
        <v>0</v>
      </c>
      <c r="H29" s="86"/>
      <c r="I29" s="85">
        <f t="shared" si="134"/>
        <v>0</v>
      </c>
      <c r="J29" s="86"/>
      <c r="K29" s="85">
        <f t="shared" si="135"/>
        <v>0</v>
      </c>
      <c r="L29" s="86"/>
      <c r="M29" s="85">
        <f t="shared" si="136"/>
        <v>0</v>
      </c>
      <c r="N29" s="87">
        <f t="shared" si="137"/>
        <v>0</v>
      </c>
      <c r="O29" s="88"/>
      <c r="P29" s="86"/>
      <c r="Q29" s="85">
        <f t="shared" si="138"/>
        <v>0</v>
      </c>
      <c r="R29" s="85"/>
      <c r="S29" s="85">
        <f t="shared" si="139"/>
        <v>0</v>
      </c>
      <c r="T29" s="85"/>
      <c r="U29" s="85">
        <f t="shared" si="140"/>
        <v>0</v>
      </c>
      <c r="V29" s="89"/>
      <c r="W29" s="85">
        <f t="shared" si="141"/>
        <v>0</v>
      </c>
      <c r="X29" s="90"/>
      <c r="Y29" s="85">
        <f t="shared" si="142"/>
        <v>0</v>
      </c>
      <c r="Z29" s="87">
        <f t="shared" si="143"/>
        <v>0</v>
      </c>
      <c r="AA29" s="88"/>
      <c r="AB29" s="89"/>
      <c r="AC29" s="85">
        <f t="shared" si="144"/>
        <v>0</v>
      </c>
      <c r="AD29" s="89"/>
      <c r="AE29" s="85">
        <f t="shared" si="145"/>
        <v>0</v>
      </c>
      <c r="AF29" s="89"/>
      <c r="AG29" s="85">
        <f t="shared" si="146"/>
        <v>0</v>
      </c>
      <c r="AH29" s="89"/>
      <c r="AI29" s="85">
        <f t="shared" si="147"/>
        <v>0</v>
      </c>
      <c r="AJ29" s="89"/>
      <c r="AK29" s="85">
        <f t="shared" si="148"/>
        <v>0</v>
      </c>
      <c r="AL29" s="89"/>
      <c r="AM29" s="85">
        <f t="shared" si="149"/>
        <v>0</v>
      </c>
      <c r="AN29" s="89"/>
      <c r="AO29" s="85">
        <f t="shared" si="150"/>
        <v>0</v>
      </c>
      <c r="AP29" s="89"/>
      <c r="AQ29" s="85">
        <f t="shared" si="151"/>
        <v>0</v>
      </c>
      <c r="AR29" s="89"/>
      <c r="AS29" s="85">
        <f t="shared" si="152"/>
        <v>0</v>
      </c>
      <c r="AT29" s="89"/>
      <c r="AU29" s="85">
        <f t="shared" si="153"/>
        <v>0</v>
      </c>
      <c r="AV29" s="87">
        <f t="shared" si="154"/>
        <v>0</v>
      </c>
      <c r="AW29" s="85"/>
      <c r="AX29" s="89"/>
      <c r="AY29" s="85">
        <f t="shared" si="155"/>
        <v>0</v>
      </c>
      <c r="AZ29" s="89"/>
      <c r="BA29" s="85">
        <f t="shared" si="156"/>
        <v>0</v>
      </c>
      <c r="BB29" s="89"/>
      <c r="BC29" s="85">
        <f t="shared" si="157"/>
        <v>0</v>
      </c>
      <c r="BD29" s="89"/>
      <c r="BE29" s="85">
        <f t="shared" si="158"/>
        <v>0</v>
      </c>
      <c r="BF29" s="89"/>
      <c r="BG29" s="85">
        <f t="shared" si="159"/>
        <v>0</v>
      </c>
      <c r="BH29" s="87">
        <f t="shared" si="160"/>
        <v>0</v>
      </c>
      <c r="BI29" s="89"/>
      <c r="BJ29" s="89"/>
      <c r="BK29" s="85">
        <f t="shared" si="161"/>
        <v>0</v>
      </c>
      <c r="BL29" s="89"/>
      <c r="BM29" s="85">
        <f t="shared" si="162"/>
        <v>0</v>
      </c>
      <c r="BN29" s="89"/>
      <c r="BO29" s="85">
        <f t="shared" si="163"/>
        <v>0</v>
      </c>
      <c r="BP29" s="89"/>
      <c r="BQ29" s="85">
        <f t="shared" si="164"/>
        <v>0</v>
      </c>
      <c r="BR29" s="89"/>
      <c r="BS29" s="85">
        <f t="shared" si="165"/>
        <v>0</v>
      </c>
      <c r="BT29" s="89"/>
      <c r="BU29" s="85">
        <f t="shared" si="166"/>
        <v>0</v>
      </c>
      <c r="BV29" s="89"/>
      <c r="BW29" s="85">
        <f t="shared" si="167"/>
        <v>0</v>
      </c>
      <c r="BX29" s="87">
        <f t="shared" si="168"/>
        <v>0</v>
      </c>
      <c r="BY29" s="89"/>
      <c r="BZ29" s="89"/>
      <c r="CA29" s="85">
        <f t="shared" si="169"/>
        <v>0</v>
      </c>
      <c r="CB29" s="89"/>
      <c r="CC29" s="85">
        <f t="shared" si="170"/>
        <v>0</v>
      </c>
      <c r="CD29" s="89"/>
      <c r="CE29" s="85">
        <f t="shared" si="171"/>
        <v>0</v>
      </c>
      <c r="CF29" s="89"/>
      <c r="CG29" s="85">
        <f t="shared" si="172"/>
        <v>0</v>
      </c>
      <c r="CH29" s="89"/>
      <c r="CI29" s="85">
        <f t="shared" si="173"/>
        <v>0</v>
      </c>
      <c r="CJ29" s="89"/>
      <c r="CK29" s="85">
        <f t="shared" si="174"/>
        <v>0</v>
      </c>
      <c r="CL29" s="87">
        <f t="shared" si="175"/>
        <v>0</v>
      </c>
      <c r="CM29" s="85"/>
      <c r="CN29" s="89"/>
      <c r="CO29" s="85">
        <f t="shared" si="176"/>
        <v>0</v>
      </c>
      <c r="CP29" s="89"/>
      <c r="CQ29" s="85">
        <f t="shared" si="177"/>
        <v>0</v>
      </c>
      <c r="CR29" s="89"/>
      <c r="CS29" s="85">
        <f t="shared" si="178"/>
        <v>0</v>
      </c>
      <c r="CT29" s="87">
        <f t="shared" si="179"/>
        <v>0</v>
      </c>
      <c r="CU29" s="89"/>
      <c r="CV29" s="89"/>
      <c r="CW29" s="85">
        <f t="shared" si="180"/>
        <v>0</v>
      </c>
      <c r="CX29" s="89"/>
      <c r="CY29" s="85">
        <f t="shared" si="181"/>
        <v>0</v>
      </c>
      <c r="CZ29" s="89"/>
      <c r="DA29" s="85">
        <f t="shared" si="182"/>
        <v>0</v>
      </c>
      <c r="DB29" s="89"/>
      <c r="DC29" s="85">
        <f t="shared" si="183"/>
        <v>0</v>
      </c>
      <c r="DD29" s="89"/>
      <c r="DE29" s="85">
        <f t="shared" si="184"/>
        <v>0</v>
      </c>
      <c r="DF29" s="89"/>
      <c r="DG29" s="85">
        <f t="shared" si="185"/>
        <v>0</v>
      </c>
      <c r="DH29" s="89"/>
      <c r="DI29" s="85">
        <f t="shared" si="186"/>
        <v>0</v>
      </c>
      <c r="DJ29" s="91">
        <f t="shared" si="121"/>
        <v>0</v>
      </c>
      <c r="DK29" s="85"/>
      <c r="DL29" s="89"/>
      <c r="DM29" s="85">
        <f t="shared" si="187"/>
        <v>0</v>
      </c>
      <c r="DN29" s="89"/>
      <c r="DO29" s="85">
        <f t="shared" si="188"/>
        <v>0</v>
      </c>
      <c r="DP29" s="89"/>
      <c r="DQ29" s="85">
        <f t="shared" si="189"/>
        <v>0</v>
      </c>
      <c r="DR29" s="89"/>
      <c r="DS29" s="85">
        <f t="shared" si="190"/>
        <v>0</v>
      </c>
      <c r="DT29" s="89"/>
      <c r="DU29" s="85">
        <f t="shared" si="191"/>
        <v>0</v>
      </c>
      <c r="DV29" s="89"/>
      <c r="DW29" s="85">
        <f t="shared" si="192"/>
        <v>0</v>
      </c>
      <c r="DX29" s="89"/>
      <c r="DY29" s="85">
        <f t="shared" si="193"/>
        <v>0</v>
      </c>
      <c r="DZ29" s="89"/>
      <c r="EA29" s="85">
        <f t="shared" si="194"/>
        <v>0</v>
      </c>
      <c r="EB29" s="89"/>
      <c r="EC29" s="85">
        <f t="shared" si="195"/>
        <v>0</v>
      </c>
      <c r="ED29" s="91">
        <f t="shared" si="196"/>
        <v>0</v>
      </c>
    </row>
    <row r="30" spans="1:134" ht="16.5" x14ac:dyDescent="0.3">
      <c r="A30" s="4" t="str">
        <f>'Iniciální odběry'!A30</f>
        <v>Střelec Jiří</v>
      </c>
      <c r="B30" s="107">
        <f>'Iniciální odběry'!B30</f>
        <v>6705230862</v>
      </c>
      <c r="C30" s="105">
        <f>'Iniciální odběry'!C30</f>
        <v>44116</v>
      </c>
      <c r="D30" s="105"/>
      <c r="E30" s="83">
        <f t="shared" si="132"/>
        <v>0</v>
      </c>
      <c r="F30" s="84"/>
      <c r="G30" s="85">
        <f t="shared" si="133"/>
        <v>0</v>
      </c>
      <c r="H30" s="86"/>
      <c r="I30" s="85">
        <f t="shared" si="134"/>
        <v>0</v>
      </c>
      <c r="J30" s="86"/>
      <c r="K30" s="85">
        <f t="shared" si="135"/>
        <v>0</v>
      </c>
      <c r="L30" s="86"/>
      <c r="M30" s="85">
        <f t="shared" si="136"/>
        <v>0</v>
      </c>
      <c r="N30" s="87">
        <f t="shared" si="137"/>
        <v>0</v>
      </c>
      <c r="O30" s="88"/>
      <c r="P30" s="86"/>
      <c r="Q30" s="85">
        <f t="shared" si="138"/>
        <v>0</v>
      </c>
      <c r="R30" s="85"/>
      <c r="S30" s="85">
        <f t="shared" si="139"/>
        <v>0</v>
      </c>
      <c r="T30" s="85"/>
      <c r="U30" s="85">
        <f t="shared" si="140"/>
        <v>0</v>
      </c>
      <c r="V30" s="89"/>
      <c r="W30" s="85">
        <f t="shared" si="141"/>
        <v>0</v>
      </c>
      <c r="X30" s="90"/>
      <c r="Y30" s="85">
        <f t="shared" si="142"/>
        <v>0</v>
      </c>
      <c r="Z30" s="87">
        <f t="shared" si="143"/>
        <v>0</v>
      </c>
      <c r="AA30" s="88"/>
      <c r="AB30" s="89"/>
      <c r="AC30" s="85">
        <f t="shared" si="144"/>
        <v>0</v>
      </c>
      <c r="AD30" s="89"/>
      <c r="AE30" s="85">
        <f t="shared" si="145"/>
        <v>0</v>
      </c>
      <c r="AF30" s="89"/>
      <c r="AG30" s="85">
        <f t="shared" si="146"/>
        <v>0</v>
      </c>
      <c r="AH30" s="89"/>
      <c r="AI30" s="85">
        <f t="shared" si="147"/>
        <v>0</v>
      </c>
      <c r="AJ30" s="89"/>
      <c r="AK30" s="85">
        <f t="shared" si="148"/>
        <v>0</v>
      </c>
      <c r="AL30" s="89"/>
      <c r="AM30" s="85">
        <f t="shared" si="149"/>
        <v>0</v>
      </c>
      <c r="AN30" s="89"/>
      <c r="AO30" s="85">
        <f t="shared" si="150"/>
        <v>0</v>
      </c>
      <c r="AP30" s="89"/>
      <c r="AQ30" s="85">
        <f t="shared" si="151"/>
        <v>0</v>
      </c>
      <c r="AR30" s="89"/>
      <c r="AS30" s="85">
        <f t="shared" si="152"/>
        <v>0</v>
      </c>
      <c r="AT30" s="89"/>
      <c r="AU30" s="85">
        <f t="shared" si="153"/>
        <v>0</v>
      </c>
      <c r="AV30" s="87">
        <f t="shared" si="154"/>
        <v>0</v>
      </c>
      <c r="AW30" s="85"/>
      <c r="AX30" s="89"/>
      <c r="AY30" s="85">
        <f t="shared" si="155"/>
        <v>0</v>
      </c>
      <c r="AZ30" s="89"/>
      <c r="BA30" s="85">
        <f t="shared" si="156"/>
        <v>0</v>
      </c>
      <c r="BB30" s="89"/>
      <c r="BC30" s="85">
        <f t="shared" si="157"/>
        <v>0</v>
      </c>
      <c r="BD30" s="89"/>
      <c r="BE30" s="85">
        <f t="shared" si="158"/>
        <v>0</v>
      </c>
      <c r="BF30" s="89"/>
      <c r="BG30" s="85">
        <f t="shared" si="159"/>
        <v>0</v>
      </c>
      <c r="BH30" s="87">
        <f t="shared" si="160"/>
        <v>0</v>
      </c>
      <c r="BI30" s="89"/>
      <c r="BJ30" s="89"/>
      <c r="BK30" s="85">
        <f t="shared" si="161"/>
        <v>0</v>
      </c>
      <c r="BL30" s="89"/>
      <c r="BM30" s="85">
        <f t="shared" si="162"/>
        <v>0</v>
      </c>
      <c r="BN30" s="89"/>
      <c r="BO30" s="85">
        <f t="shared" si="163"/>
        <v>0</v>
      </c>
      <c r="BP30" s="89"/>
      <c r="BQ30" s="85">
        <f t="shared" si="164"/>
        <v>0</v>
      </c>
      <c r="BR30" s="89"/>
      <c r="BS30" s="85">
        <f t="shared" si="165"/>
        <v>0</v>
      </c>
      <c r="BT30" s="89"/>
      <c r="BU30" s="85">
        <f t="shared" si="166"/>
        <v>0</v>
      </c>
      <c r="BV30" s="89"/>
      <c r="BW30" s="85">
        <f t="shared" si="167"/>
        <v>0</v>
      </c>
      <c r="BX30" s="87">
        <f t="shared" si="168"/>
        <v>0</v>
      </c>
      <c r="BY30" s="89"/>
      <c r="BZ30" s="89"/>
      <c r="CA30" s="85">
        <f t="shared" si="169"/>
        <v>0</v>
      </c>
      <c r="CB30" s="89"/>
      <c r="CC30" s="85">
        <f t="shared" si="170"/>
        <v>0</v>
      </c>
      <c r="CD30" s="89"/>
      <c r="CE30" s="85">
        <f t="shared" si="171"/>
        <v>0</v>
      </c>
      <c r="CF30" s="89"/>
      <c r="CG30" s="85">
        <f t="shared" si="172"/>
        <v>0</v>
      </c>
      <c r="CH30" s="89"/>
      <c r="CI30" s="85">
        <f t="shared" si="173"/>
        <v>0</v>
      </c>
      <c r="CJ30" s="89"/>
      <c r="CK30" s="85">
        <f t="shared" si="174"/>
        <v>0</v>
      </c>
      <c r="CL30" s="87">
        <f t="shared" si="175"/>
        <v>0</v>
      </c>
      <c r="CM30" s="85"/>
      <c r="CN30" s="89"/>
      <c r="CO30" s="85">
        <f t="shared" si="176"/>
        <v>0</v>
      </c>
      <c r="CP30" s="89"/>
      <c r="CQ30" s="85">
        <f t="shared" si="177"/>
        <v>0</v>
      </c>
      <c r="CR30" s="89"/>
      <c r="CS30" s="85">
        <f t="shared" si="178"/>
        <v>0</v>
      </c>
      <c r="CT30" s="87">
        <f t="shared" si="179"/>
        <v>0</v>
      </c>
      <c r="CU30" s="89"/>
      <c r="CV30" s="89"/>
      <c r="CW30" s="85">
        <f t="shared" si="180"/>
        <v>0</v>
      </c>
      <c r="CX30" s="89"/>
      <c r="CY30" s="85">
        <f t="shared" si="181"/>
        <v>0</v>
      </c>
      <c r="CZ30" s="89"/>
      <c r="DA30" s="85">
        <f t="shared" si="182"/>
        <v>0</v>
      </c>
      <c r="DB30" s="89"/>
      <c r="DC30" s="85">
        <f t="shared" si="183"/>
        <v>0</v>
      </c>
      <c r="DD30" s="89"/>
      <c r="DE30" s="85">
        <f t="shared" si="184"/>
        <v>0</v>
      </c>
      <c r="DF30" s="89"/>
      <c r="DG30" s="85">
        <f t="shared" si="185"/>
        <v>0</v>
      </c>
      <c r="DH30" s="89"/>
      <c r="DI30" s="85">
        <f t="shared" si="186"/>
        <v>0</v>
      </c>
      <c r="DJ30" s="91">
        <f t="shared" si="121"/>
        <v>0</v>
      </c>
      <c r="DK30" s="85"/>
      <c r="DL30" s="89"/>
      <c r="DM30" s="85">
        <f t="shared" si="187"/>
        <v>0</v>
      </c>
      <c r="DN30" s="89"/>
      <c r="DO30" s="85">
        <f t="shared" si="188"/>
        <v>0</v>
      </c>
      <c r="DP30" s="89"/>
      <c r="DQ30" s="85">
        <f t="shared" si="189"/>
        <v>0</v>
      </c>
      <c r="DR30" s="89"/>
      <c r="DS30" s="85">
        <f t="shared" si="190"/>
        <v>0</v>
      </c>
      <c r="DT30" s="89"/>
      <c r="DU30" s="85">
        <f t="shared" si="191"/>
        <v>0</v>
      </c>
      <c r="DV30" s="89"/>
      <c r="DW30" s="85">
        <f t="shared" si="192"/>
        <v>0</v>
      </c>
      <c r="DX30" s="89"/>
      <c r="DY30" s="85">
        <f t="shared" si="193"/>
        <v>0</v>
      </c>
      <c r="DZ30" s="89"/>
      <c r="EA30" s="85">
        <f t="shared" si="194"/>
        <v>0</v>
      </c>
      <c r="EB30" s="89"/>
      <c r="EC30" s="85">
        <f t="shared" si="195"/>
        <v>0</v>
      </c>
      <c r="ED30" s="91">
        <f t="shared" si="196"/>
        <v>0</v>
      </c>
    </row>
    <row r="31" spans="1:134" ht="16.5" x14ac:dyDescent="0.3">
      <c r="A31" s="4" t="str">
        <f>'Iniciální odběry'!A31</f>
        <v xml:space="preserve">Šimonovský Zdeněk </v>
      </c>
      <c r="B31" s="107">
        <f>'Iniciální odběry'!B31</f>
        <v>7510265741</v>
      </c>
      <c r="C31" s="105">
        <f>'Iniciální odběry'!C31</f>
        <v>44048</v>
      </c>
      <c r="D31" s="105"/>
      <c r="E31" s="83">
        <f t="shared" si="132"/>
        <v>0</v>
      </c>
      <c r="F31" s="84"/>
      <c r="G31" s="85">
        <f t="shared" si="133"/>
        <v>0</v>
      </c>
      <c r="H31" s="86"/>
      <c r="I31" s="85">
        <f t="shared" si="134"/>
        <v>0</v>
      </c>
      <c r="J31" s="86"/>
      <c r="K31" s="85">
        <f t="shared" si="135"/>
        <v>0</v>
      </c>
      <c r="L31" s="86"/>
      <c r="M31" s="85">
        <f t="shared" si="136"/>
        <v>0</v>
      </c>
      <c r="N31" s="87">
        <f t="shared" si="137"/>
        <v>0</v>
      </c>
      <c r="O31" s="88"/>
      <c r="P31" s="86"/>
      <c r="Q31" s="85">
        <f t="shared" si="138"/>
        <v>0</v>
      </c>
      <c r="R31" s="85"/>
      <c r="S31" s="85">
        <f t="shared" si="139"/>
        <v>0</v>
      </c>
      <c r="T31" s="85"/>
      <c r="U31" s="85">
        <f t="shared" si="140"/>
        <v>0</v>
      </c>
      <c r="V31" s="89"/>
      <c r="W31" s="85">
        <f t="shared" si="141"/>
        <v>0</v>
      </c>
      <c r="X31" s="90"/>
      <c r="Y31" s="85">
        <f t="shared" si="142"/>
        <v>0</v>
      </c>
      <c r="Z31" s="87">
        <f t="shared" si="143"/>
        <v>0</v>
      </c>
      <c r="AA31" s="88"/>
      <c r="AB31" s="89"/>
      <c r="AC31" s="85">
        <f t="shared" si="144"/>
        <v>0</v>
      </c>
      <c r="AD31" s="89"/>
      <c r="AE31" s="85">
        <f t="shared" si="145"/>
        <v>0</v>
      </c>
      <c r="AF31" s="89"/>
      <c r="AG31" s="85">
        <f t="shared" si="146"/>
        <v>0</v>
      </c>
      <c r="AH31" s="89"/>
      <c r="AI31" s="85">
        <f t="shared" si="147"/>
        <v>0</v>
      </c>
      <c r="AJ31" s="89"/>
      <c r="AK31" s="85">
        <f t="shared" si="148"/>
        <v>0</v>
      </c>
      <c r="AL31" s="89"/>
      <c r="AM31" s="85">
        <f t="shared" si="149"/>
        <v>0</v>
      </c>
      <c r="AN31" s="89"/>
      <c r="AO31" s="85">
        <f t="shared" si="150"/>
        <v>0</v>
      </c>
      <c r="AP31" s="89"/>
      <c r="AQ31" s="85">
        <f t="shared" si="151"/>
        <v>0</v>
      </c>
      <c r="AR31" s="89"/>
      <c r="AS31" s="85">
        <f t="shared" si="152"/>
        <v>0</v>
      </c>
      <c r="AT31" s="89"/>
      <c r="AU31" s="85">
        <f t="shared" si="153"/>
        <v>0</v>
      </c>
      <c r="AV31" s="87">
        <f t="shared" si="154"/>
        <v>0</v>
      </c>
      <c r="AW31" s="85"/>
      <c r="AX31" s="89"/>
      <c r="AY31" s="85">
        <f t="shared" si="155"/>
        <v>0</v>
      </c>
      <c r="AZ31" s="89"/>
      <c r="BA31" s="85">
        <f t="shared" si="156"/>
        <v>0</v>
      </c>
      <c r="BB31" s="89"/>
      <c r="BC31" s="85">
        <f t="shared" si="157"/>
        <v>0</v>
      </c>
      <c r="BD31" s="89"/>
      <c r="BE31" s="85">
        <f t="shared" si="158"/>
        <v>0</v>
      </c>
      <c r="BF31" s="89"/>
      <c r="BG31" s="85">
        <f t="shared" si="159"/>
        <v>0</v>
      </c>
      <c r="BH31" s="87">
        <f t="shared" si="160"/>
        <v>0</v>
      </c>
      <c r="BI31" s="89"/>
      <c r="BJ31" s="89"/>
      <c r="BK31" s="85">
        <f t="shared" si="161"/>
        <v>0</v>
      </c>
      <c r="BL31" s="89"/>
      <c r="BM31" s="85">
        <f t="shared" si="162"/>
        <v>0</v>
      </c>
      <c r="BN31" s="89"/>
      <c r="BO31" s="85">
        <f t="shared" si="163"/>
        <v>0</v>
      </c>
      <c r="BP31" s="89"/>
      <c r="BQ31" s="85">
        <f t="shared" si="164"/>
        <v>0</v>
      </c>
      <c r="BR31" s="89"/>
      <c r="BS31" s="85">
        <f t="shared" si="165"/>
        <v>0</v>
      </c>
      <c r="BT31" s="89"/>
      <c r="BU31" s="85">
        <f t="shared" si="166"/>
        <v>0</v>
      </c>
      <c r="BV31" s="89"/>
      <c r="BW31" s="85">
        <f t="shared" si="167"/>
        <v>0</v>
      </c>
      <c r="BX31" s="87">
        <f t="shared" si="168"/>
        <v>0</v>
      </c>
      <c r="BY31" s="89"/>
      <c r="BZ31" s="89"/>
      <c r="CA31" s="85">
        <f t="shared" si="169"/>
        <v>0</v>
      </c>
      <c r="CB31" s="89"/>
      <c r="CC31" s="85">
        <f t="shared" si="170"/>
        <v>0</v>
      </c>
      <c r="CD31" s="89"/>
      <c r="CE31" s="85">
        <f t="shared" si="171"/>
        <v>0</v>
      </c>
      <c r="CF31" s="89"/>
      <c r="CG31" s="85">
        <f t="shared" si="172"/>
        <v>0</v>
      </c>
      <c r="CH31" s="89"/>
      <c r="CI31" s="85">
        <f t="shared" si="173"/>
        <v>0</v>
      </c>
      <c r="CJ31" s="89"/>
      <c r="CK31" s="85">
        <f t="shared" si="174"/>
        <v>0</v>
      </c>
      <c r="CL31" s="87">
        <f t="shared" si="175"/>
        <v>0</v>
      </c>
      <c r="CM31" s="85"/>
      <c r="CN31" s="89"/>
      <c r="CO31" s="85">
        <f t="shared" si="176"/>
        <v>0</v>
      </c>
      <c r="CP31" s="89"/>
      <c r="CQ31" s="85">
        <f t="shared" si="177"/>
        <v>0</v>
      </c>
      <c r="CR31" s="89"/>
      <c r="CS31" s="85">
        <f t="shared" si="178"/>
        <v>0</v>
      </c>
      <c r="CT31" s="87">
        <f t="shared" si="179"/>
        <v>0</v>
      </c>
      <c r="CU31" s="89"/>
      <c r="CV31" s="89"/>
      <c r="CW31" s="85">
        <f t="shared" si="180"/>
        <v>0</v>
      </c>
      <c r="CX31" s="89"/>
      <c r="CY31" s="85">
        <f t="shared" si="181"/>
        <v>0</v>
      </c>
      <c r="CZ31" s="89"/>
      <c r="DA31" s="85">
        <f t="shared" si="182"/>
        <v>0</v>
      </c>
      <c r="DB31" s="89"/>
      <c r="DC31" s="85">
        <f t="shared" si="183"/>
        <v>0</v>
      </c>
      <c r="DD31" s="89"/>
      <c r="DE31" s="85">
        <f t="shared" si="184"/>
        <v>0</v>
      </c>
      <c r="DF31" s="89"/>
      <c r="DG31" s="85">
        <f t="shared" si="185"/>
        <v>0</v>
      </c>
      <c r="DH31" s="89"/>
      <c r="DI31" s="85">
        <f t="shared" si="186"/>
        <v>0</v>
      </c>
      <c r="DJ31" s="91">
        <f t="shared" si="121"/>
        <v>0</v>
      </c>
      <c r="DK31" s="85"/>
      <c r="DL31" s="89"/>
      <c r="DM31" s="85">
        <f t="shared" si="187"/>
        <v>0</v>
      </c>
      <c r="DN31" s="89"/>
      <c r="DO31" s="85">
        <f t="shared" si="188"/>
        <v>0</v>
      </c>
      <c r="DP31" s="89"/>
      <c r="DQ31" s="85">
        <f t="shared" si="189"/>
        <v>0</v>
      </c>
      <c r="DR31" s="89"/>
      <c r="DS31" s="85">
        <f t="shared" si="190"/>
        <v>0</v>
      </c>
      <c r="DT31" s="89"/>
      <c r="DU31" s="85">
        <f t="shared" si="191"/>
        <v>0</v>
      </c>
      <c r="DV31" s="89"/>
      <c r="DW31" s="85">
        <f t="shared" si="192"/>
        <v>0</v>
      </c>
      <c r="DX31" s="89"/>
      <c r="DY31" s="85">
        <f t="shared" si="193"/>
        <v>0</v>
      </c>
      <c r="DZ31" s="89"/>
      <c r="EA31" s="85">
        <f t="shared" si="194"/>
        <v>0</v>
      </c>
      <c r="EB31" s="89"/>
      <c r="EC31" s="85">
        <f t="shared" si="195"/>
        <v>0</v>
      </c>
      <c r="ED31" s="91">
        <f t="shared" si="196"/>
        <v>0</v>
      </c>
    </row>
    <row r="32" spans="1:134" ht="16.5" x14ac:dyDescent="0.3">
      <c r="A32" s="4" t="str">
        <f>'Iniciální odběry'!A32</f>
        <v xml:space="preserve">Štěpánek Stanislav </v>
      </c>
      <c r="B32" s="107">
        <f>'Iniciální odběry'!B32</f>
        <v>520502040</v>
      </c>
      <c r="C32" s="105">
        <f>'Iniciální odběry'!C32</f>
        <v>44008</v>
      </c>
      <c r="D32" s="105"/>
      <c r="E32" s="83">
        <f t="shared" si="132"/>
        <v>0</v>
      </c>
      <c r="F32" s="84"/>
      <c r="G32" s="85">
        <f t="shared" si="133"/>
        <v>0</v>
      </c>
      <c r="H32" s="86"/>
      <c r="I32" s="85">
        <f t="shared" si="134"/>
        <v>0</v>
      </c>
      <c r="J32" s="86"/>
      <c r="K32" s="85">
        <f t="shared" si="135"/>
        <v>0</v>
      </c>
      <c r="L32" s="86"/>
      <c r="M32" s="85">
        <f t="shared" si="136"/>
        <v>0</v>
      </c>
      <c r="N32" s="87">
        <f t="shared" si="137"/>
        <v>0</v>
      </c>
      <c r="O32" s="88"/>
      <c r="P32" s="86"/>
      <c r="Q32" s="85">
        <f t="shared" si="138"/>
        <v>0</v>
      </c>
      <c r="R32" s="85"/>
      <c r="S32" s="85">
        <f t="shared" si="139"/>
        <v>0</v>
      </c>
      <c r="T32" s="85"/>
      <c r="U32" s="85">
        <f t="shared" si="140"/>
        <v>0</v>
      </c>
      <c r="V32" s="89"/>
      <c r="W32" s="85">
        <f t="shared" si="141"/>
        <v>0</v>
      </c>
      <c r="X32" s="90"/>
      <c r="Y32" s="85">
        <f t="shared" si="142"/>
        <v>0</v>
      </c>
      <c r="Z32" s="87">
        <f t="shared" si="143"/>
        <v>0</v>
      </c>
      <c r="AA32" s="88"/>
      <c r="AB32" s="89"/>
      <c r="AC32" s="85">
        <f t="shared" si="144"/>
        <v>0</v>
      </c>
      <c r="AD32" s="89"/>
      <c r="AE32" s="85">
        <f t="shared" si="145"/>
        <v>0</v>
      </c>
      <c r="AF32" s="89"/>
      <c r="AG32" s="85">
        <f t="shared" si="146"/>
        <v>0</v>
      </c>
      <c r="AH32" s="89"/>
      <c r="AI32" s="85">
        <f t="shared" si="147"/>
        <v>0</v>
      </c>
      <c r="AJ32" s="89"/>
      <c r="AK32" s="85">
        <f t="shared" si="148"/>
        <v>0</v>
      </c>
      <c r="AL32" s="89"/>
      <c r="AM32" s="85">
        <f t="shared" si="149"/>
        <v>0</v>
      </c>
      <c r="AN32" s="89"/>
      <c r="AO32" s="85">
        <f t="shared" si="150"/>
        <v>0</v>
      </c>
      <c r="AP32" s="89"/>
      <c r="AQ32" s="85">
        <f t="shared" si="151"/>
        <v>0</v>
      </c>
      <c r="AR32" s="89"/>
      <c r="AS32" s="85">
        <f t="shared" si="152"/>
        <v>0</v>
      </c>
      <c r="AT32" s="89"/>
      <c r="AU32" s="85">
        <f t="shared" si="153"/>
        <v>0</v>
      </c>
      <c r="AV32" s="87">
        <f t="shared" si="154"/>
        <v>0</v>
      </c>
      <c r="AW32" s="85"/>
      <c r="AX32" s="89"/>
      <c r="AY32" s="85">
        <f t="shared" si="155"/>
        <v>0</v>
      </c>
      <c r="AZ32" s="89"/>
      <c r="BA32" s="85">
        <f t="shared" si="156"/>
        <v>0</v>
      </c>
      <c r="BB32" s="89"/>
      <c r="BC32" s="85">
        <f t="shared" si="157"/>
        <v>0</v>
      </c>
      <c r="BD32" s="89"/>
      <c r="BE32" s="85">
        <f t="shared" si="158"/>
        <v>0</v>
      </c>
      <c r="BF32" s="89"/>
      <c r="BG32" s="85">
        <f t="shared" si="159"/>
        <v>0</v>
      </c>
      <c r="BH32" s="87">
        <f t="shared" si="160"/>
        <v>0</v>
      </c>
      <c r="BI32" s="89"/>
      <c r="BJ32" s="89"/>
      <c r="BK32" s="85">
        <f t="shared" si="161"/>
        <v>0</v>
      </c>
      <c r="BL32" s="89"/>
      <c r="BM32" s="85">
        <f t="shared" si="162"/>
        <v>0</v>
      </c>
      <c r="BN32" s="89"/>
      <c r="BO32" s="85">
        <f t="shared" si="163"/>
        <v>0</v>
      </c>
      <c r="BP32" s="89"/>
      <c r="BQ32" s="85">
        <f t="shared" si="164"/>
        <v>0</v>
      </c>
      <c r="BR32" s="89"/>
      <c r="BS32" s="85">
        <f t="shared" si="165"/>
        <v>0</v>
      </c>
      <c r="BT32" s="89"/>
      <c r="BU32" s="85">
        <f t="shared" si="166"/>
        <v>0</v>
      </c>
      <c r="BV32" s="89"/>
      <c r="BW32" s="85">
        <f t="shared" si="167"/>
        <v>0</v>
      </c>
      <c r="BX32" s="87">
        <f t="shared" si="168"/>
        <v>0</v>
      </c>
      <c r="BY32" s="89"/>
      <c r="BZ32" s="89"/>
      <c r="CA32" s="85">
        <f t="shared" si="169"/>
        <v>0</v>
      </c>
      <c r="CB32" s="89"/>
      <c r="CC32" s="85">
        <f t="shared" si="170"/>
        <v>0</v>
      </c>
      <c r="CD32" s="89"/>
      <c r="CE32" s="85">
        <f t="shared" si="171"/>
        <v>0</v>
      </c>
      <c r="CF32" s="89"/>
      <c r="CG32" s="85">
        <f t="shared" si="172"/>
        <v>0</v>
      </c>
      <c r="CH32" s="89"/>
      <c r="CI32" s="85">
        <f t="shared" si="173"/>
        <v>0</v>
      </c>
      <c r="CJ32" s="89"/>
      <c r="CK32" s="85">
        <f t="shared" si="174"/>
        <v>0</v>
      </c>
      <c r="CL32" s="87">
        <f t="shared" si="175"/>
        <v>0</v>
      </c>
      <c r="CM32" s="85"/>
      <c r="CN32" s="89"/>
      <c r="CO32" s="85">
        <f t="shared" si="176"/>
        <v>0</v>
      </c>
      <c r="CP32" s="89"/>
      <c r="CQ32" s="85">
        <f t="shared" si="177"/>
        <v>0</v>
      </c>
      <c r="CR32" s="89"/>
      <c r="CS32" s="85">
        <f t="shared" si="178"/>
        <v>0</v>
      </c>
      <c r="CT32" s="87">
        <f t="shared" si="179"/>
        <v>0</v>
      </c>
      <c r="CU32" s="89"/>
      <c r="CV32" s="89"/>
      <c r="CW32" s="85">
        <f t="shared" si="180"/>
        <v>0</v>
      </c>
      <c r="CX32" s="89"/>
      <c r="CY32" s="85">
        <f t="shared" si="181"/>
        <v>0</v>
      </c>
      <c r="CZ32" s="89"/>
      <c r="DA32" s="85">
        <f t="shared" si="182"/>
        <v>0</v>
      </c>
      <c r="DB32" s="89"/>
      <c r="DC32" s="85">
        <f t="shared" si="183"/>
        <v>0</v>
      </c>
      <c r="DD32" s="89"/>
      <c r="DE32" s="85">
        <f t="shared" si="184"/>
        <v>0</v>
      </c>
      <c r="DF32" s="89"/>
      <c r="DG32" s="85">
        <f t="shared" si="185"/>
        <v>0</v>
      </c>
      <c r="DH32" s="89"/>
      <c r="DI32" s="85">
        <f t="shared" si="186"/>
        <v>0</v>
      </c>
      <c r="DJ32" s="91">
        <f t="shared" si="121"/>
        <v>0</v>
      </c>
      <c r="DK32" s="85"/>
      <c r="DL32" s="89"/>
      <c r="DM32" s="85">
        <f t="shared" si="187"/>
        <v>0</v>
      </c>
      <c r="DN32" s="89"/>
      <c r="DO32" s="85">
        <f t="shared" si="188"/>
        <v>0</v>
      </c>
      <c r="DP32" s="89"/>
      <c r="DQ32" s="85">
        <f t="shared" si="189"/>
        <v>0</v>
      </c>
      <c r="DR32" s="89"/>
      <c r="DS32" s="85">
        <f t="shared" si="190"/>
        <v>0</v>
      </c>
      <c r="DT32" s="89"/>
      <c r="DU32" s="85">
        <f t="shared" si="191"/>
        <v>0</v>
      </c>
      <c r="DV32" s="89"/>
      <c r="DW32" s="85">
        <f t="shared" si="192"/>
        <v>0</v>
      </c>
      <c r="DX32" s="89"/>
      <c r="DY32" s="85">
        <f t="shared" si="193"/>
        <v>0</v>
      </c>
      <c r="DZ32" s="89"/>
      <c r="EA32" s="85">
        <f t="shared" si="194"/>
        <v>0</v>
      </c>
      <c r="EB32" s="89"/>
      <c r="EC32" s="85">
        <f t="shared" si="195"/>
        <v>0</v>
      </c>
      <c r="ED32" s="91">
        <f t="shared" si="196"/>
        <v>0</v>
      </c>
    </row>
    <row r="33" spans="1:134" ht="16.5" x14ac:dyDescent="0.3">
      <c r="A33" s="4" t="str">
        <f>'Iniciální odběry'!A33</f>
        <v>Švarc Radoslav</v>
      </c>
      <c r="B33" s="107" t="str">
        <f>'Iniciální odběry'!B33</f>
        <v>440511405</v>
      </c>
      <c r="C33" s="105">
        <f>'Iniciální odběry'!C33</f>
        <v>44218</v>
      </c>
      <c r="D33" s="105"/>
      <c r="E33" s="83">
        <f t="shared" si="132"/>
        <v>0</v>
      </c>
      <c r="F33" s="84"/>
      <c r="G33" s="85">
        <f t="shared" si="133"/>
        <v>0</v>
      </c>
      <c r="H33" s="86"/>
      <c r="I33" s="85">
        <f t="shared" si="134"/>
        <v>0</v>
      </c>
      <c r="J33" s="86"/>
      <c r="K33" s="85">
        <f t="shared" si="135"/>
        <v>0</v>
      </c>
      <c r="L33" s="86"/>
      <c r="M33" s="85">
        <f t="shared" si="136"/>
        <v>0</v>
      </c>
      <c r="N33" s="87">
        <f t="shared" si="137"/>
        <v>0</v>
      </c>
      <c r="O33" s="88"/>
      <c r="P33" s="86"/>
      <c r="Q33" s="85">
        <f t="shared" si="138"/>
        <v>0</v>
      </c>
      <c r="R33" s="85"/>
      <c r="S33" s="85">
        <f t="shared" si="139"/>
        <v>0</v>
      </c>
      <c r="T33" s="85"/>
      <c r="U33" s="85">
        <f t="shared" si="140"/>
        <v>0</v>
      </c>
      <c r="V33" s="89"/>
      <c r="W33" s="85">
        <f t="shared" si="141"/>
        <v>0</v>
      </c>
      <c r="X33" s="90"/>
      <c r="Y33" s="85">
        <f t="shared" si="142"/>
        <v>0</v>
      </c>
      <c r="Z33" s="87">
        <f t="shared" si="143"/>
        <v>0</v>
      </c>
      <c r="AA33" s="88"/>
      <c r="AB33" s="89"/>
      <c r="AC33" s="85">
        <f t="shared" si="144"/>
        <v>0</v>
      </c>
      <c r="AD33" s="89"/>
      <c r="AE33" s="85">
        <f t="shared" si="145"/>
        <v>0</v>
      </c>
      <c r="AF33" s="89"/>
      <c r="AG33" s="85">
        <f t="shared" si="146"/>
        <v>0</v>
      </c>
      <c r="AH33" s="89"/>
      <c r="AI33" s="85">
        <f t="shared" si="147"/>
        <v>0</v>
      </c>
      <c r="AJ33" s="89"/>
      <c r="AK33" s="85">
        <f t="shared" si="148"/>
        <v>0</v>
      </c>
      <c r="AL33" s="89"/>
      <c r="AM33" s="85">
        <f t="shared" si="149"/>
        <v>0</v>
      </c>
      <c r="AN33" s="89"/>
      <c r="AO33" s="85">
        <f t="shared" si="150"/>
        <v>0</v>
      </c>
      <c r="AP33" s="89"/>
      <c r="AQ33" s="85">
        <f t="shared" si="151"/>
        <v>0</v>
      </c>
      <c r="AR33" s="89"/>
      <c r="AS33" s="85">
        <f t="shared" si="152"/>
        <v>0</v>
      </c>
      <c r="AT33" s="89"/>
      <c r="AU33" s="85">
        <f t="shared" si="153"/>
        <v>0</v>
      </c>
      <c r="AV33" s="87">
        <f t="shared" si="154"/>
        <v>0</v>
      </c>
      <c r="AW33" s="85"/>
      <c r="AX33" s="89"/>
      <c r="AY33" s="85">
        <f t="shared" si="155"/>
        <v>0</v>
      </c>
      <c r="AZ33" s="89"/>
      <c r="BA33" s="85">
        <f t="shared" si="156"/>
        <v>0</v>
      </c>
      <c r="BB33" s="89"/>
      <c r="BC33" s="85">
        <f t="shared" si="157"/>
        <v>0</v>
      </c>
      <c r="BD33" s="89"/>
      <c r="BE33" s="85">
        <f t="shared" si="158"/>
        <v>0</v>
      </c>
      <c r="BF33" s="89"/>
      <c r="BG33" s="85">
        <f t="shared" si="159"/>
        <v>0</v>
      </c>
      <c r="BH33" s="87">
        <f t="shared" si="160"/>
        <v>0</v>
      </c>
      <c r="BI33" s="89"/>
      <c r="BJ33" s="89"/>
      <c r="BK33" s="85">
        <f t="shared" si="161"/>
        <v>0</v>
      </c>
      <c r="BL33" s="89"/>
      <c r="BM33" s="85">
        <f t="shared" si="162"/>
        <v>0</v>
      </c>
      <c r="BN33" s="89"/>
      <c r="BO33" s="85">
        <f t="shared" si="163"/>
        <v>0</v>
      </c>
      <c r="BP33" s="89"/>
      <c r="BQ33" s="85">
        <f t="shared" si="164"/>
        <v>0</v>
      </c>
      <c r="BR33" s="89"/>
      <c r="BS33" s="85">
        <f t="shared" si="165"/>
        <v>0</v>
      </c>
      <c r="BT33" s="89"/>
      <c r="BU33" s="85">
        <f t="shared" si="166"/>
        <v>0</v>
      </c>
      <c r="BV33" s="89"/>
      <c r="BW33" s="85">
        <f t="shared" si="167"/>
        <v>0</v>
      </c>
      <c r="BX33" s="87">
        <f t="shared" si="168"/>
        <v>0</v>
      </c>
      <c r="BY33" s="89"/>
      <c r="BZ33" s="89"/>
      <c r="CA33" s="85">
        <f t="shared" si="169"/>
        <v>0</v>
      </c>
      <c r="CB33" s="89"/>
      <c r="CC33" s="85">
        <f t="shared" si="170"/>
        <v>0</v>
      </c>
      <c r="CD33" s="89"/>
      <c r="CE33" s="85">
        <f t="shared" si="171"/>
        <v>0</v>
      </c>
      <c r="CF33" s="89"/>
      <c r="CG33" s="85">
        <f t="shared" si="172"/>
        <v>0</v>
      </c>
      <c r="CH33" s="89"/>
      <c r="CI33" s="85">
        <f t="shared" si="173"/>
        <v>0</v>
      </c>
      <c r="CJ33" s="89"/>
      <c r="CK33" s="85">
        <f t="shared" si="174"/>
        <v>0</v>
      </c>
      <c r="CL33" s="87">
        <f t="shared" si="175"/>
        <v>0</v>
      </c>
      <c r="CM33" s="85"/>
      <c r="CN33" s="89"/>
      <c r="CO33" s="85">
        <f t="shared" si="176"/>
        <v>0</v>
      </c>
      <c r="CP33" s="89"/>
      <c r="CQ33" s="85">
        <f t="shared" si="177"/>
        <v>0</v>
      </c>
      <c r="CR33" s="89"/>
      <c r="CS33" s="85">
        <f t="shared" si="178"/>
        <v>0</v>
      </c>
      <c r="CT33" s="87">
        <f t="shared" si="179"/>
        <v>0</v>
      </c>
      <c r="CU33" s="89"/>
      <c r="CV33" s="89"/>
      <c r="CW33" s="85">
        <f t="shared" si="180"/>
        <v>0</v>
      </c>
      <c r="CX33" s="89"/>
      <c r="CY33" s="85">
        <f t="shared" si="181"/>
        <v>0</v>
      </c>
      <c r="CZ33" s="89"/>
      <c r="DA33" s="85">
        <f t="shared" si="182"/>
        <v>0</v>
      </c>
      <c r="DB33" s="89"/>
      <c r="DC33" s="85">
        <f t="shared" si="183"/>
        <v>0</v>
      </c>
      <c r="DD33" s="89"/>
      <c r="DE33" s="85">
        <f t="shared" si="184"/>
        <v>0</v>
      </c>
      <c r="DF33" s="89"/>
      <c r="DG33" s="85">
        <f t="shared" si="185"/>
        <v>0</v>
      </c>
      <c r="DH33" s="89"/>
      <c r="DI33" s="85">
        <f t="shared" si="186"/>
        <v>0</v>
      </c>
      <c r="DJ33" s="91">
        <f t="shared" si="121"/>
        <v>0</v>
      </c>
      <c r="DK33" s="85"/>
      <c r="DL33" s="89"/>
      <c r="DM33" s="85">
        <f t="shared" si="187"/>
        <v>0</v>
      </c>
      <c r="DN33" s="89"/>
      <c r="DO33" s="85">
        <f t="shared" si="188"/>
        <v>0</v>
      </c>
      <c r="DP33" s="89"/>
      <c r="DQ33" s="85">
        <f t="shared" si="189"/>
        <v>0</v>
      </c>
      <c r="DR33" s="89"/>
      <c r="DS33" s="85">
        <f t="shared" si="190"/>
        <v>0</v>
      </c>
      <c r="DT33" s="89"/>
      <c r="DU33" s="85">
        <f t="shared" si="191"/>
        <v>0</v>
      </c>
      <c r="DV33" s="89"/>
      <c r="DW33" s="85">
        <f t="shared" si="192"/>
        <v>0</v>
      </c>
      <c r="DX33" s="89"/>
      <c r="DY33" s="85">
        <f t="shared" si="193"/>
        <v>0</v>
      </c>
      <c r="DZ33" s="89"/>
      <c r="EA33" s="85">
        <f t="shared" si="194"/>
        <v>0</v>
      </c>
      <c r="EB33" s="89"/>
      <c r="EC33" s="85">
        <f t="shared" si="195"/>
        <v>0</v>
      </c>
      <c r="ED33" s="91">
        <f t="shared" si="196"/>
        <v>0</v>
      </c>
    </row>
    <row r="34" spans="1:134" ht="16.5" x14ac:dyDescent="0.3">
      <c r="A34" s="4" t="str">
        <f>'Iniciální odběry'!A34</f>
        <v>Švarc Radoslav</v>
      </c>
      <c r="B34" s="107" t="str">
        <f>'Iniciální odběry'!B34</f>
        <v>440511405</v>
      </c>
      <c r="C34" s="105">
        <f>'Iniciální odběry'!C34</f>
        <v>44327</v>
      </c>
      <c r="D34" s="105"/>
      <c r="E34" s="83">
        <f t="shared" si="132"/>
        <v>0</v>
      </c>
      <c r="F34" s="84"/>
      <c r="G34" s="85">
        <f t="shared" si="133"/>
        <v>0</v>
      </c>
      <c r="H34" s="86"/>
      <c r="I34" s="85">
        <f t="shared" si="134"/>
        <v>0</v>
      </c>
      <c r="J34" s="86"/>
      <c r="K34" s="85">
        <f t="shared" si="135"/>
        <v>0</v>
      </c>
      <c r="L34" s="86"/>
      <c r="M34" s="85">
        <f t="shared" si="136"/>
        <v>0</v>
      </c>
      <c r="N34" s="87">
        <f t="shared" si="137"/>
        <v>0</v>
      </c>
      <c r="O34" s="88"/>
      <c r="P34" s="86"/>
      <c r="Q34" s="85">
        <f t="shared" si="138"/>
        <v>0</v>
      </c>
      <c r="R34" s="85"/>
      <c r="S34" s="85">
        <f t="shared" si="139"/>
        <v>0</v>
      </c>
      <c r="T34" s="85"/>
      <c r="U34" s="85">
        <f t="shared" si="140"/>
        <v>0</v>
      </c>
      <c r="V34" s="89"/>
      <c r="W34" s="85">
        <f t="shared" si="141"/>
        <v>0</v>
      </c>
      <c r="X34" s="90"/>
      <c r="Y34" s="85">
        <f t="shared" si="142"/>
        <v>0</v>
      </c>
      <c r="Z34" s="87">
        <f t="shared" si="143"/>
        <v>0</v>
      </c>
      <c r="AA34" s="88"/>
      <c r="AB34" s="89"/>
      <c r="AC34" s="85">
        <f t="shared" si="144"/>
        <v>0</v>
      </c>
      <c r="AD34" s="89"/>
      <c r="AE34" s="85">
        <f t="shared" si="145"/>
        <v>0</v>
      </c>
      <c r="AF34" s="89"/>
      <c r="AG34" s="85">
        <f t="shared" si="146"/>
        <v>0</v>
      </c>
      <c r="AH34" s="89"/>
      <c r="AI34" s="85">
        <f t="shared" si="147"/>
        <v>0</v>
      </c>
      <c r="AJ34" s="89"/>
      <c r="AK34" s="85">
        <f t="shared" si="148"/>
        <v>0</v>
      </c>
      <c r="AL34" s="89"/>
      <c r="AM34" s="85">
        <f t="shared" si="149"/>
        <v>0</v>
      </c>
      <c r="AN34" s="89"/>
      <c r="AO34" s="85">
        <f t="shared" si="150"/>
        <v>0</v>
      </c>
      <c r="AP34" s="89"/>
      <c r="AQ34" s="85">
        <f t="shared" si="151"/>
        <v>0</v>
      </c>
      <c r="AR34" s="89"/>
      <c r="AS34" s="85">
        <f t="shared" si="152"/>
        <v>0</v>
      </c>
      <c r="AT34" s="89"/>
      <c r="AU34" s="85">
        <f t="shared" si="153"/>
        <v>0</v>
      </c>
      <c r="AV34" s="87">
        <f t="shared" si="154"/>
        <v>0</v>
      </c>
      <c r="AW34" s="85"/>
      <c r="AX34" s="89"/>
      <c r="AY34" s="85">
        <f t="shared" si="155"/>
        <v>0</v>
      </c>
      <c r="AZ34" s="89"/>
      <c r="BA34" s="85">
        <f t="shared" si="156"/>
        <v>0</v>
      </c>
      <c r="BB34" s="89"/>
      <c r="BC34" s="85">
        <f t="shared" si="157"/>
        <v>0</v>
      </c>
      <c r="BD34" s="89"/>
      <c r="BE34" s="85">
        <f t="shared" si="158"/>
        <v>0</v>
      </c>
      <c r="BF34" s="89"/>
      <c r="BG34" s="85">
        <f t="shared" si="159"/>
        <v>0</v>
      </c>
      <c r="BH34" s="87">
        <f t="shared" si="160"/>
        <v>0</v>
      </c>
      <c r="BI34" s="89"/>
      <c r="BJ34" s="89"/>
      <c r="BK34" s="85">
        <f t="shared" si="161"/>
        <v>0</v>
      </c>
      <c r="BL34" s="89"/>
      <c r="BM34" s="85">
        <f t="shared" si="162"/>
        <v>0</v>
      </c>
      <c r="BN34" s="89"/>
      <c r="BO34" s="85">
        <f t="shared" si="163"/>
        <v>0</v>
      </c>
      <c r="BP34" s="89"/>
      <c r="BQ34" s="85">
        <f t="shared" si="164"/>
        <v>0</v>
      </c>
      <c r="BR34" s="89"/>
      <c r="BS34" s="85">
        <f t="shared" si="165"/>
        <v>0</v>
      </c>
      <c r="BT34" s="89"/>
      <c r="BU34" s="85">
        <f t="shared" si="166"/>
        <v>0</v>
      </c>
      <c r="BV34" s="89"/>
      <c r="BW34" s="85">
        <f t="shared" si="167"/>
        <v>0</v>
      </c>
      <c r="BX34" s="87">
        <f t="shared" si="168"/>
        <v>0</v>
      </c>
      <c r="BY34" s="89"/>
      <c r="BZ34" s="89"/>
      <c r="CA34" s="85">
        <f t="shared" si="169"/>
        <v>0</v>
      </c>
      <c r="CB34" s="89"/>
      <c r="CC34" s="85">
        <f t="shared" si="170"/>
        <v>0</v>
      </c>
      <c r="CD34" s="89"/>
      <c r="CE34" s="85">
        <f t="shared" si="171"/>
        <v>0</v>
      </c>
      <c r="CF34" s="89"/>
      <c r="CG34" s="85">
        <f t="shared" si="172"/>
        <v>0</v>
      </c>
      <c r="CH34" s="89"/>
      <c r="CI34" s="85">
        <f t="shared" si="173"/>
        <v>0</v>
      </c>
      <c r="CJ34" s="89"/>
      <c r="CK34" s="85">
        <f t="shared" si="174"/>
        <v>0</v>
      </c>
      <c r="CL34" s="87">
        <f t="shared" si="175"/>
        <v>0</v>
      </c>
      <c r="CM34" s="85"/>
      <c r="CN34" s="89"/>
      <c r="CO34" s="85">
        <f t="shared" si="176"/>
        <v>0</v>
      </c>
      <c r="CP34" s="89"/>
      <c r="CQ34" s="85">
        <f t="shared" si="177"/>
        <v>0</v>
      </c>
      <c r="CR34" s="89"/>
      <c r="CS34" s="85">
        <f t="shared" si="178"/>
        <v>0</v>
      </c>
      <c r="CT34" s="87">
        <f t="shared" si="179"/>
        <v>0</v>
      </c>
      <c r="CU34" s="89"/>
      <c r="CV34" s="89"/>
      <c r="CW34" s="85">
        <f t="shared" si="180"/>
        <v>0</v>
      </c>
      <c r="CX34" s="89"/>
      <c r="CY34" s="85">
        <f t="shared" si="181"/>
        <v>0</v>
      </c>
      <c r="CZ34" s="89"/>
      <c r="DA34" s="85">
        <f t="shared" si="182"/>
        <v>0</v>
      </c>
      <c r="DB34" s="89"/>
      <c r="DC34" s="85">
        <f t="shared" si="183"/>
        <v>0</v>
      </c>
      <c r="DD34" s="89"/>
      <c r="DE34" s="85">
        <f t="shared" si="184"/>
        <v>0</v>
      </c>
      <c r="DF34" s="89"/>
      <c r="DG34" s="85">
        <f t="shared" si="185"/>
        <v>0</v>
      </c>
      <c r="DH34" s="89"/>
      <c r="DI34" s="85">
        <f t="shared" si="186"/>
        <v>0</v>
      </c>
      <c r="DJ34" s="91">
        <f t="shared" si="121"/>
        <v>0</v>
      </c>
      <c r="DK34" s="85"/>
      <c r="DL34" s="89"/>
      <c r="DM34" s="85">
        <f t="shared" si="187"/>
        <v>0</v>
      </c>
      <c r="DN34" s="89"/>
      <c r="DO34" s="85">
        <f t="shared" si="188"/>
        <v>0</v>
      </c>
      <c r="DP34" s="89"/>
      <c r="DQ34" s="85">
        <f t="shared" si="189"/>
        <v>0</v>
      </c>
      <c r="DR34" s="89"/>
      <c r="DS34" s="85">
        <f t="shared" si="190"/>
        <v>0</v>
      </c>
      <c r="DT34" s="89"/>
      <c r="DU34" s="85">
        <f t="shared" si="191"/>
        <v>0</v>
      </c>
      <c r="DV34" s="89"/>
      <c r="DW34" s="85">
        <f t="shared" si="192"/>
        <v>0</v>
      </c>
      <c r="DX34" s="89"/>
      <c r="DY34" s="85">
        <f t="shared" si="193"/>
        <v>0</v>
      </c>
      <c r="DZ34" s="89"/>
      <c r="EA34" s="85">
        <f t="shared" si="194"/>
        <v>0</v>
      </c>
      <c r="EB34" s="89"/>
      <c r="EC34" s="85">
        <f t="shared" si="195"/>
        <v>0</v>
      </c>
      <c r="ED34" s="91">
        <f t="shared" si="196"/>
        <v>0</v>
      </c>
    </row>
    <row r="35" spans="1:134" ht="16.5" x14ac:dyDescent="0.3">
      <c r="A35" s="4" t="str">
        <f>'Iniciální odběry'!A35</f>
        <v>Trlicová Věra</v>
      </c>
      <c r="B35" s="107">
        <f>'Iniciální odběry'!B35</f>
        <v>435415463</v>
      </c>
      <c r="C35" s="105">
        <f>'Iniciální odběry'!C35</f>
        <v>43915</v>
      </c>
      <c r="D35" s="105"/>
      <c r="E35" s="83">
        <f t="shared" si="132"/>
        <v>0</v>
      </c>
      <c r="F35" s="84"/>
      <c r="G35" s="85">
        <f t="shared" si="133"/>
        <v>0</v>
      </c>
      <c r="H35" s="86"/>
      <c r="I35" s="85">
        <f t="shared" si="134"/>
        <v>0</v>
      </c>
      <c r="J35" s="86"/>
      <c r="K35" s="85">
        <f t="shared" si="135"/>
        <v>0</v>
      </c>
      <c r="L35" s="86"/>
      <c r="M35" s="85">
        <f t="shared" si="136"/>
        <v>0</v>
      </c>
      <c r="N35" s="87">
        <f t="shared" si="137"/>
        <v>0</v>
      </c>
      <c r="O35" s="88"/>
      <c r="P35" s="86"/>
      <c r="Q35" s="85">
        <f t="shared" si="138"/>
        <v>0</v>
      </c>
      <c r="R35" s="85"/>
      <c r="S35" s="85">
        <f t="shared" si="139"/>
        <v>0</v>
      </c>
      <c r="T35" s="85"/>
      <c r="U35" s="85">
        <f t="shared" si="140"/>
        <v>0</v>
      </c>
      <c r="V35" s="89"/>
      <c r="W35" s="85">
        <f t="shared" si="141"/>
        <v>0</v>
      </c>
      <c r="X35" s="90"/>
      <c r="Y35" s="85">
        <f t="shared" si="142"/>
        <v>0</v>
      </c>
      <c r="Z35" s="87">
        <f t="shared" si="143"/>
        <v>0</v>
      </c>
      <c r="AA35" s="88"/>
      <c r="AB35" s="89"/>
      <c r="AC35" s="85">
        <f t="shared" si="144"/>
        <v>0</v>
      </c>
      <c r="AD35" s="89"/>
      <c r="AE35" s="85">
        <f t="shared" si="145"/>
        <v>0</v>
      </c>
      <c r="AF35" s="89"/>
      <c r="AG35" s="85">
        <f t="shared" si="146"/>
        <v>0</v>
      </c>
      <c r="AH35" s="89"/>
      <c r="AI35" s="85">
        <f t="shared" si="147"/>
        <v>0</v>
      </c>
      <c r="AJ35" s="89"/>
      <c r="AK35" s="85">
        <f t="shared" si="148"/>
        <v>0</v>
      </c>
      <c r="AL35" s="89"/>
      <c r="AM35" s="85">
        <f t="shared" si="149"/>
        <v>0</v>
      </c>
      <c r="AN35" s="89"/>
      <c r="AO35" s="85">
        <f t="shared" si="150"/>
        <v>0</v>
      </c>
      <c r="AP35" s="89"/>
      <c r="AQ35" s="85">
        <f t="shared" si="151"/>
        <v>0</v>
      </c>
      <c r="AR35" s="89"/>
      <c r="AS35" s="85">
        <f t="shared" si="152"/>
        <v>0</v>
      </c>
      <c r="AT35" s="89"/>
      <c r="AU35" s="85">
        <f t="shared" si="153"/>
        <v>0</v>
      </c>
      <c r="AV35" s="87">
        <f t="shared" si="154"/>
        <v>0</v>
      </c>
      <c r="AW35" s="85"/>
      <c r="AX35" s="89"/>
      <c r="AY35" s="85">
        <f t="shared" si="155"/>
        <v>0</v>
      </c>
      <c r="AZ35" s="89"/>
      <c r="BA35" s="85">
        <f t="shared" si="156"/>
        <v>0</v>
      </c>
      <c r="BB35" s="89"/>
      <c r="BC35" s="85">
        <f t="shared" si="157"/>
        <v>0</v>
      </c>
      <c r="BD35" s="89"/>
      <c r="BE35" s="85">
        <f t="shared" si="158"/>
        <v>0</v>
      </c>
      <c r="BF35" s="89"/>
      <c r="BG35" s="85">
        <f t="shared" si="159"/>
        <v>0</v>
      </c>
      <c r="BH35" s="87">
        <f t="shared" si="160"/>
        <v>0</v>
      </c>
      <c r="BI35" s="89"/>
      <c r="BJ35" s="89"/>
      <c r="BK35" s="85">
        <f t="shared" si="161"/>
        <v>0</v>
      </c>
      <c r="BL35" s="89"/>
      <c r="BM35" s="85">
        <f t="shared" si="162"/>
        <v>0</v>
      </c>
      <c r="BN35" s="89"/>
      <c r="BO35" s="85">
        <f t="shared" si="163"/>
        <v>0</v>
      </c>
      <c r="BP35" s="89"/>
      <c r="BQ35" s="85">
        <f t="shared" si="164"/>
        <v>0</v>
      </c>
      <c r="BR35" s="89"/>
      <c r="BS35" s="85">
        <f t="shared" si="165"/>
        <v>0</v>
      </c>
      <c r="BT35" s="89"/>
      <c r="BU35" s="85">
        <f t="shared" si="166"/>
        <v>0</v>
      </c>
      <c r="BV35" s="89"/>
      <c r="BW35" s="85">
        <f t="shared" si="167"/>
        <v>0</v>
      </c>
      <c r="BX35" s="87">
        <f t="shared" si="168"/>
        <v>0</v>
      </c>
      <c r="BY35" s="89"/>
      <c r="BZ35" s="89"/>
      <c r="CA35" s="85">
        <f t="shared" si="169"/>
        <v>0</v>
      </c>
      <c r="CB35" s="89"/>
      <c r="CC35" s="85">
        <f t="shared" si="170"/>
        <v>0</v>
      </c>
      <c r="CD35" s="89"/>
      <c r="CE35" s="85">
        <f t="shared" si="171"/>
        <v>0</v>
      </c>
      <c r="CF35" s="89"/>
      <c r="CG35" s="85">
        <f t="shared" si="172"/>
        <v>0</v>
      </c>
      <c r="CH35" s="89"/>
      <c r="CI35" s="85">
        <f t="shared" si="173"/>
        <v>0</v>
      </c>
      <c r="CJ35" s="89"/>
      <c r="CK35" s="85">
        <f t="shared" si="174"/>
        <v>0</v>
      </c>
      <c r="CL35" s="87">
        <f t="shared" si="175"/>
        <v>0</v>
      </c>
      <c r="CM35" s="85"/>
      <c r="CN35" s="89"/>
      <c r="CO35" s="85">
        <f t="shared" si="176"/>
        <v>0</v>
      </c>
      <c r="CP35" s="89"/>
      <c r="CQ35" s="85">
        <f t="shared" si="177"/>
        <v>0</v>
      </c>
      <c r="CR35" s="89"/>
      <c r="CS35" s="85">
        <f t="shared" si="178"/>
        <v>0</v>
      </c>
      <c r="CT35" s="87">
        <f t="shared" si="179"/>
        <v>0</v>
      </c>
      <c r="CU35" s="89"/>
      <c r="CV35" s="89"/>
      <c r="CW35" s="85">
        <f t="shared" si="180"/>
        <v>0</v>
      </c>
      <c r="CX35" s="89"/>
      <c r="CY35" s="85">
        <f t="shared" si="181"/>
        <v>0</v>
      </c>
      <c r="CZ35" s="89"/>
      <c r="DA35" s="85">
        <f t="shared" si="182"/>
        <v>0</v>
      </c>
      <c r="DB35" s="89"/>
      <c r="DC35" s="85">
        <f t="shared" si="183"/>
        <v>0</v>
      </c>
      <c r="DD35" s="89"/>
      <c r="DE35" s="85">
        <f t="shared" si="184"/>
        <v>0</v>
      </c>
      <c r="DF35" s="89"/>
      <c r="DG35" s="85">
        <f t="shared" si="185"/>
        <v>0</v>
      </c>
      <c r="DH35" s="89"/>
      <c r="DI35" s="85">
        <f t="shared" si="186"/>
        <v>0</v>
      </c>
      <c r="DJ35" s="91">
        <f t="shared" si="121"/>
        <v>0</v>
      </c>
      <c r="DK35" s="85"/>
      <c r="DL35" s="89"/>
      <c r="DM35" s="85">
        <f t="shared" si="187"/>
        <v>0</v>
      </c>
      <c r="DN35" s="89"/>
      <c r="DO35" s="85">
        <f t="shared" si="188"/>
        <v>0</v>
      </c>
      <c r="DP35" s="89"/>
      <c r="DQ35" s="85">
        <f t="shared" si="189"/>
        <v>0</v>
      </c>
      <c r="DR35" s="89"/>
      <c r="DS35" s="85">
        <f t="shared" si="190"/>
        <v>0</v>
      </c>
      <c r="DT35" s="89"/>
      <c r="DU35" s="85">
        <f t="shared" si="191"/>
        <v>0</v>
      </c>
      <c r="DV35" s="89"/>
      <c r="DW35" s="85">
        <f t="shared" si="192"/>
        <v>0</v>
      </c>
      <c r="DX35" s="89"/>
      <c r="DY35" s="85">
        <f t="shared" si="193"/>
        <v>0</v>
      </c>
      <c r="DZ35" s="89"/>
      <c r="EA35" s="85">
        <f t="shared" si="194"/>
        <v>0</v>
      </c>
      <c r="EB35" s="89"/>
      <c r="EC35" s="85">
        <f t="shared" si="195"/>
        <v>0</v>
      </c>
      <c r="ED35" s="91">
        <f t="shared" si="196"/>
        <v>0</v>
      </c>
    </row>
    <row r="36" spans="1:134" ht="16.5" x14ac:dyDescent="0.3">
      <c r="A36" s="4" t="str">
        <f>'Iniciální odběry'!A36</f>
        <v>Vaca Miloš</v>
      </c>
      <c r="B36" s="107">
        <f>'Iniciální odběry'!B36</f>
        <v>531203189</v>
      </c>
      <c r="C36" s="105">
        <f>'Iniciální odběry'!C36</f>
        <v>44370</v>
      </c>
      <c r="D36" s="105"/>
      <c r="E36" s="83">
        <f t="shared" si="132"/>
        <v>0</v>
      </c>
      <c r="F36" s="84"/>
      <c r="G36" s="85">
        <f t="shared" si="133"/>
        <v>0</v>
      </c>
      <c r="H36" s="86"/>
      <c r="I36" s="85">
        <f t="shared" si="134"/>
        <v>0</v>
      </c>
      <c r="J36" s="86"/>
      <c r="K36" s="85">
        <f t="shared" si="135"/>
        <v>0</v>
      </c>
      <c r="L36" s="86"/>
      <c r="M36" s="85">
        <f t="shared" si="136"/>
        <v>0</v>
      </c>
      <c r="N36" s="87">
        <f t="shared" si="137"/>
        <v>0</v>
      </c>
      <c r="O36" s="88"/>
      <c r="P36" s="86"/>
      <c r="Q36" s="85">
        <f t="shared" si="138"/>
        <v>0</v>
      </c>
      <c r="R36" s="85"/>
      <c r="S36" s="85">
        <f t="shared" si="139"/>
        <v>0</v>
      </c>
      <c r="T36" s="85"/>
      <c r="U36" s="85">
        <f t="shared" si="140"/>
        <v>0</v>
      </c>
      <c r="V36" s="89"/>
      <c r="W36" s="85">
        <f t="shared" si="141"/>
        <v>0</v>
      </c>
      <c r="X36" s="90"/>
      <c r="Y36" s="85">
        <f t="shared" si="142"/>
        <v>0</v>
      </c>
      <c r="Z36" s="87">
        <f t="shared" si="143"/>
        <v>0</v>
      </c>
      <c r="AA36" s="88"/>
      <c r="AB36" s="89"/>
      <c r="AC36" s="85">
        <f t="shared" si="144"/>
        <v>0</v>
      </c>
      <c r="AD36" s="89"/>
      <c r="AE36" s="85">
        <f t="shared" si="145"/>
        <v>0</v>
      </c>
      <c r="AF36" s="89"/>
      <c r="AG36" s="85">
        <f t="shared" si="146"/>
        <v>0</v>
      </c>
      <c r="AH36" s="89"/>
      <c r="AI36" s="85">
        <f t="shared" si="147"/>
        <v>0</v>
      </c>
      <c r="AJ36" s="89"/>
      <c r="AK36" s="85">
        <f t="shared" si="148"/>
        <v>0</v>
      </c>
      <c r="AL36" s="89"/>
      <c r="AM36" s="85">
        <f t="shared" si="149"/>
        <v>0</v>
      </c>
      <c r="AN36" s="89"/>
      <c r="AO36" s="85">
        <f t="shared" si="150"/>
        <v>0</v>
      </c>
      <c r="AP36" s="89"/>
      <c r="AQ36" s="85">
        <f t="shared" si="151"/>
        <v>0</v>
      </c>
      <c r="AR36" s="89"/>
      <c r="AS36" s="85">
        <f t="shared" si="152"/>
        <v>0</v>
      </c>
      <c r="AT36" s="89"/>
      <c r="AU36" s="85">
        <f t="shared" si="153"/>
        <v>0</v>
      </c>
      <c r="AV36" s="87">
        <f t="shared" si="154"/>
        <v>0</v>
      </c>
      <c r="AW36" s="85"/>
      <c r="AX36" s="89"/>
      <c r="AY36" s="85">
        <f t="shared" si="155"/>
        <v>0</v>
      </c>
      <c r="AZ36" s="89"/>
      <c r="BA36" s="85">
        <f t="shared" si="156"/>
        <v>0</v>
      </c>
      <c r="BB36" s="89"/>
      <c r="BC36" s="85">
        <f t="shared" si="157"/>
        <v>0</v>
      </c>
      <c r="BD36" s="89"/>
      <c r="BE36" s="85">
        <f t="shared" si="158"/>
        <v>0</v>
      </c>
      <c r="BF36" s="89"/>
      <c r="BG36" s="85">
        <f t="shared" si="159"/>
        <v>0</v>
      </c>
      <c r="BH36" s="87">
        <f t="shared" si="160"/>
        <v>0</v>
      </c>
      <c r="BI36" s="89"/>
      <c r="BJ36" s="89"/>
      <c r="BK36" s="85">
        <f t="shared" si="161"/>
        <v>0</v>
      </c>
      <c r="BL36" s="89"/>
      <c r="BM36" s="85">
        <f t="shared" si="162"/>
        <v>0</v>
      </c>
      <c r="BN36" s="89"/>
      <c r="BO36" s="85">
        <f t="shared" si="163"/>
        <v>0</v>
      </c>
      <c r="BP36" s="89"/>
      <c r="BQ36" s="85">
        <f t="shared" si="164"/>
        <v>0</v>
      </c>
      <c r="BR36" s="89"/>
      <c r="BS36" s="85">
        <f t="shared" si="165"/>
        <v>0</v>
      </c>
      <c r="BT36" s="89"/>
      <c r="BU36" s="85">
        <f t="shared" si="166"/>
        <v>0</v>
      </c>
      <c r="BV36" s="89"/>
      <c r="BW36" s="85">
        <f t="shared" si="167"/>
        <v>0</v>
      </c>
      <c r="BX36" s="87">
        <f t="shared" si="168"/>
        <v>0</v>
      </c>
      <c r="BY36" s="89"/>
      <c r="BZ36" s="89"/>
      <c r="CA36" s="85">
        <f t="shared" si="169"/>
        <v>0</v>
      </c>
      <c r="CB36" s="89"/>
      <c r="CC36" s="85">
        <f t="shared" si="170"/>
        <v>0</v>
      </c>
      <c r="CD36" s="89"/>
      <c r="CE36" s="85">
        <f t="shared" si="171"/>
        <v>0</v>
      </c>
      <c r="CF36" s="89"/>
      <c r="CG36" s="85">
        <f t="shared" si="172"/>
        <v>0</v>
      </c>
      <c r="CH36" s="89"/>
      <c r="CI36" s="85">
        <f t="shared" si="173"/>
        <v>0</v>
      </c>
      <c r="CJ36" s="89"/>
      <c r="CK36" s="85">
        <f t="shared" si="174"/>
        <v>0</v>
      </c>
      <c r="CL36" s="87">
        <f t="shared" si="175"/>
        <v>0</v>
      </c>
      <c r="CM36" s="85"/>
      <c r="CN36" s="89"/>
      <c r="CO36" s="85">
        <f t="shared" si="176"/>
        <v>0</v>
      </c>
      <c r="CP36" s="89"/>
      <c r="CQ36" s="85">
        <f t="shared" si="177"/>
        <v>0</v>
      </c>
      <c r="CR36" s="89"/>
      <c r="CS36" s="85">
        <f t="shared" si="178"/>
        <v>0</v>
      </c>
      <c r="CT36" s="87">
        <f t="shared" si="179"/>
        <v>0</v>
      </c>
      <c r="CU36" s="89"/>
      <c r="CV36" s="89"/>
      <c r="CW36" s="85">
        <f t="shared" si="180"/>
        <v>0</v>
      </c>
      <c r="CX36" s="89"/>
      <c r="CY36" s="85">
        <f t="shared" si="181"/>
        <v>0</v>
      </c>
      <c r="CZ36" s="89"/>
      <c r="DA36" s="85">
        <f t="shared" si="182"/>
        <v>0</v>
      </c>
      <c r="DB36" s="89"/>
      <c r="DC36" s="85">
        <f t="shared" si="183"/>
        <v>0</v>
      </c>
      <c r="DD36" s="89"/>
      <c r="DE36" s="85">
        <f t="shared" si="184"/>
        <v>0</v>
      </c>
      <c r="DF36" s="89"/>
      <c r="DG36" s="85">
        <f t="shared" si="185"/>
        <v>0</v>
      </c>
      <c r="DH36" s="89"/>
      <c r="DI36" s="85">
        <f t="shared" si="186"/>
        <v>0</v>
      </c>
      <c r="DJ36" s="91">
        <f t="shared" si="121"/>
        <v>0</v>
      </c>
      <c r="DK36" s="85"/>
      <c r="DL36" s="89"/>
      <c r="DM36" s="85">
        <f t="shared" si="187"/>
        <v>0</v>
      </c>
      <c r="DN36" s="89"/>
      <c r="DO36" s="85">
        <f t="shared" si="188"/>
        <v>0</v>
      </c>
      <c r="DP36" s="89"/>
      <c r="DQ36" s="85">
        <f t="shared" si="189"/>
        <v>0</v>
      </c>
      <c r="DR36" s="89"/>
      <c r="DS36" s="85">
        <f t="shared" si="190"/>
        <v>0</v>
      </c>
      <c r="DT36" s="89"/>
      <c r="DU36" s="85">
        <f t="shared" si="191"/>
        <v>0</v>
      </c>
      <c r="DV36" s="89"/>
      <c r="DW36" s="85">
        <f t="shared" si="192"/>
        <v>0</v>
      </c>
      <c r="DX36" s="89"/>
      <c r="DY36" s="85">
        <f t="shared" si="193"/>
        <v>0</v>
      </c>
      <c r="DZ36" s="89"/>
      <c r="EA36" s="85">
        <f t="shared" si="194"/>
        <v>0</v>
      </c>
      <c r="EB36" s="89"/>
      <c r="EC36" s="85">
        <f t="shared" si="195"/>
        <v>0</v>
      </c>
      <c r="ED36" s="91">
        <f t="shared" si="196"/>
        <v>0</v>
      </c>
    </row>
    <row r="37" spans="1:134" ht="16.5" x14ac:dyDescent="0.3">
      <c r="A37" s="4" t="str">
        <f>'Iniciální odběry'!A37</f>
        <v>Vacula Jiří</v>
      </c>
      <c r="B37" s="107">
        <f>'Iniciální odběry'!B37</f>
        <v>7004234424</v>
      </c>
      <c r="C37" s="105">
        <f>'Iniciální odběry'!C37</f>
        <v>43900</v>
      </c>
      <c r="D37" s="105"/>
      <c r="E37" s="83">
        <f t="shared" si="132"/>
        <v>0</v>
      </c>
      <c r="F37" s="84"/>
      <c r="G37" s="85">
        <f t="shared" si="133"/>
        <v>0</v>
      </c>
      <c r="H37" s="86"/>
      <c r="I37" s="85">
        <f t="shared" si="134"/>
        <v>0</v>
      </c>
      <c r="J37" s="86"/>
      <c r="K37" s="85">
        <f t="shared" si="135"/>
        <v>0</v>
      </c>
      <c r="L37" s="86"/>
      <c r="M37" s="85">
        <f t="shared" si="136"/>
        <v>0</v>
      </c>
      <c r="N37" s="87">
        <f t="shared" si="137"/>
        <v>0</v>
      </c>
      <c r="O37" s="88"/>
      <c r="P37" s="86"/>
      <c r="Q37" s="85">
        <f t="shared" si="138"/>
        <v>0</v>
      </c>
      <c r="R37" s="85"/>
      <c r="S37" s="85">
        <f t="shared" si="139"/>
        <v>0</v>
      </c>
      <c r="T37" s="85"/>
      <c r="U37" s="85">
        <f t="shared" si="140"/>
        <v>0</v>
      </c>
      <c r="V37" s="89"/>
      <c r="W37" s="85">
        <f t="shared" si="141"/>
        <v>0</v>
      </c>
      <c r="X37" s="90"/>
      <c r="Y37" s="85">
        <f t="shared" si="142"/>
        <v>0</v>
      </c>
      <c r="Z37" s="87">
        <f t="shared" si="143"/>
        <v>0</v>
      </c>
      <c r="AA37" s="88"/>
      <c r="AB37" s="89"/>
      <c r="AC37" s="85">
        <f t="shared" si="144"/>
        <v>0</v>
      </c>
      <c r="AD37" s="89"/>
      <c r="AE37" s="85">
        <f t="shared" si="145"/>
        <v>0</v>
      </c>
      <c r="AF37" s="89"/>
      <c r="AG37" s="85">
        <f t="shared" si="146"/>
        <v>0</v>
      </c>
      <c r="AH37" s="89"/>
      <c r="AI37" s="85">
        <f t="shared" si="147"/>
        <v>0</v>
      </c>
      <c r="AJ37" s="89"/>
      <c r="AK37" s="85">
        <f t="shared" si="148"/>
        <v>0</v>
      </c>
      <c r="AL37" s="89"/>
      <c r="AM37" s="85">
        <f t="shared" si="149"/>
        <v>0</v>
      </c>
      <c r="AN37" s="89"/>
      <c r="AO37" s="85">
        <f t="shared" si="150"/>
        <v>0</v>
      </c>
      <c r="AP37" s="89"/>
      <c r="AQ37" s="85">
        <f t="shared" si="151"/>
        <v>0</v>
      </c>
      <c r="AR37" s="89"/>
      <c r="AS37" s="85">
        <f t="shared" si="152"/>
        <v>0</v>
      </c>
      <c r="AT37" s="89"/>
      <c r="AU37" s="85">
        <f t="shared" si="153"/>
        <v>0</v>
      </c>
      <c r="AV37" s="87">
        <f t="shared" si="154"/>
        <v>0</v>
      </c>
      <c r="AW37" s="85"/>
      <c r="AX37" s="89"/>
      <c r="AY37" s="85">
        <f t="shared" si="155"/>
        <v>0</v>
      </c>
      <c r="AZ37" s="89"/>
      <c r="BA37" s="85">
        <f t="shared" si="156"/>
        <v>0</v>
      </c>
      <c r="BB37" s="89"/>
      <c r="BC37" s="85">
        <f t="shared" si="157"/>
        <v>0</v>
      </c>
      <c r="BD37" s="89"/>
      <c r="BE37" s="85">
        <f t="shared" si="158"/>
        <v>0</v>
      </c>
      <c r="BF37" s="89"/>
      <c r="BG37" s="85">
        <f t="shared" si="159"/>
        <v>0</v>
      </c>
      <c r="BH37" s="87">
        <f t="shared" si="160"/>
        <v>0</v>
      </c>
      <c r="BI37" s="89"/>
      <c r="BJ37" s="89"/>
      <c r="BK37" s="85">
        <f t="shared" si="161"/>
        <v>0</v>
      </c>
      <c r="BL37" s="89"/>
      <c r="BM37" s="85">
        <f t="shared" si="162"/>
        <v>0</v>
      </c>
      <c r="BN37" s="89"/>
      <c r="BO37" s="85">
        <f t="shared" si="163"/>
        <v>0</v>
      </c>
      <c r="BP37" s="89"/>
      <c r="BQ37" s="85">
        <f t="shared" si="164"/>
        <v>0</v>
      </c>
      <c r="BR37" s="89"/>
      <c r="BS37" s="85">
        <f t="shared" si="165"/>
        <v>0</v>
      </c>
      <c r="BT37" s="89"/>
      <c r="BU37" s="85">
        <f t="shared" si="166"/>
        <v>0</v>
      </c>
      <c r="BV37" s="89"/>
      <c r="BW37" s="85">
        <f t="shared" si="167"/>
        <v>0</v>
      </c>
      <c r="BX37" s="87">
        <f t="shared" si="168"/>
        <v>0</v>
      </c>
      <c r="BY37" s="89"/>
      <c r="BZ37" s="89"/>
      <c r="CA37" s="85">
        <f t="shared" si="169"/>
        <v>0</v>
      </c>
      <c r="CB37" s="89"/>
      <c r="CC37" s="85">
        <f t="shared" si="170"/>
        <v>0</v>
      </c>
      <c r="CD37" s="89"/>
      <c r="CE37" s="85">
        <f t="shared" si="171"/>
        <v>0</v>
      </c>
      <c r="CF37" s="89"/>
      <c r="CG37" s="85">
        <f t="shared" si="172"/>
        <v>0</v>
      </c>
      <c r="CH37" s="89"/>
      <c r="CI37" s="85">
        <f t="shared" si="173"/>
        <v>0</v>
      </c>
      <c r="CJ37" s="89"/>
      <c r="CK37" s="85">
        <f t="shared" si="174"/>
        <v>0</v>
      </c>
      <c r="CL37" s="87">
        <f t="shared" si="175"/>
        <v>0</v>
      </c>
      <c r="CM37" s="85"/>
      <c r="CN37" s="89"/>
      <c r="CO37" s="85">
        <f t="shared" si="176"/>
        <v>0</v>
      </c>
      <c r="CP37" s="89"/>
      <c r="CQ37" s="85">
        <f t="shared" si="177"/>
        <v>0</v>
      </c>
      <c r="CR37" s="89"/>
      <c r="CS37" s="85">
        <f t="shared" si="178"/>
        <v>0</v>
      </c>
      <c r="CT37" s="87">
        <f t="shared" si="179"/>
        <v>0</v>
      </c>
      <c r="CU37" s="89"/>
      <c r="CV37" s="89"/>
      <c r="CW37" s="85">
        <f t="shared" si="180"/>
        <v>0</v>
      </c>
      <c r="CX37" s="89"/>
      <c r="CY37" s="85">
        <f t="shared" si="181"/>
        <v>0</v>
      </c>
      <c r="CZ37" s="89"/>
      <c r="DA37" s="85">
        <f t="shared" si="182"/>
        <v>0</v>
      </c>
      <c r="DB37" s="89"/>
      <c r="DC37" s="85">
        <f t="shared" si="183"/>
        <v>0</v>
      </c>
      <c r="DD37" s="89"/>
      <c r="DE37" s="85">
        <f t="shared" si="184"/>
        <v>0</v>
      </c>
      <c r="DF37" s="89"/>
      <c r="DG37" s="85">
        <f t="shared" si="185"/>
        <v>0</v>
      </c>
      <c r="DH37" s="89"/>
      <c r="DI37" s="85">
        <f t="shared" si="186"/>
        <v>0</v>
      </c>
      <c r="DJ37" s="91">
        <f t="shared" si="121"/>
        <v>0</v>
      </c>
      <c r="DK37" s="85"/>
      <c r="DL37" s="89"/>
      <c r="DM37" s="85">
        <f t="shared" si="187"/>
        <v>0</v>
      </c>
      <c r="DN37" s="89"/>
      <c r="DO37" s="85">
        <f t="shared" si="188"/>
        <v>0</v>
      </c>
      <c r="DP37" s="89"/>
      <c r="DQ37" s="85">
        <f t="shared" si="189"/>
        <v>0</v>
      </c>
      <c r="DR37" s="89"/>
      <c r="DS37" s="85">
        <f t="shared" si="190"/>
        <v>0</v>
      </c>
      <c r="DT37" s="89"/>
      <c r="DU37" s="85">
        <f t="shared" si="191"/>
        <v>0</v>
      </c>
      <c r="DV37" s="89"/>
      <c r="DW37" s="85">
        <f t="shared" si="192"/>
        <v>0</v>
      </c>
      <c r="DX37" s="89"/>
      <c r="DY37" s="85">
        <f t="shared" si="193"/>
        <v>0</v>
      </c>
      <c r="DZ37" s="89"/>
      <c r="EA37" s="85">
        <f t="shared" si="194"/>
        <v>0</v>
      </c>
      <c r="EB37" s="89"/>
      <c r="EC37" s="85">
        <f t="shared" si="195"/>
        <v>0</v>
      </c>
      <c r="ED37" s="91">
        <f t="shared" si="196"/>
        <v>0</v>
      </c>
    </row>
    <row r="38" spans="1:134" ht="16.5" x14ac:dyDescent="0.3">
      <c r="A38" s="4" t="str">
        <f>'Iniciální odběry'!A38</f>
        <v>Vahala Vladimír</v>
      </c>
      <c r="B38" s="107">
        <f>'Iniciální odběry'!B38</f>
        <v>430604467</v>
      </c>
      <c r="C38" s="105">
        <f>'Iniciální odběry'!C38</f>
        <v>44111</v>
      </c>
      <c r="D38" s="105"/>
      <c r="E38" s="83">
        <f t="shared" si="132"/>
        <v>0</v>
      </c>
      <c r="F38" s="84"/>
      <c r="G38" s="85">
        <f t="shared" si="133"/>
        <v>0</v>
      </c>
      <c r="H38" s="86"/>
      <c r="I38" s="85">
        <f t="shared" si="134"/>
        <v>0</v>
      </c>
      <c r="J38" s="86"/>
      <c r="K38" s="85">
        <f t="shared" si="135"/>
        <v>0</v>
      </c>
      <c r="L38" s="86"/>
      <c r="M38" s="85">
        <f t="shared" si="136"/>
        <v>0</v>
      </c>
      <c r="N38" s="87">
        <f t="shared" si="137"/>
        <v>0</v>
      </c>
      <c r="O38" s="88"/>
      <c r="P38" s="86"/>
      <c r="Q38" s="85">
        <f t="shared" si="138"/>
        <v>0</v>
      </c>
      <c r="R38" s="85"/>
      <c r="S38" s="85">
        <f t="shared" si="139"/>
        <v>0</v>
      </c>
      <c r="T38" s="85"/>
      <c r="U38" s="85">
        <f t="shared" si="140"/>
        <v>0</v>
      </c>
      <c r="V38" s="89"/>
      <c r="W38" s="85">
        <f t="shared" si="141"/>
        <v>0</v>
      </c>
      <c r="X38" s="90"/>
      <c r="Y38" s="85">
        <f t="shared" si="142"/>
        <v>0</v>
      </c>
      <c r="Z38" s="87">
        <f t="shared" si="143"/>
        <v>0</v>
      </c>
      <c r="AA38" s="88"/>
      <c r="AB38" s="89"/>
      <c r="AC38" s="85">
        <f t="shared" si="144"/>
        <v>0</v>
      </c>
      <c r="AD38" s="89"/>
      <c r="AE38" s="85">
        <f t="shared" si="145"/>
        <v>0</v>
      </c>
      <c r="AF38" s="89"/>
      <c r="AG38" s="85">
        <f t="shared" si="146"/>
        <v>0</v>
      </c>
      <c r="AH38" s="89"/>
      <c r="AI38" s="85">
        <f t="shared" si="147"/>
        <v>0</v>
      </c>
      <c r="AJ38" s="89"/>
      <c r="AK38" s="85">
        <f t="shared" si="148"/>
        <v>0</v>
      </c>
      <c r="AL38" s="89"/>
      <c r="AM38" s="85">
        <f t="shared" si="149"/>
        <v>0</v>
      </c>
      <c r="AN38" s="89"/>
      <c r="AO38" s="85">
        <f t="shared" si="150"/>
        <v>0</v>
      </c>
      <c r="AP38" s="89"/>
      <c r="AQ38" s="85">
        <f t="shared" si="151"/>
        <v>0</v>
      </c>
      <c r="AR38" s="89"/>
      <c r="AS38" s="85">
        <f t="shared" si="152"/>
        <v>0</v>
      </c>
      <c r="AT38" s="89"/>
      <c r="AU38" s="85">
        <f t="shared" si="153"/>
        <v>0</v>
      </c>
      <c r="AV38" s="87">
        <f t="shared" si="154"/>
        <v>0</v>
      </c>
      <c r="AW38" s="85"/>
      <c r="AX38" s="89"/>
      <c r="AY38" s="85">
        <f t="shared" si="155"/>
        <v>0</v>
      </c>
      <c r="AZ38" s="89"/>
      <c r="BA38" s="85">
        <f t="shared" si="156"/>
        <v>0</v>
      </c>
      <c r="BB38" s="89"/>
      <c r="BC38" s="85">
        <f t="shared" si="157"/>
        <v>0</v>
      </c>
      <c r="BD38" s="89"/>
      <c r="BE38" s="85">
        <f t="shared" si="158"/>
        <v>0</v>
      </c>
      <c r="BF38" s="89"/>
      <c r="BG38" s="85">
        <f t="shared" si="159"/>
        <v>0</v>
      </c>
      <c r="BH38" s="87">
        <f t="shared" si="160"/>
        <v>0</v>
      </c>
      <c r="BI38" s="89"/>
      <c r="BJ38" s="89"/>
      <c r="BK38" s="85">
        <f t="shared" si="161"/>
        <v>0</v>
      </c>
      <c r="BL38" s="89"/>
      <c r="BM38" s="85">
        <f t="shared" si="162"/>
        <v>0</v>
      </c>
      <c r="BN38" s="89"/>
      <c r="BO38" s="85">
        <f t="shared" si="163"/>
        <v>0</v>
      </c>
      <c r="BP38" s="89"/>
      <c r="BQ38" s="85">
        <f t="shared" si="164"/>
        <v>0</v>
      </c>
      <c r="BR38" s="89"/>
      <c r="BS38" s="85">
        <f t="shared" si="165"/>
        <v>0</v>
      </c>
      <c r="BT38" s="89"/>
      <c r="BU38" s="85">
        <f t="shared" si="166"/>
        <v>0</v>
      </c>
      <c r="BV38" s="89"/>
      <c r="BW38" s="85">
        <f t="shared" si="167"/>
        <v>0</v>
      </c>
      <c r="BX38" s="87">
        <f t="shared" si="168"/>
        <v>0</v>
      </c>
      <c r="BY38" s="89"/>
      <c r="BZ38" s="89"/>
      <c r="CA38" s="85">
        <f t="shared" si="169"/>
        <v>0</v>
      </c>
      <c r="CB38" s="89"/>
      <c r="CC38" s="85">
        <f t="shared" si="170"/>
        <v>0</v>
      </c>
      <c r="CD38" s="89"/>
      <c r="CE38" s="85">
        <f t="shared" si="171"/>
        <v>0</v>
      </c>
      <c r="CF38" s="89"/>
      <c r="CG38" s="85">
        <f t="shared" si="172"/>
        <v>0</v>
      </c>
      <c r="CH38" s="89"/>
      <c r="CI38" s="85">
        <f t="shared" si="173"/>
        <v>0</v>
      </c>
      <c r="CJ38" s="89"/>
      <c r="CK38" s="85">
        <f t="shared" si="174"/>
        <v>0</v>
      </c>
      <c r="CL38" s="87">
        <f t="shared" si="175"/>
        <v>0</v>
      </c>
      <c r="CM38" s="85"/>
      <c r="CN38" s="89"/>
      <c r="CO38" s="85">
        <f t="shared" si="176"/>
        <v>0</v>
      </c>
      <c r="CP38" s="89"/>
      <c r="CQ38" s="85">
        <f t="shared" si="177"/>
        <v>0</v>
      </c>
      <c r="CR38" s="89"/>
      <c r="CS38" s="85">
        <f t="shared" si="178"/>
        <v>0</v>
      </c>
      <c r="CT38" s="87">
        <f t="shared" si="179"/>
        <v>0</v>
      </c>
      <c r="CU38" s="89"/>
      <c r="CV38" s="89"/>
      <c r="CW38" s="85">
        <f t="shared" si="180"/>
        <v>0</v>
      </c>
      <c r="CX38" s="89"/>
      <c r="CY38" s="85">
        <f t="shared" si="181"/>
        <v>0</v>
      </c>
      <c r="CZ38" s="89"/>
      <c r="DA38" s="85">
        <f t="shared" si="182"/>
        <v>0</v>
      </c>
      <c r="DB38" s="89"/>
      <c r="DC38" s="85">
        <f t="shared" si="183"/>
        <v>0</v>
      </c>
      <c r="DD38" s="89"/>
      <c r="DE38" s="85">
        <f t="shared" si="184"/>
        <v>0</v>
      </c>
      <c r="DF38" s="89"/>
      <c r="DG38" s="85">
        <f t="shared" si="185"/>
        <v>0</v>
      </c>
      <c r="DH38" s="89"/>
      <c r="DI38" s="85">
        <f t="shared" si="186"/>
        <v>0</v>
      </c>
      <c r="DJ38" s="91">
        <f t="shared" si="121"/>
        <v>0</v>
      </c>
      <c r="DK38" s="85"/>
      <c r="DL38" s="89"/>
      <c r="DM38" s="85">
        <f t="shared" si="187"/>
        <v>0</v>
      </c>
      <c r="DN38" s="89"/>
      <c r="DO38" s="85">
        <f t="shared" si="188"/>
        <v>0</v>
      </c>
      <c r="DP38" s="89"/>
      <c r="DQ38" s="85">
        <f t="shared" si="189"/>
        <v>0</v>
      </c>
      <c r="DR38" s="89"/>
      <c r="DS38" s="85">
        <f t="shared" si="190"/>
        <v>0</v>
      </c>
      <c r="DT38" s="89"/>
      <c r="DU38" s="85">
        <f t="shared" si="191"/>
        <v>0</v>
      </c>
      <c r="DV38" s="89"/>
      <c r="DW38" s="85">
        <f t="shared" si="192"/>
        <v>0</v>
      </c>
      <c r="DX38" s="89"/>
      <c r="DY38" s="85">
        <f t="shared" si="193"/>
        <v>0</v>
      </c>
      <c r="DZ38" s="89"/>
      <c r="EA38" s="85">
        <f t="shared" si="194"/>
        <v>0</v>
      </c>
      <c r="EB38" s="89"/>
      <c r="EC38" s="85">
        <f t="shared" si="195"/>
        <v>0</v>
      </c>
      <c r="ED38" s="91">
        <f t="shared" si="196"/>
        <v>0</v>
      </c>
    </row>
    <row r="39" spans="1:134" ht="16.5" x14ac:dyDescent="0.3">
      <c r="A39" s="4" t="str">
        <f>'Iniciální odběry'!A39</f>
        <v>Vahala Vladimír</v>
      </c>
      <c r="B39" s="107">
        <f>'Iniciální odběry'!B39</f>
        <v>430604467</v>
      </c>
      <c r="C39" s="105">
        <f>'Iniciální odběry'!C39</f>
        <v>44225</v>
      </c>
      <c r="D39" s="105"/>
      <c r="E39" s="83">
        <f t="shared" si="132"/>
        <v>0</v>
      </c>
      <c r="F39" s="84"/>
      <c r="G39" s="85">
        <f t="shared" si="133"/>
        <v>0</v>
      </c>
      <c r="H39" s="86"/>
      <c r="I39" s="85">
        <f t="shared" si="134"/>
        <v>0</v>
      </c>
      <c r="J39" s="86"/>
      <c r="K39" s="85">
        <f t="shared" si="135"/>
        <v>0</v>
      </c>
      <c r="L39" s="86"/>
      <c r="M39" s="85">
        <f t="shared" si="136"/>
        <v>0</v>
      </c>
      <c r="N39" s="87">
        <f t="shared" si="137"/>
        <v>0</v>
      </c>
      <c r="O39" s="88"/>
      <c r="P39" s="86"/>
      <c r="Q39" s="85">
        <f t="shared" si="138"/>
        <v>0</v>
      </c>
      <c r="R39" s="85"/>
      <c r="S39" s="85">
        <f t="shared" si="139"/>
        <v>0</v>
      </c>
      <c r="T39" s="85"/>
      <c r="U39" s="85">
        <f t="shared" si="140"/>
        <v>0</v>
      </c>
      <c r="V39" s="89"/>
      <c r="W39" s="85">
        <f t="shared" si="141"/>
        <v>0</v>
      </c>
      <c r="X39" s="90"/>
      <c r="Y39" s="85">
        <f t="shared" si="142"/>
        <v>0</v>
      </c>
      <c r="Z39" s="87">
        <f t="shared" si="143"/>
        <v>0</v>
      </c>
      <c r="AA39" s="88"/>
      <c r="AB39" s="89"/>
      <c r="AC39" s="85">
        <f t="shared" si="144"/>
        <v>0</v>
      </c>
      <c r="AD39" s="89"/>
      <c r="AE39" s="85">
        <f t="shared" si="145"/>
        <v>0</v>
      </c>
      <c r="AF39" s="89"/>
      <c r="AG39" s="85">
        <f t="shared" si="146"/>
        <v>0</v>
      </c>
      <c r="AH39" s="89"/>
      <c r="AI39" s="85">
        <f t="shared" si="147"/>
        <v>0</v>
      </c>
      <c r="AJ39" s="89"/>
      <c r="AK39" s="85">
        <f t="shared" si="148"/>
        <v>0</v>
      </c>
      <c r="AL39" s="89"/>
      <c r="AM39" s="85">
        <f t="shared" si="149"/>
        <v>0</v>
      </c>
      <c r="AN39" s="89"/>
      <c r="AO39" s="85">
        <f t="shared" si="150"/>
        <v>0</v>
      </c>
      <c r="AP39" s="89"/>
      <c r="AQ39" s="85">
        <f t="shared" si="151"/>
        <v>0</v>
      </c>
      <c r="AR39" s="89"/>
      <c r="AS39" s="85">
        <f t="shared" si="152"/>
        <v>0</v>
      </c>
      <c r="AT39" s="89"/>
      <c r="AU39" s="85">
        <f t="shared" si="153"/>
        <v>0</v>
      </c>
      <c r="AV39" s="87">
        <f t="shared" si="154"/>
        <v>0</v>
      </c>
      <c r="AW39" s="85"/>
      <c r="AX39" s="89"/>
      <c r="AY39" s="85">
        <f t="shared" si="155"/>
        <v>0</v>
      </c>
      <c r="AZ39" s="89"/>
      <c r="BA39" s="85">
        <f t="shared" si="156"/>
        <v>0</v>
      </c>
      <c r="BB39" s="89"/>
      <c r="BC39" s="85">
        <f t="shared" si="157"/>
        <v>0</v>
      </c>
      <c r="BD39" s="89"/>
      <c r="BE39" s="85">
        <f t="shared" si="158"/>
        <v>0</v>
      </c>
      <c r="BF39" s="89"/>
      <c r="BG39" s="85">
        <f t="shared" si="159"/>
        <v>0</v>
      </c>
      <c r="BH39" s="87">
        <f t="shared" si="160"/>
        <v>0</v>
      </c>
      <c r="BI39" s="89"/>
      <c r="BJ39" s="89"/>
      <c r="BK39" s="85">
        <f t="shared" si="161"/>
        <v>0</v>
      </c>
      <c r="BL39" s="89"/>
      <c r="BM39" s="85">
        <f t="shared" si="162"/>
        <v>0</v>
      </c>
      <c r="BN39" s="89"/>
      <c r="BO39" s="85">
        <f t="shared" si="163"/>
        <v>0</v>
      </c>
      <c r="BP39" s="89"/>
      <c r="BQ39" s="85">
        <f t="shared" si="164"/>
        <v>0</v>
      </c>
      <c r="BR39" s="89"/>
      <c r="BS39" s="85">
        <f t="shared" si="165"/>
        <v>0</v>
      </c>
      <c r="BT39" s="89"/>
      <c r="BU39" s="85">
        <f t="shared" si="166"/>
        <v>0</v>
      </c>
      <c r="BV39" s="89"/>
      <c r="BW39" s="85">
        <f t="shared" si="167"/>
        <v>0</v>
      </c>
      <c r="BX39" s="87">
        <f t="shared" si="168"/>
        <v>0</v>
      </c>
      <c r="BY39" s="89"/>
      <c r="BZ39" s="89"/>
      <c r="CA39" s="85">
        <f t="shared" si="169"/>
        <v>0</v>
      </c>
      <c r="CB39" s="89"/>
      <c r="CC39" s="85">
        <f t="shared" si="170"/>
        <v>0</v>
      </c>
      <c r="CD39" s="89"/>
      <c r="CE39" s="85">
        <f t="shared" si="171"/>
        <v>0</v>
      </c>
      <c r="CF39" s="89"/>
      <c r="CG39" s="85">
        <f t="shared" si="172"/>
        <v>0</v>
      </c>
      <c r="CH39" s="89"/>
      <c r="CI39" s="85">
        <f t="shared" si="173"/>
        <v>0</v>
      </c>
      <c r="CJ39" s="89"/>
      <c r="CK39" s="85">
        <f t="shared" si="174"/>
        <v>0</v>
      </c>
      <c r="CL39" s="87">
        <f t="shared" si="175"/>
        <v>0</v>
      </c>
      <c r="CM39" s="85"/>
      <c r="CN39" s="89"/>
      <c r="CO39" s="85">
        <f t="shared" si="176"/>
        <v>0</v>
      </c>
      <c r="CP39" s="89"/>
      <c r="CQ39" s="85">
        <f t="shared" si="177"/>
        <v>0</v>
      </c>
      <c r="CR39" s="89"/>
      <c r="CS39" s="85">
        <f t="shared" si="178"/>
        <v>0</v>
      </c>
      <c r="CT39" s="87">
        <f t="shared" si="179"/>
        <v>0</v>
      </c>
      <c r="CU39" s="89"/>
      <c r="CV39" s="89"/>
      <c r="CW39" s="85">
        <f t="shared" si="180"/>
        <v>0</v>
      </c>
      <c r="CX39" s="89"/>
      <c r="CY39" s="85">
        <f t="shared" si="181"/>
        <v>0</v>
      </c>
      <c r="CZ39" s="89"/>
      <c r="DA39" s="85">
        <f t="shared" si="182"/>
        <v>0</v>
      </c>
      <c r="DB39" s="89"/>
      <c r="DC39" s="85">
        <f t="shared" si="183"/>
        <v>0</v>
      </c>
      <c r="DD39" s="89"/>
      <c r="DE39" s="85">
        <f t="shared" si="184"/>
        <v>0</v>
      </c>
      <c r="DF39" s="89"/>
      <c r="DG39" s="85">
        <f t="shared" si="185"/>
        <v>0</v>
      </c>
      <c r="DH39" s="89"/>
      <c r="DI39" s="85">
        <f t="shared" si="186"/>
        <v>0</v>
      </c>
      <c r="DJ39" s="91">
        <f t="shared" si="121"/>
        <v>0</v>
      </c>
      <c r="DK39" s="85"/>
      <c r="DL39" s="89"/>
      <c r="DM39" s="85">
        <f t="shared" si="187"/>
        <v>0</v>
      </c>
      <c r="DN39" s="89"/>
      <c r="DO39" s="85">
        <f t="shared" si="188"/>
        <v>0</v>
      </c>
      <c r="DP39" s="89"/>
      <c r="DQ39" s="85">
        <f t="shared" si="189"/>
        <v>0</v>
      </c>
      <c r="DR39" s="89"/>
      <c r="DS39" s="85">
        <f t="shared" si="190"/>
        <v>0</v>
      </c>
      <c r="DT39" s="89"/>
      <c r="DU39" s="85">
        <f t="shared" si="191"/>
        <v>0</v>
      </c>
      <c r="DV39" s="89"/>
      <c r="DW39" s="85">
        <f t="shared" si="192"/>
        <v>0</v>
      </c>
      <c r="DX39" s="89"/>
      <c r="DY39" s="85">
        <f t="shared" si="193"/>
        <v>0</v>
      </c>
      <c r="DZ39" s="89"/>
      <c r="EA39" s="85">
        <f t="shared" si="194"/>
        <v>0</v>
      </c>
      <c r="EB39" s="89"/>
      <c r="EC39" s="85">
        <f t="shared" si="195"/>
        <v>0</v>
      </c>
      <c r="ED39" s="91">
        <f t="shared" si="196"/>
        <v>0</v>
      </c>
    </row>
    <row r="40" spans="1:134" ht="16.5" x14ac:dyDescent="0.3">
      <c r="A40" s="4" t="str">
        <f>'Iniciální odběry'!A40</f>
        <v>Vilhelm Václav</v>
      </c>
      <c r="B40" s="107">
        <f>'Iniciální odběry'!B40</f>
        <v>510831102</v>
      </c>
      <c r="C40" s="105">
        <f>'Iniciální odběry'!C40</f>
        <v>44272</v>
      </c>
      <c r="D40" s="105"/>
      <c r="E40" s="83">
        <f t="shared" si="132"/>
        <v>0</v>
      </c>
      <c r="F40" s="84"/>
      <c r="G40" s="85">
        <f t="shared" si="133"/>
        <v>0</v>
      </c>
      <c r="H40" s="86"/>
      <c r="I40" s="85">
        <f t="shared" si="134"/>
        <v>0</v>
      </c>
      <c r="J40" s="86"/>
      <c r="K40" s="85">
        <f t="shared" si="135"/>
        <v>0</v>
      </c>
      <c r="L40" s="86"/>
      <c r="M40" s="85">
        <f t="shared" si="136"/>
        <v>0</v>
      </c>
      <c r="N40" s="87">
        <f t="shared" si="137"/>
        <v>0</v>
      </c>
      <c r="O40" s="88"/>
      <c r="P40" s="86"/>
      <c r="Q40" s="85">
        <f t="shared" si="138"/>
        <v>0</v>
      </c>
      <c r="R40" s="85"/>
      <c r="S40" s="85">
        <f t="shared" si="139"/>
        <v>0</v>
      </c>
      <c r="T40" s="85"/>
      <c r="U40" s="85">
        <f t="shared" si="140"/>
        <v>0</v>
      </c>
      <c r="V40" s="89"/>
      <c r="W40" s="85">
        <f t="shared" si="141"/>
        <v>0</v>
      </c>
      <c r="X40" s="90"/>
      <c r="Y40" s="85">
        <f t="shared" si="142"/>
        <v>0</v>
      </c>
      <c r="Z40" s="87">
        <f t="shared" si="143"/>
        <v>0</v>
      </c>
      <c r="AA40" s="88"/>
      <c r="AB40" s="89"/>
      <c r="AC40" s="85">
        <f t="shared" si="144"/>
        <v>0</v>
      </c>
      <c r="AD40" s="89"/>
      <c r="AE40" s="85">
        <f t="shared" si="145"/>
        <v>0</v>
      </c>
      <c r="AF40" s="89"/>
      <c r="AG40" s="85">
        <f t="shared" si="146"/>
        <v>0</v>
      </c>
      <c r="AH40" s="89"/>
      <c r="AI40" s="85">
        <f t="shared" si="147"/>
        <v>0</v>
      </c>
      <c r="AJ40" s="89"/>
      <c r="AK40" s="85">
        <f t="shared" si="148"/>
        <v>0</v>
      </c>
      <c r="AL40" s="89"/>
      <c r="AM40" s="85">
        <f t="shared" si="149"/>
        <v>0</v>
      </c>
      <c r="AN40" s="89"/>
      <c r="AO40" s="85">
        <f t="shared" si="150"/>
        <v>0</v>
      </c>
      <c r="AP40" s="89"/>
      <c r="AQ40" s="85">
        <f t="shared" si="151"/>
        <v>0</v>
      </c>
      <c r="AR40" s="89"/>
      <c r="AS40" s="85">
        <f t="shared" si="152"/>
        <v>0</v>
      </c>
      <c r="AT40" s="89"/>
      <c r="AU40" s="85">
        <f t="shared" si="153"/>
        <v>0</v>
      </c>
      <c r="AV40" s="87">
        <f t="shared" si="154"/>
        <v>0</v>
      </c>
      <c r="AW40" s="85"/>
      <c r="AX40" s="89"/>
      <c r="AY40" s="85">
        <f t="shared" si="155"/>
        <v>0</v>
      </c>
      <c r="AZ40" s="89"/>
      <c r="BA40" s="85">
        <f t="shared" si="156"/>
        <v>0</v>
      </c>
      <c r="BB40" s="89"/>
      <c r="BC40" s="85">
        <f t="shared" si="157"/>
        <v>0</v>
      </c>
      <c r="BD40" s="89"/>
      <c r="BE40" s="85">
        <f t="shared" si="158"/>
        <v>0</v>
      </c>
      <c r="BF40" s="89"/>
      <c r="BG40" s="85">
        <f t="shared" si="159"/>
        <v>0</v>
      </c>
      <c r="BH40" s="87">
        <f t="shared" si="160"/>
        <v>0</v>
      </c>
      <c r="BI40" s="89"/>
      <c r="BJ40" s="89"/>
      <c r="BK40" s="85">
        <f t="shared" si="161"/>
        <v>0</v>
      </c>
      <c r="BL40" s="89"/>
      <c r="BM40" s="85">
        <f t="shared" si="162"/>
        <v>0</v>
      </c>
      <c r="BN40" s="89"/>
      <c r="BO40" s="85">
        <f t="shared" si="163"/>
        <v>0</v>
      </c>
      <c r="BP40" s="89"/>
      <c r="BQ40" s="85">
        <f t="shared" si="164"/>
        <v>0</v>
      </c>
      <c r="BR40" s="89"/>
      <c r="BS40" s="85">
        <f t="shared" si="165"/>
        <v>0</v>
      </c>
      <c r="BT40" s="89"/>
      <c r="BU40" s="85">
        <f t="shared" si="166"/>
        <v>0</v>
      </c>
      <c r="BV40" s="89"/>
      <c r="BW40" s="85">
        <f t="shared" si="167"/>
        <v>0</v>
      </c>
      <c r="BX40" s="87">
        <f t="shared" si="168"/>
        <v>0</v>
      </c>
      <c r="BY40" s="89"/>
      <c r="BZ40" s="89"/>
      <c r="CA40" s="85">
        <f t="shared" si="169"/>
        <v>0</v>
      </c>
      <c r="CB40" s="89"/>
      <c r="CC40" s="85">
        <f t="shared" si="170"/>
        <v>0</v>
      </c>
      <c r="CD40" s="89"/>
      <c r="CE40" s="85">
        <f t="shared" si="171"/>
        <v>0</v>
      </c>
      <c r="CF40" s="89"/>
      <c r="CG40" s="85">
        <f t="shared" si="172"/>
        <v>0</v>
      </c>
      <c r="CH40" s="89"/>
      <c r="CI40" s="85">
        <f t="shared" si="173"/>
        <v>0</v>
      </c>
      <c r="CJ40" s="89"/>
      <c r="CK40" s="85">
        <f t="shared" si="174"/>
        <v>0</v>
      </c>
      <c r="CL40" s="87">
        <f t="shared" si="175"/>
        <v>0</v>
      </c>
      <c r="CM40" s="85"/>
      <c r="CN40" s="89"/>
      <c r="CO40" s="85">
        <f t="shared" si="176"/>
        <v>0</v>
      </c>
      <c r="CP40" s="89"/>
      <c r="CQ40" s="85">
        <f t="shared" si="177"/>
        <v>0</v>
      </c>
      <c r="CR40" s="89"/>
      <c r="CS40" s="85">
        <f t="shared" si="178"/>
        <v>0</v>
      </c>
      <c r="CT40" s="87">
        <f t="shared" si="179"/>
        <v>0</v>
      </c>
      <c r="CU40" s="89"/>
      <c r="CV40" s="89"/>
      <c r="CW40" s="85">
        <f t="shared" si="180"/>
        <v>0</v>
      </c>
      <c r="CX40" s="89"/>
      <c r="CY40" s="85">
        <f t="shared" si="181"/>
        <v>0</v>
      </c>
      <c r="CZ40" s="89"/>
      <c r="DA40" s="85">
        <f t="shared" si="182"/>
        <v>0</v>
      </c>
      <c r="DB40" s="89"/>
      <c r="DC40" s="85">
        <f t="shared" si="183"/>
        <v>0</v>
      </c>
      <c r="DD40" s="89"/>
      <c r="DE40" s="85">
        <f t="shared" si="184"/>
        <v>0</v>
      </c>
      <c r="DF40" s="89"/>
      <c r="DG40" s="85">
        <f t="shared" si="185"/>
        <v>0</v>
      </c>
      <c r="DH40" s="89"/>
      <c r="DI40" s="85">
        <f t="shared" si="186"/>
        <v>0</v>
      </c>
      <c r="DJ40" s="91">
        <f t="shared" si="121"/>
        <v>0</v>
      </c>
      <c r="DK40" s="85"/>
      <c r="DL40" s="89"/>
      <c r="DM40" s="85">
        <f t="shared" si="187"/>
        <v>0</v>
      </c>
      <c r="DN40" s="89"/>
      <c r="DO40" s="85">
        <f t="shared" si="188"/>
        <v>0</v>
      </c>
      <c r="DP40" s="89"/>
      <c r="DQ40" s="85">
        <f t="shared" si="189"/>
        <v>0</v>
      </c>
      <c r="DR40" s="89"/>
      <c r="DS40" s="85">
        <f t="shared" si="190"/>
        <v>0</v>
      </c>
      <c r="DT40" s="89"/>
      <c r="DU40" s="85">
        <f t="shared" si="191"/>
        <v>0</v>
      </c>
      <c r="DV40" s="89"/>
      <c r="DW40" s="85">
        <f t="shared" si="192"/>
        <v>0</v>
      </c>
      <c r="DX40" s="89"/>
      <c r="DY40" s="85">
        <f t="shared" si="193"/>
        <v>0</v>
      </c>
      <c r="DZ40" s="89"/>
      <c r="EA40" s="85">
        <f t="shared" si="194"/>
        <v>0</v>
      </c>
      <c r="EB40" s="89"/>
      <c r="EC40" s="85">
        <f t="shared" si="195"/>
        <v>0</v>
      </c>
      <c r="ED40" s="91">
        <f t="shared" si="196"/>
        <v>0</v>
      </c>
    </row>
    <row r="41" spans="1:134" ht="16.5" x14ac:dyDescent="0.3">
      <c r="A41" s="4" t="str">
        <f>'Iniciální odběry'!A41</f>
        <v>Vilhelm Václav</v>
      </c>
      <c r="B41" s="107">
        <f>'Iniciální odběry'!B41</f>
        <v>510831102</v>
      </c>
      <c r="C41" s="105">
        <f>'Iniciální odběry'!C41</f>
        <v>44391</v>
      </c>
      <c r="D41" s="105"/>
      <c r="E41" s="83">
        <f t="shared" si="132"/>
        <v>0</v>
      </c>
      <c r="F41" s="84"/>
      <c r="G41" s="85">
        <f t="shared" si="133"/>
        <v>0</v>
      </c>
      <c r="H41" s="86"/>
      <c r="I41" s="85">
        <f t="shared" si="134"/>
        <v>0</v>
      </c>
      <c r="J41" s="86"/>
      <c r="K41" s="85">
        <f t="shared" si="135"/>
        <v>0</v>
      </c>
      <c r="L41" s="86"/>
      <c r="M41" s="85">
        <f t="shared" si="136"/>
        <v>0</v>
      </c>
      <c r="N41" s="87">
        <f t="shared" si="137"/>
        <v>0</v>
      </c>
      <c r="O41" s="88"/>
      <c r="P41" s="86"/>
      <c r="Q41" s="85">
        <f t="shared" si="138"/>
        <v>0</v>
      </c>
      <c r="R41" s="85"/>
      <c r="S41" s="85">
        <f t="shared" si="139"/>
        <v>0</v>
      </c>
      <c r="T41" s="85"/>
      <c r="U41" s="85">
        <f t="shared" si="140"/>
        <v>0</v>
      </c>
      <c r="V41" s="89"/>
      <c r="W41" s="85">
        <f t="shared" si="141"/>
        <v>0</v>
      </c>
      <c r="X41" s="90"/>
      <c r="Y41" s="85">
        <f t="shared" si="142"/>
        <v>0</v>
      </c>
      <c r="Z41" s="87">
        <f t="shared" si="143"/>
        <v>0</v>
      </c>
      <c r="AA41" s="88"/>
      <c r="AB41" s="89"/>
      <c r="AC41" s="85">
        <f t="shared" si="144"/>
        <v>0</v>
      </c>
      <c r="AD41" s="89"/>
      <c r="AE41" s="85">
        <f t="shared" si="145"/>
        <v>0</v>
      </c>
      <c r="AF41" s="89"/>
      <c r="AG41" s="85">
        <f t="shared" si="146"/>
        <v>0</v>
      </c>
      <c r="AH41" s="89"/>
      <c r="AI41" s="85">
        <f t="shared" si="147"/>
        <v>0</v>
      </c>
      <c r="AJ41" s="89"/>
      <c r="AK41" s="85">
        <f t="shared" si="148"/>
        <v>0</v>
      </c>
      <c r="AL41" s="89"/>
      <c r="AM41" s="85">
        <f t="shared" si="149"/>
        <v>0</v>
      </c>
      <c r="AN41" s="89"/>
      <c r="AO41" s="85">
        <f t="shared" si="150"/>
        <v>0</v>
      </c>
      <c r="AP41" s="89"/>
      <c r="AQ41" s="85">
        <f t="shared" si="151"/>
        <v>0</v>
      </c>
      <c r="AR41" s="89"/>
      <c r="AS41" s="85">
        <f t="shared" si="152"/>
        <v>0</v>
      </c>
      <c r="AT41" s="89"/>
      <c r="AU41" s="85">
        <f t="shared" si="153"/>
        <v>0</v>
      </c>
      <c r="AV41" s="87">
        <f t="shared" si="154"/>
        <v>0</v>
      </c>
      <c r="AW41" s="85"/>
      <c r="AX41" s="89"/>
      <c r="AY41" s="85">
        <f t="shared" si="155"/>
        <v>0</v>
      </c>
      <c r="AZ41" s="89"/>
      <c r="BA41" s="85">
        <f t="shared" si="156"/>
        <v>0</v>
      </c>
      <c r="BB41" s="89"/>
      <c r="BC41" s="85">
        <f t="shared" si="157"/>
        <v>0</v>
      </c>
      <c r="BD41" s="89"/>
      <c r="BE41" s="85">
        <f t="shared" si="158"/>
        <v>0</v>
      </c>
      <c r="BF41" s="89"/>
      <c r="BG41" s="85">
        <f t="shared" si="159"/>
        <v>0</v>
      </c>
      <c r="BH41" s="87">
        <f t="shared" si="160"/>
        <v>0</v>
      </c>
      <c r="BI41" s="89"/>
      <c r="BJ41" s="89"/>
      <c r="BK41" s="85">
        <f t="shared" si="161"/>
        <v>0</v>
      </c>
      <c r="BL41" s="89"/>
      <c r="BM41" s="85">
        <f t="shared" si="162"/>
        <v>0</v>
      </c>
      <c r="BN41" s="89"/>
      <c r="BO41" s="85">
        <f t="shared" si="163"/>
        <v>0</v>
      </c>
      <c r="BP41" s="89"/>
      <c r="BQ41" s="85">
        <f t="shared" si="164"/>
        <v>0</v>
      </c>
      <c r="BR41" s="89"/>
      <c r="BS41" s="85">
        <f t="shared" si="165"/>
        <v>0</v>
      </c>
      <c r="BT41" s="89"/>
      <c r="BU41" s="85">
        <f t="shared" si="166"/>
        <v>0</v>
      </c>
      <c r="BV41" s="89"/>
      <c r="BW41" s="85">
        <f t="shared" si="167"/>
        <v>0</v>
      </c>
      <c r="BX41" s="87">
        <f t="shared" si="168"/>
        <v>0</v>
      </c>
      <c r="BY41" s="89"/>
      <c r="BZ41" s="89"/>
      <c r="CA41" s="85">
        <f t="shared" si="169"/>
        <v>0</v>
      </c>
      <c r="CB41" s="89"/>
      <c r="CC41" s="85">
        <f t="shared" si="170"/>
        <v>0</v>
      </c>
      <c r="CD41" s="89"/>
      <c r="CE41" s="85">
        <f t="shared" si="171"/>
        <v>0</v>
      </c>
      <c r="CF41" s="89"/>
      <c r="CG41" s="85">
        <f t="shared" si="172"/>
        <v>0</v>
      </c>
      <c r="CH41" s="89"/>
      <c r="CI41" s="85">
        <f t="shared" si="173"/>
        <v>0</v>
      </c>
      <c r="CJ41" s="89"/>
      <c r="CK41" s="85">
        <f t="shared" si="174"/>
        <v>0</v>
      </c>
      <c r="CL41" s="87">
        <f t="shared" si="175"/>
        <v>0</v>
      </c>
      <c r="CM41" s="85"/>
      <c r="CN41" s="89"/>
      <c r="CO41" s="85">
        <f t="shared" si="176"/>
        <v>0</v>
      </c>
      <c r="CP41" s="89"/>
      <c r="CQ41" s="85">
        <f t="shared" si="177"/>
        <v>0</v>
      </c>
      <c r="CR41" s="89"/>
      <c r="CS41" s="85">
        <f t="shared" si="178"/>
        <v>0</v>
      </c>
      <c r="CT41" s="87">
        <f t="shared" si="179"/>
        <v>0</v>
      </c>
      <c r="CU41" s="89"/>
      <c r="CV41" s="89"/>
      <c r="CW41" s="85">
        <f t="shared" si="180"/>
        <v>0</v>
      </c>
      <c r="CX41" s="89"/>
      <c r="CY41" s="85">
        <f t="shared" si="181"/>
        <v>0</v>
      </c>
      <c r="CZ41" s="89"/>
      <c r="DA41" s="85">
        <f t="shared" si="182"/>
        <v>0</v>
      </c>
      <c r="DB41" s="89"/>
      <c r="DC41" s="85">
        <f t="shared" si="183"/>
        <v>0</v>
      </c>
      <c r="DD41" s="89"/>
      <c r="DE41" s="85">
        <f t="shared" si="184"/>
        <v>0</v>
      </c>
      <c r="DF41" s="89"/>
      <c r="DG41" s="85">
        <f t="shared" si="185"/>
        <v>0</v>
      </c>
      <c r="DH41" s="89"/>
      <c r="DI41" s="85">
        <f t="shared" si="186"/>
        <v>0</v>
      </c>
      <c r="DJ41" s="91">
        <f t="shared" si="121"/>
        <v>0</v>
      </c>
      <c r="DK41" s="85"/>
      <c r="DL41" s="89"/>
      <c r="DM41" s="85">
        <f t="shared" si="187"/>
        <v>0</v>
      </c>
      <c r="DN41" s="89"/>
      <c r="DO41" s="85">
        <f t="shared" si="188"/>
        <v>0</v>
      </c>
      <c r="DP41" s="89"/>
      <c r="DQ41" s="85">
        <f t="shared" si="189"/>
        <v>0</v>
      </c>
      <c r="DR41" s="89"/>
      <c r="DS41" s="85">
        <f t="shared" si="190"/>
        <v>0</v>
      </c>
      <c r="DT41" s="89"/>
      <c r="DU41" s="85">
        <f t="shared" si="191"/>
        <v>0</v>
      </c>
      <c r="DV41" s="89"/>
      <c r="DW41" s="85">
        <f t="shared" si="192"/>
        <v>0</v>
      </c>
      <c r="DX41" s="89"/>
      <c r="DY41" s="85">
        <f t="shared" si="193"/>
        <v>0</v>
      </c>
      <c r="DZ41" s="89"/>
      <c r="EA41" s="85">
        <f t="shared" si="194"/>
        <v>0</v>
      </c>
      <c r="EB41" s="89"/>
      <c r="EC41" s="85">
        <f t="shared" si="195"/>
        <v>0</v>
      </c>
      <c r="ED41" s="91">
        <f t="shared" si="196"/>
        <v>0</v>
      </c>
    </row>
    <row r="42" spans="1:134" ht="16.5" x14ac:dyDescent="0.3">
      <c r="A42" s="4" t="str">
        <f>'Iniciální odběry'!A42</f>
        <v>Vinklárková Božena</v>
      </c>
      <c r="B42" s="107">
        <f>'Iniciální odběry'!B42</f>
        <v>485826184</v>
      </c>
      <c r="C42" s="105">
        <f>'Iniciální odběry'!C42</f>
        <v>43965</v>
      </c>
      <c r="D42" s="105"/>
      <c r="E42" s="83">
        <f t="shared" si="132"/>
        <v>0</v>
      </c>
      <c r="F42" s="84"/>
      <c r="G42" s="85">
        <f t="shared" si="133"/>
        <v>0</v>
      </c>
      <c r="H42" s="86"/>
      <c r="I42" s="85">
        <f t="shared" si="134"/>
        <v>0</v>
      </c>
      <c r="J42" s="86"/>
      <c r="K42" s="85">
        <f t="shared" si="135"/>
        <v>0</v>
      </c>
      <c r="L42" s="86"/>
      <c r="M42" s="85">
        <f t="shared" si="136"/>
        <v>0</v>
      </c>
      <c r="N42" s="87">
        <f t="shared" si="137"/>
        <v>0</v>
      </c>
      <c r="O42" s="88"/>
      <c r="P42" s="86"/>
      <c r="Q42" s="85">
        <f t="shared" si="138"/>
        <v>0</v>
      </c>
      <c r="R42" s="85"/>
      <c r="S42" s="85">
        <f t="shared" si="139"/>
        <v>0</v>
      </c>
      <c r="T42" s="85"/>
      <c r="U42" s="85">
        <f t="shared" si="140"/>
        <v>0</v>
      </c>
      <c r="V42" s="89"/>
      <c r="W42" s="85">
        <f t="shared" si="141"/>
        <v>0</v>
      </c>
      <c r="X42" s="90"/>
      <c r="Y42" s="85">
        <f t="shared" si="142"/>
        <v>0</v>
      </c>
      <c r="Z42" s="87">
        <f t="shared" si="143"/>
        <v>0</v>
      </c>
      <c r="AA42" s="88"/>
      <c r="AB42" s="89"/>
      <c r="AC42" s="85">
        <f t="shared" si="144"/>
        <v>0</v>
      </c>
      <c r="AD42" s="89"/>
      <c r="AE42" s="85">
        <f t="shared" si="145"/>
        <v>0</v>
      </c>
      <c r="AF42" s="89"/>
      <c r="AG42" s="85">
        <f t="shared" si="146"/>
        <v>0</v>
      </c>
      <c r="AH42" s="89"/>
      <c r="AI42" s="85">
        <f t="shared" si="147"/>
        <v>0</v>
      </c>
      <c r="AJ42" s="89"/>
      <c r="AK42" s="85">
        <f t="shared" si="148"/>
        <v>0</v>
      </c>
      <c r="AL42" s="89"/>
      <c r="AM42" s="85">
        <f t="shared" si="149"/>
        <v>0</v>
      </c>
      <c r="AN42" s="89"/>
      <c r="AO42" s="85">
        <f t="shared" si="150"/>
        <v>0</v>
      </c>
      <c r="AP42" s="89"/>
      <c r="AQ42" s="85">
        <f t="shared" si="151"/>
        <v>0</v>
      </c>
      <c r="AR42" s="89"/>
      <c r="AS42" s="85">
        <f t="shared" si="152"/>
        <v>0</v>
      </c>
      <c r="AT42" s="89"/>
      <c r="AU42" s="85">
        <f t="shared" si="153"/>
        <v>0</v>
      </c>
      <c r="AV42" s="87">
        <f t="shared" si="154"/>
        <v>0</v>
      </c>
      <c r="AW42" s="85"/>
      <c r="AX42" s="89"/>
      <c r="AY42" s="85">
        <f t="shared" si="155"/>
        <v>0</v>
      </c>
      <c r="AZ42" s="89"/>
      <c r="BA42" s="85">
        <f t="shared" si="156"/>
        <v>0</v>
      </c>
      <c r="BB42" s="89"/>
      <c r="BC42" s="85">
        <f t="shared" si="157"/>
        <v>0</v>
      </c>
      <c r="BD42" s="89"/>
      <c r="BE42" s="85">
        <f t="shared" si="158"/>
        <v>0</v>
      </c>
      <c r="BF42" s="89"/>
      <c r="BG42" s="85">
        <f t="shared" si="159"/>
        <v>0</v>
      </c>
      <c r="BH42" s="87">
        <f t="shared" si="160"/>
        <v>0</v>
      </c>
      <c r="BI42" s="89"/>
      <c r="BJ42" s="89"/>
      <c r="BK42" s="85">
        <f t="shared" si="161"/>
        <v>0</v>
      </c>
      <c r="BL42" s="89"/>
      <c r="BM42" s="85">
        <f t="shared" si="162"/>
        <v>0</v>
      </c>
      <c r="BN42" s="89"/>
      <c r="BO42" s="85">
        <f t="shared" si="163"/>
        <v>0</v>
      </c>
      <c r="BP42" s="89"/>
      <c r="BQ42" s="85">
        <f t="shared" si="164"/>
        <v>0</v>
      </c>
      <c r="BR42" s="89"/>
      <c r="BS42" s="85">
        <f t="shared" si="165"/>
        <v>0</v>
      </c>
      <c r="BT42" s="89"/>
      <c r="BU42" s="85">
        <f t="shared" si="166"/>
        <v>0</v>
      </c>
      <c r="BV42" s="89"/>
      <c r="BW42" s="85">
        <f t="shared" si="167"/>
        <v>0</v>
      </c>
      <c r="BX42" s="87">
        <f t="shared" si="168"/>
        <v>0</v>
      </c>
      <c r="BY42" s="89"/>
      <c r="BZ42" s="89"/>
      <c r="CA42" s="85">
        <f t="shared" si="169"/>
        <v>0</v>
      </c>
      <c r="CB42" s="89"/>
      <c r="CC42" s="85">
        <f t="shared" si="170"/>
        <v>0</v>
      </c>
      <c r="CD42" s="89"/>
      <c r="CE42" s="85">
        <f t="shared" si="171"/>
        <v>0</v>
      </c>
      <c r="CF42" s="89"/>
      <c r="CG42" s="85">
        <f t="shared" si="172"/>
        <v>0</v>
      </c>
      <c r="CH42" s="89"/>
      <c r="CI42" s="85">
        <f t="shared" si="173"/>
        <v>0</v>
      </c>
      <c r="CJ42" s="89"/>
      <c r="CK42" s="85">
        <f t="shared" si="174"/>
        <v>0</v>
      </c>
      <c r="CL42" s="87">
        <f t="shared" si="175"/>
        <v>0</v>
      </c>
      <c r="CM42" s="85"/>
      <c r="CN42" s="89"/>
      <c r="CO42" s="85">
        <f t="shared" si="176"/>
        <v>0</v>
      </c>
      <c r="CP42" s="89"/>
      <c r="CQ42" s="85">
        <f t="shared" si="177"/>
        <v>0</v>
      </c>
      <c r="CR42" s="89"/>
      <c r="CS42" s="85">
        <f t="shared" si="178"/>
        <v>0</v>
      </c>
      <c r="CT42" s="87">
        <f t="shared" si="179"/>
        <v>0</v>
      </c>
      <c r="CU42" s="89"/>
      <c r="CV42" s="89"/>
      <c r="CW42" s="85">
        <f t="shared" si="180"/>
        <v>0</v>
      </c>
      <c r="CX42" s="89"/>
      <c r="CY42" s="85">
        <f t="shared" si="181"/>
        <v>0</v>
      </c>
      <c r="CZ42" s="89"/>
      <c r="DA42" s="85">
        <f t="shared" si="182"/>
        <v>0</v>
      </c>
      <c r="DB42" s="89"/>
      <c r="DC42" s="85">
        <f t="shared" si="183"/>
        <v>0</v>
      </c>
      <c r="DD42" s="89"/>
      <c r="DE42" s="85">
        <f t="shared" si="184"/>
        <v>0</v>
      </c>
      <c r="DF42" s="89"/>
      <c r="DG42" s="85">
        <f t="shared" si="185"/>
        <v>0</v>
      </c>
      <c r="DH42" s="89"/>
      <c r="DI42" s="85">
        <f t="shared" si="186"/>
        <v>0</v>
      </c>
      <c r="DJ42" s="91">
        <f t="shared" si="121"/>
        <v>0</v>
      </c>
      <c r="DK42" s="85"/>
      <c r="DL42" s="89"/>
      <c r="DM42" s="85">
        <f t="shared" si="187"/>
        <v>0</v>
      </c>
      <c r="DN42" s="89"/>
      <c r="DO42" s="85">
        <f t="shared" si="188"/>
        <v>0</v>
      </c>
      <c r="DP42" s="89"/>
      <c r="DQ42" s="85">
        <f t="shared" si="189"/>
        <v>0</v>
      </c>
      <c r="DR42" s="89"/>
      <c r="DS42" s="85">
        <f t="shared" si="190"/>
        <v>0</v>
      </c>
      <c r="DT42" s="89"/>
      <c r="DU42" s="85">
        <f t="shared" si="191"/>
        <v>0</v>
      </c>
      <c r="DV42" s="89"/>
      <c r="DW42" s="85">
        <f t="shared" si="192"/>
        <v>0</v>
      </c>
      <c r="DX42" s="89"/>
      <c r="DY42" s="85">
        <f t="shared" si="193"/>
        <v>0</v>
      </c>
      <c r="DZ42" s="89"/>
      <c r="EA42" s="85">
        <f t="shared" si="194"/>
        <v>0</v>
      </c>
      <c r="EB42" s="89"/>
      <c r="EC42" s="85">
        <f t="shared" si="195"/>
        <v>0</v>
      </c>
      <c r="ED42" s="91">
        <f t="shared" si="196"/>
        <v>0</v>
      </c>
    </row>
    <row r="43" spans="1:134" ht="16.5" x14ac:dyDescent="0.3">
      <c r="A43" s="4" t="str">
        <f>'Iniciální odběry'!A43</f>
        <v>Zavadilová Pavla</v>
      </c>
      <c r="B43" s="107">
        <f>'Iniciální odběry'!B43</f>
        <v>7754074405</v>
      </c>
      <c r="C43" s="105">
        <f>'Iniciální odběry'!C43</f>
        <v>43893</v>
      </c>
      <c r="D43" s="105"/>
      <c r="E43" s="83">
        <f t="shared" si="132"/>
        <v>0</v>
      </c>
      <c r="F43" s="84"/>
      <c r="G43" s="85">
        <f t="shared" si="133"/>
        <v>0</v>
      </c>
      <c r="H43" s="86"/>
      <c r="I43" s="85">
        <f t="shared" si="134"/>
        <v>0</v>
      </c>
      <c r="J43" s="86"/>
      <c r="K43" s="85">
        <f t="shared" si="135"/>
        <v>0</v>
      </c>
      <c r="L43" s="86"/>
      <c r="M43" s="85">
        <f t="shared" si="136"/>
        <v>0</v>
      </c>
      <c r="N43" s="87">
        <f t="shared" si="137"/>
        <v>0</v>
      </c>
      <c r="O43" s="88"/>
      <c r="P43" s="86"/>
      <c r="Q43" s="85">
        <f t="shared" si="138"/>
        <v>0</v>
      </c>
      <c r="R43" s="85"/>
      <c r="S43" s="85">
        <f t="shared" si="139"/>
        <v>0</v>
      </c>
      <c r="T43" s="85"/>
      <c r="U43" s="85">
        <f t="shared" si="140"/>
        <v>0</v>
      </c>
      <c r="V43" s="89"/>
      <c r="W43" s="85">
        <f t="shared" si="141"/>
        <v>0</v>
      </c>
      <c r="X43" s="90"/>
      <c r="Y43" s="85">
        <f t="shared" si="142"/>
        <v>0</v>
      </c>
      <c r="Z43" s="87">
        <f t="shared" si="143"/>
        <v>0</v>
      </c>
      <c r="AA43" s="88"/>
      <c r="AB43" s="89"/>
      <c r="AC43" s="85">
        <f t="shared" si="144"/>
        <v>0</v>
      </c>
      <c r="AD43" s="89"/>
      <c r="AE43" s="85">
        <f t="shared" si="145"/>
        <v>0</v>
      </c>
      <c r="AF43" s="89"/>
      <c r="AG43" s="85">
        <f t="shared" si="146"/>
        <v>0</v>
      </c>
      <c r="AH43" s="89"/>
      <c r="AI43" s="85">
        <f t="shared" si="147"/>
        <v>0</v>
      </c>
      <c r="AJ43" s="89"/>
      <c r="AK43" s="85">
        <f t="shared" si="148"/>
        <v>0</v>
      </c>
      <c r="AL43" s="89"/>
      <c r="AM43" s="85">
        <f t="shared" si="149"/>
        <v>0</v>
      </c>
      <c r="AN43" s="89"/>
      <c r="AO43" s="85">
        <f t="shared" si="150"/>
        <v>0</v>
      </c>
      <c r="AP43" s="89"/>
      <c r="AQ43" s="85">
        <f t="shared" si="151"/>
        <v>0</v>
      </c>
      <c r="AR43" s="89"/>
      <c r="AS43" s="85">
        <f t="shared" si="152"/>
        <v>0</v>
      </c>
      <c r="AT43" s="89"/>
      <c r="AU43" s="85">
        <f t="shared" si="153"/>
        <v>0</v>
      </c>
      <c r="AV43" s="87">
        <f t="shared" si="154"/>
        <v>0</v>
      </c>
      <c r="AW43" s="85"/>
      <c r="AX43" s="89"/>
      <c r="AY43" s="85">
        <f t="shared" si="155"/>
        <v>0</v>
      </c>
      <c r="AZ43" s="89"/>
      <c r="BA43" s="85">
        <f t="shared" si="156"/>
        <v>0</v>
      </c>
      <c r="BB43" s="89"/>
      <c r="BC43" s="85">
        <f t="shared" si="157"/>
        <v>0</v>
      </c>
      <c r="BD43" s="89"/>
      <c r="BE43" s="85">
        <f t="shared" si="158"/>
        <v>0</v>
      </c>
      <c r="BF43" s="89"/>
      <c r="BG43" s="85">
        <f t="shared" si="159"/>
        <v>0</v>
      </c>
      <c r="BH43" s="87">
        <f t="shared" si="160"/>
        <v>0</v>
      </c>
      <c r="BI43" s="89"/>
      <c r="BJ43" s="89"/>
      <c r="BK43" s="85">
        <f t="shared" si="161"/>
        <v>0</v>
      </c>
      <c r="BL43" s="89"/>
      <c r="BM43" s="85">
        <f t="shared" si="162"/>
        <v>0</v>
      </c>
      <c r="BN43" s="89"/>
      <c r="BO43" s="85">
        <f t="shared" si="163"/>
        <v>0</v>
      </c>
      <c r="BP43" s="89"/>
      <c r="BQ43" s="85">
        <f t="shared" si="164"/>
        <v>0</v>
      </c>
      <c r="BR43" s="89"/>
      <c r="BS43" s="85">
        <f t="shared" si="165"/>
        <v>0</v>
      </c>
      <c r="BT43" s="89"/>
      <c r="BU43" s="85">
        <f t="shared" si="166"/>
        <v>0</v>
      </c>
      <c r="BV43" s="89"/>
      <c r="BW43" s="85">
        <f t="shared" si="167"/>
        <v>0</v>
      </c>
      <c r="BX43" s="87">
        <f t="shared" si="168"/>
        <v>0</v>
      </c>
      <c r="BY43" s="89"/>
      <c r="BZ43" s="89"/>
      <c r="CA43" s="85">
        <f t="shared" si="169"/>
        <v>0</v>
      </c>
      <c r="CB43" s="89"/>
      <c r="CC43" s="85">
        <f t="shared" si="170"/>
        <v>0</v>
      </c>
      <c r="CD43" s="89"/>
      <c r="CE43" s="85">
        <f t="shared" si="171"/>
        <v>0</v>
      </c>
      <c r="CF43" s="89"/>
      <c r="CG43" s="85">
        <f t="shared" si="172"/>
        <v>0</v>
      </c>
      <c r="CH43" s="89"/>
      <c r="CI43" s="85">
        <f t="shared" si="173"/>
        <v>0</v>
      </c>
      <c r="CJ43" s="89"/>
      <c r="CK43" s="85">
        <f t="shared" si="174"/>
        <v>0</v>
      </c>
      <c r="CL43" s="87">
        <f t="shared" si="175"/>
        <v>0</v>
      </c>
      <c r="CM43" s="85"/>
      <c r="CN43" s="89"/>
      <c r="CO43" s="85">
        <f t="shared" si="176"/>
        <v>0</v>
      </c>
      <c r="CP43" s="89"/>
      <c r="CQ43" s="85">
        <f t="shared" si="177"/>
        <v>0</v>
      </c>
      <c r="CR43" s="89"/>
      <c r="CS43" s="85">
        <f t="shared" si="178"/>
        <v>0</v>
      </c>
      <c r="CT43" s="87">
        <f t="shared" si="179"/>
        <v>0</v>
      </c>
      <c r="CU43" s="89"/>
      <c r="CV43" s="89"/>
      <c r="CW43" s="85">
        <f t="shared" si="180"/>
        <v>0</v>
      </c>
      <c r="CX43" s="89"/>
      <c r="CY43" s="85">
        <f t="shared" si="181"/>
        <v>0</v>
      </c>
      <c r="CZ43" s="89"/>
      <c r="DA43" s="85">
        <f t="shared" si="182"/>
        <v>0</v>
      </c>
      <c r="DB43" s="89"/>
      <c r="DC43" s="85">
        <f t="shared" si="183"/>
        <v>0</v>
      </c>
      <c r="DD43" s="89"/>
      <c r="DE43" s="85">
        <f t="shared" si="184"/>
        <v>0</v>
      </c>
      <c r="DF43" s="89"/>
      <c r="DG43" s="85">
        <f t="shared" si="185"/>
        <v>0</v>
      </c>
      <c r="DH43" s="89"/>
      <c r="DI43" s="85">
        <f t="shared" si="186"/>
        <v>0</v>
      </c>
      <c r="DJ43" s="91">
        <f t="shared" si="121"/>
        <v>0</v>
      </c>
      <c r="DK43" s="85"/>
      <c r="DL43" s="89"/>
      <c r="DM43" s="85">
        <f t="shared" si="187"/>
        <v>0</v>
      </c>
      <c r="DN43" s="89"/>
      <c r="DO43" s="85">
        <f t="shared" si="188"/>
        <v>0</v>
      </c>
      <c r="DP43" s="89"/>
      <c r="DQ43" s="85">
        <f t="shared" si="189"/>
        <v>0</v>
      </c>
      <c r="DR43" s="89"/>
      <c r="DS43" s="85">
        <f t="shared" si="190"/>
        <v>0</v>
      </c>
      <c r="DT43" s="89"/>
      <c r="DU43" s="85">
        <f t="shared" si="191"/>
        <v>0</v>
      </c>
      <c r="DV43" s="89"/>
      <c r="DW43" s="85">
        <f t="shared" si="192"/>
        <v>0</v>
      </c>
      <c r="DX43" s="89"/>
      <c r="DY43" s="85">
        <f t="shared" si="193"/>
        <v>0</v>
      </c>
      <c r="DZ43" s="89"/>
      <c r="EA43" s="85">
        <f t="shared" si="194"/>
        <v>0</v>
      </c>
      <c r="EB43" s="89"/>
      <c r="EC43" s="85">
        <f t="shared" si="195"/>
        <v>0</v>
      </c>
      <c r="ED43" s="91">
        <f t="shared" si="196"/>
        <v>0</v>
      </c>
    </row>
    <row r="44" spans="1:134" ht="16.5" x14ac:dyDescent="0.3">
      <c r="A44" s="4" t="str">
        <f>'Iniciální odběry'!A44</f>
        <v>Závidčáková Radka</v>
      </c>
      <c r="B44" s="107">
        <f>'Iniciální odběry'!B44</f>
        <v>7859035877</v>
      </c>
      <c r="C44" s="105">
        <f>'Iniciální odběry'!C44</f>
        <v>44561</v>
      </c>
      <c r="D44" s="105"/>
      <c r="E44" s="83">
        <f t="shared" si="132"/>
        <v>0</v>
      </c>
      <c r="F44" s="84"/>
      <c r="G44" s="85">
        <f t="shared" si="133"/>
        <v>0</v>
      </c>
      <c r="H44" s="86"/>
      <c r="I44" s="85">
        <f t="shared" si="134"/>
        <v>0</v>
      </c>
      <c r="J44" s="86"/>
      <c r="K44" s="85">
        <f t="shared" si="135"/>
        <v>0</v>
      </c>
      <c r="L44" s="86"/>
      <c r="M44" s="85">
        <f t="shared" si="136"/>
        <v>0</v>
      </c>
      <c r="N44" s="87">
        <f t="shared" si="137"/>
        <v>0</v>
      </c>
      <c r="O44" s="88"/>
      <c r="P44" s="86"/>
      <c r="Q44" s="85">
        <f t="shared" si="138"/>
        <v>0</v>
      </c>
      <c r="R44" s="85"/>
      <c r="S44" s="85">
        <f t="shared" si="139"/>
        <v>0</v>
      </c>
      <c r="T44" s="85"/>
      <c r="U44" s="85">
        <f t="shared" si="140"/>
        <v>0</v>
      </c>
      <c r="V44" s="89"/>
      <c r="W44" s="85">
        <f t="shared" si="141"/>
        <v>0</v>
      </c>
      <c r="X44" s="90"/>
      <c r="Y44" s="85">
        <f t="shared" si="142"/>
        <v>0</v>
      </c>
      <c r="Z44" s="87">
        <f t="shared" si="143"/>
        <v>0</v>
      </c>
      <c r="AA44" s="88"/>
      <c r="AB44" s="89"/>
      <c r="AC44" s="85">
        <f t="shared" si="144"/>
        <v>0</v>
      </c>
      <c r="AD44" s="89"/>
      <c r="AE44" s="85">
        <f t="shared" si="145"/>
        <v>0</v>
      </c>
      <c r="AF44" s="89"/>
      <c r="AG44" s="85">
        <f t="shared" si="146"/>
        <v>0</v>
      </c>
      <c r="AH44" s="89"/>
      <c r="AI44" s="85">
        <f t="shared" si="147"/>
        <v>0</v>
      </c>
      <c r="AJ44" s="89"/>
      <c r="AK44" s="85">
        <f t="shared" si="148"/>
        <v>0</v>
      </c>
      <c r="AL44" s="89"/>
      <c r="AM44" s="85">
        <f t="shared" si="149"/>
        <v>0</v>
      </c>
      <c r="AN44" s="89"/>
      <c r="AO44" s="85">
        <f t="shared" si="150"/>
        <v>0</v>
      </c>
      <c r="AP44" s="89"/>
      <c r="AQ44" s="85">
        <f t="shared" si="151"/>
        <v>0</v>
      </c>
      <c r="AR44" s="89"/>
      <c r="AS44" s="85">
        <f t="shared" si="152"/>
        <v>0</v>
      </c>
      <c r="AT44" s="89"/>
      <c r="AU44" s="85">
        <f t="shared" si="153"/>
        <v>0</v>
      </c>
      <c r="AV44" s="87">
        <f t="shared" si="154"/>
        <v>0</v>
      </c>
      <c r="AW44" s="85"/>
      <c r="AX44" s="89"/>
      <c r="AY44" s="85">
        <f t="shared" si="155"/>
        <v>0</v>
      </c>
      <c r="AZ44" s="89"/>
      <c r="BA44" s="85">
        <f t="shared" si="156"/>
        <v>0</v>
      </c>
      <c r="BB44" s="89"/>
      <c r="BC44" s="85">
        <f t="shared" si="157"/>
        <v>0</v>
      </c>
      <c r="BD44" s="89"/>
      <c r="BE44" s="85">
        <f t="shared" si="158"/>
        <v>0</v>
      </c>
      <c r="BF44" s="89"/>
      <c r="BG44" s="85">
        <f t="shared" si="159"/>
        <v>0</v>
      </c>
      <c r="BH44" s="87">
        <f t="shared" si="160"/>
        <v>0</v>
      </c>
      <c r="BI44" s="89"/>
      <c r="BJ44" s="89"/>
      <c r="BK44" s="85">
        <f t="shared" si="161"/>
        <v>0</v>
      </c>
      <c r="BL44" s="89"/>
      <c r="BM44" s="85">
        <f t="shared" si="162"/>
        <v>0</v>
      </c>
      <c r="BN44" s="89"/>
      <c r="BO44" s="85">
        <f t="shared" si="163"/>
        <v>0</v>
      </c>
      <c r="BP44" s="89"/>
      <c r="BQ44" s="85">
        <f t="shared" si="164"/>
        <v>0</v>
      </c>
      <c r="BR44" s="89"/>
      <c r="BS44" s="85">
        <f t="shared" si="165"/>
        <v>0</v>
      </c>
      <c r="BT44" s="89"/>
      <c r="BU44" s="85">
        <f t="shared" si="166"/>
        <v>0</v>
      </c>
      <c r="BV44" s="89"/>
      <c r="BW44" s="85">
        <f t="shared" si="167"/>
        <v>0</v>
      </c>
      <c r="BX44" s="87">
        <f t="shared" si="168"/>
        <v>0</v>
      </c>
      <c r="BY44" s="89"/>
      <c r="BZ44" s="89"/>
      <c r="CA44" s="85">
        <f t="shared" si="169"/>
        <v>0</v>
      </c>
      <c r="CB44" s="89"/>
      <c r="CC44" s="85">
        <f t="shared" si="170"/>
        <v>0</v>
      </c>
      <c r="CD44" s="89"/>
      <c r="CE44" s="85">
        <f t="shared" si="171"/>
        <v>0</v>
      </c>
      <c r="CF44" s="89"/>
      <c r="CG44" s="85">
        <f t="shared" si="172"/>
        <v>0</v>
      </c>
      <c r="CH44" s="89"/>
      <c r="CI44" s="85">
        <f t="shared" si="173"/>
        <v>0</v>
      </c>
      <c r="CJ44" s="89"/>
      <c r="CK44" s="85">
        <f t="shared" si="174"/>
        <v>0</v>
      </c>
      <c r="CL44" s="87">
        <f t="shared" si="175"/>
        <v>0</v>
      </c>
      <c r="CM44" s="85"/>
      <c r="CN44" s="89"/>
      <c r="CO44" s="85">
        <f t="shared" si="176"/>
        <v>0</v>
      </c>
      <c r="CP44" s="89"/>
      <c r="CQ44" s="85">
        <f t="shared" si="177"/>
        <v>0</v>
      </c>
      <c r="CR44" s="89"/>
      <c r="CS44" s="85">
        <f t="shared" si="178"/>
        <v>0</v>
      </c>
      <c r="CT44" s="87">
        <f t="shared" si="179"/>
        <v>0</v>
      </c>
      <c r="CU44" s="89"/>
      <c r="CV44" s="89"/>
      <c r="CW44" s="85">
        <f t="shared" si="180"/>
        <v>0</v>
      </c>
      <c r="CX44" s="89"/>
      <c r="CY44" s="85">
        <f t="shared" si="181"/>
        <v>0</v>
      </c>
      <c r="CZ44" s="89"/>
      <c r="DA44" s="85">
        <f t="shared" si="182"/>
        <v>0</v>
      </c>
      <c r="DB44" s="89"/>
      <c r="DC44" s="85">
        <f t="shared" si="183"/>
        <v>0</v>
      </c>
      <c r="DD44" s="89"/>
      <c r="DE44" s="85">
        <f t="shared" si="184"/>
        <v>0</v>
      </c>
      <c r="DF44" s="89"/>
      <c r="DG44" s="85">
        <f t="shared" si="185"/>
        <v>0</v>
      </c>
      <c r="DH44" s="89"/>
      <c r="DI44" s="85">
        <f t="shared" si="186"/>
        <v>0</v>
      </c>
      <c r="DJ44" s="91">
        <f t="shared" si="121"/>
        <v>0</v>
      </c>
      <c r="DK44" s="85"/>
      <c r="DL44" s="89"/>
      <c r="DM44" s="85">
        <f t="shared" si="187"/>
        <v>0</v>
      </c>
      <c r="DN44" s="89"/>
      <c r="DO44" s="85">
        <f t="shared" si="188"/>
        <v>0</v>
      </c>
      <c r="DP44" s="89"/>
      <c r="DQ44" s="85">
        <f t="shared" si="189"/>
        <v>0</v>
      </c>
      <c r="DR44" s="89"/>
      <c r="DS44" s="85">
        <f t="shared" si="190"/>
        <v>0</v>
      </c>
      <c r="DT44" s="89"/>
      <c r="DU44" s="85">
        <f t="shared" si="191"/>
        <v>0</v>
      </c>
      <c r="DV44" s="89"/>
      <c r="DW44" s="85">
        <f t="shared" si="192"/>
        <v>0</v>
      </c>
      <c r="DX44" s="89"/>
      <c r="DY44" s="85">
        <f t="shared" si="193"/>
        <v>0</v>
      </c>
      <c r="DZ44" s="89"/>
      <c r="EA44" s="85">
        <f t="shared" si="194"/>
        <v>0</v>
      </c>
      <c r="EB44" s="89"/>
      <c r="EC44" s="85">
        <f t="shared" si="195"/>
        <v>0</v>
      </c>
      <c r="ED44" s="91">
        <f t="shared" si="196"/>
        <v>0</v>
      </c>
    </row>
    <row r="45" spans="1:134" ht="16.5" x14ac:dyDescent="0.3">
      <c r="A45" s="4"/>
      <c r="B45" s="107"/>
      <c r="C45" s="105"/>
      <c r="D45" s="105"/>
      <c r="E45" s="92"/>
      <c r="F45" s="93"/>
      <c r="G45" s="94"/>
      <c r="H45" s="6"/>
      <c r="I45" s="7"/>
      <c r="J45" s="7"/>
      <c r="K45" s="7"/>
      <c r="L45" s="7"/>
      <c r="M45" s="7"/>
      <c r="N45" s="95"/>
      <c r="O45" s="7"/>
      <c r="P45" s="7"/>
      <c r="Q45" s="7"/>
      <c r="R45" s="94"/>
      <c r="S45" s="94"/>
      <c r="T45" s="94"/>
      <c r="U45" s="94"/>
      <c r="V45" s="6"/>
      <c r="W45" s="4"/>
      <c r="X45" s="96"/>
      <c r="Y45" s="97"/>
    </row>
    <row r="46" spans="1:134" ht="16.5" x14ac:dyDescent="0.3">
      <c r="A46" s="4"/>
      <c r="B46" s="107"/>
      <c r="C46" s="105"/>
      <c r="D46" s="105"/>
      <c r="E46" s="92"/>
      <c r="F46" s="93"/>
      <c r="G46" s="94"/>
      <c r="H46" s="6"/>
      <c r="I46" s="7"/>
      <c r="J46" s="7"/>
      <c r="K46" s="7"/>
      <c r="L46" s="7"/>
      <c r="M46" s="7"/>
      <c r="N46" s="95"/>
      <c r="O46" s="7"/>
      <c r="P46" s="7"/>
      <c r="Q46" s="7"/>
      <c r="R46" s="94"/>
      <c r="S46" s="94"/>
      <c r="T46" s="94"/>
      <c r="U46" s="94"/>
      <c r="V46" s="6"/>
      <c r="W46" s="4"/>
      <c r="X46" s="96"/>
      <c r="Y46" s="97"/>
    </row>
    <row r="47" spans="1:134" ht="16.5" x14ac:dyDescent="0.3">
      <c r="A47" s="4"/>
      <c r="B47" s="107"/>
      <c r="C47" s="105"/>
      <c r="D47" s="105"/>
      <c r="E47" s="92"/>
      <c r="F47" s="93"/>
      <c r="G47" s="94"/>
      <c r="H47" s="6"/>
      <c r="I47" s="7"/>
      <c r="J47" s="7"/>
      <c r="K47" s="7"/>
      <c r="L47" s="7"/>
      <c r="M47" s="7"/>
      <c r="N47" s="95"/>
      <c r="O47" s="7"/>
      <c r="P47" s="7"/>
      <c r="Q47" s="7"/>
      <c r="R47" s="94"/>
      <c r="S47" s="94"/>
      <c r="T47" s="94"/>
      <c r="U47" s="94"/>
      <c r="V47" s="6"/>
      <c r="W47" s="4"/>
      <c r="X47" s="96"/>
      <c r="Y47" s="97"/>
    </row>
    <row r="48" spans="1:134" ht="16.5" x14ac:dyDescent="0.3">
      <c r="A48" s="4"/>
      <c r="B48" s="107"/>
      <c r="C48" s="105"/>
      <c r="D48" s="105"/>
      <c r="E48" s="92"/>
      <c r="F48" s="93"/>
      <c r="G48" s="94"/>
      <c r="H48" s="6"/>
      <c r="I48" s="7"/>
      <c r="J48" s="7"/>
      <c r="K48" s="7"/>
      <c r="L48" s="7"/>
      <c r="M48" s="7"/>
      <c r="N48" s="95"/>
      <c r="O48" s="7"/>
      <c r="P48" s="7"/>
      <c r="Q48" s="7"/>
      <c r="R48" s="94"/>
      <c r="S48" s="94"/>
      <c r="T48" s="94"/>
      <c r="U48" s="94"/>
      <c r="V48" s="6"/>
      <c r="W48" s="4"/>
      <c r="X48" s="96"/>
      <c r="Y48" s="97"/>
    </row>
    <row r="49" spans="1:25" ht="16.5" x14ac:dyDescent="0.3">
      <c r="A49" s="4"/>
      <c r="B49" s="107"/>
      <c r="C49" s="105"/>
      <c r="D49" s="105"/>
      <c r="E49" s="92"/>
      <c r="F49" s="93"/>
      <c r="G49" s="94"/>
      <c r="H49" s="6"/>
      <c r="I49" s="7"/>
      <c r="J49" s="7"/>
      <c r="K49" s="7"/>
      <c r="L49" s="7"/>
      <c r="M49" s="7"/>
      <c r="N49" s="95"/>
      <c r="O49" s="7"/>
      <c r="P49" s="7"/>
      <c r="Q49" s="7"/>
      <c r="R49" s="94"/>
      <c r="S49" s="94"/>
      <c r="T49" s="94"/>
      <c r="U49" s="94"/>
      <c r="V49" s="6"/>
      <c r="W49" s="4"/>
      <c r="X49" s="96"/>
      <c r="Y49" s="97"/>
    </row>
    <row r="50" spans="1:25" ht="16.5" x14ac:dyDescent="0.3">
      <c r="A50" s="4"/>
      <c r="B50" s="107"/>
      <c r="C50" s="105"/>
      <c r="D50" s="105"/>
      <c r="E50" s="92"/>
      <c r="F50" s="93"/>
      <c r="G50" s="94"/>
      <c r="H50" s="6"/>
      <c r="I50" s="7"/>
      <c r="J50" s="7"/>
      <c r="K50" s="7"/>
      <c r="L50" s="7"/>
      <c r="M50" s="7"/>
      <c r="N50" s="95"/>
      <c r="O50" s="7"/>
      <c r="P50" s="7"/>
      <c r="Q50" s="7"/>
      <c r="R50" s="94"/>
      <c r="S50" s="94"/>
      <c r="T50" s="94"/>
      <c r="U50" s="94"/>
      <c r="V50" s="6"/>
      <c r="W50" s="4"/>
      <c r="X50" s="96"/>
      <c r="Y50" s="97"/>
    </row>
    <row r="51" spans="1:25" ht="16.5" x14ac:dyDescent="0.3">
      <c r="A51" s="4"/>
      <c r="B51" s="107"/>
      <c r="C51" s="105"/>
      <c r="D51" s="105"/>
      <c r="E51" s="92"/>
      <c r="F51" s="93"/>
      <c r="G51" s="94"/>
      <c r="H51" s="6"/>
      <c r="I51" s="7"/>
      <c r="J51" s="7"/>
      <c r="K51" s="7"/>
      <c r="L51" s="7"/>
      <c r="M51" s="7"/>
      <c r="N51" s="95"/>
      <c r="O51" s="7"/>
      <c r="P51" s="7"/>
      <c r="Q51" s="7"/>
      <c r="R51" s="94"/>
      <c r="S51" s="94"/>
      <c r="T51" s="94"/>
      <c r="U51" s="94"/>
      <c r="V51" s="6"/>
      <c r="W51" s="4"/>
      <c r="X51" s="96"/>
      <c r="Y51" s="97"/>
    </row>
    <row r="52" spans="1:25" ht="16.5" x14ac:dyDescent="0.3">
      <c r="A52" s="4"/>
      <c r="B52" s="107"/>
      <c r="C52" s="105"/>
      <c r="D52" s="105"/>
      <c r="E52" s="92"/>
      <c r="F52" s="93"/>
      <c r="G52" s="94"/>
      <c r="H52" s="6"/>
      <c r="I52" s="7"/>
      <c r="J52" s="7"/>
      <c r="K52" s="7"/>
      <c r="L52" s="7"/>
      <c r="M52" s="7"/>
      <c r="N52" s="95"/>
      <c r="O52" s="7"/>
      <c r="P52" s="7"/>
      <c r="Q52" s="7"/>
      <c r="R52" s="94"/>
      <c r="S52" s="94"/>
      <c r="T52" s="94"/>
      <c r="U52" s="94"/>
      <c r="V52" s="6"/>
      <c r="W52" s="4"/>
      <c r="X52" s="96"/>
      <c r="Y52" s="97"/>
    </row>
    <row r="53" spans="1:25" ht="16.5" x14ac:dyDescent="0.3">
      <c r="A53" s="4"/>
      <c r="B53" s="107"/>
      <c r="C53" s="105"/>
      <c r="D53" s="105"/>
      <c r="E53" s="92"/>
      <c r="F53" s="93"/>
      <c r="G53" s="94"/>
      <c r="H53" s="6"/>
      <c r="I53" s="7"/>
      <c r="J53" s="7"/>
      <c r="K53" s="7"/>
      <c r="L53" s="7"/>
      <c r="M53" s="7"/>
      <c r="N53" s="95"/>
      <c r="O53" s="7"/>
      <c r="P53" s="7"/>
      <c r="Q53" s="7"/>
      <c r="R53" s="94"/>
      <c r="S53" s="94"/>
      <c r="T53" s="94"/>
      <c r="U53" s="94"/>
      <c r="V53" s="11"/>
      <c r="W53" s="4"/>
      <c r="X53" s="96"/>
      <c r="Y53" s="97"/>
    </row>
    <row r="54" spans="1:25" ht="16.5" x14ac:dyDescent="0.3">
      <c r="A54" s="4"/>
      <c r="B54" s="107"/>
      <c r="C54" s="105"/>
      <c r="D54" s="105"/>
      <c r="E54" s="92"/>
      <c r="F54" s="93"/>
      <c r="G54" s="94"/>
      <c r="H54" s="6"/>
      <c r="I54" s="7"/>
      <c r="J54" s="7"/>
      <c r="K54" s="7"/>
      <c r="L54" s="7"/>
      <c r="M54" s="7"/>
      <c r="N54" s="95"/>
      <c r="O54" s="7"/>
      <c r="P54" s="7"/>
      <c r="Q54" s="7"/>
      <c r="R54" s="94"/>
      <c r="S54" s="94"/>
      <c r="T54" s="94"/>
      <c r="U54" s="94"/>
      <c r="V54" s="6"/>
      <c r="W54" s="4"/>
      <c r="X54" s="96"/>
      <c r="Y54" s="97"/>
    </row>
    <row r="55" spans="1:25" ht="16.5" x14ac:dyDescent="0.3">
      <c r="A55" s="4"/>
      <c r="B55" s="107"/>
      <c r="C55" s="105"/>
      <c r="D55" s="105"/>
      <c r="E55" s="92"/>
      <c r="F55" s="93"/>
      <c r="G55" s="94"/>
      <c r="H55" s="6"/>
      <c r="I55" s="7"/>
      <c r="J55" s="7"/>
      <c r="K55" s="7"/>
      <c r="L55" s="7"/>
      <c r="M55" s="7"/>
      <c r="N55" s="95"/>
      <c r="O55" s="7"/>
      <c r="P55" s="7"/>
      <c r="Q55" s="7"/>
      <c r="R55" s="94"/>
      <c r="S55" s="94"/>
      <c r="T55" s="94"/>
      <c r="U55" s="94"/>
      <c r="V55" s="6"/>
      <c r="W55" s="4"/>
      <c r="X55" s="96"/>
      <c r="Y55" s="97"/>
    </row>
    <row r="56" spans="1:25" ht="16.5" x14ac:dyDescent="0.3">
      <c r="A56" s="4"/>
      <c r="B56" s="107"/>
      <c r="C56" s="105"/>
      <c r="D56" s="105"/>
      <c r="E56" s="92"/>
      <c r="F56" s="93"/>
      <c r="G56" s="94"/>
      <c r="H56" s="6"/>
      <c r="I56" s="7"/>
      <c r="J56" s="7"/>
      <c r="K56" s="7"/>
      <c r="L56" s="7"/>
      <c r="M56" s="7"/>
      <c r="N56" s="95"/>
      <c r="O56" s="7"/>
      <c r="P56" s="7"/>
      <c r="Q56" s="7"/>
      <c r="R56" s="94"/>
      <c r="S56" s="94"/>
      <c r="T56" s="94"/>
      <c r="U56" s="94"/>
      <c r="V56" s="6"/>
      <c r="W56" s="4"/>
      <c r="X56" s="96"/>
      <c r="Y56" s="97"/>
    </row>
    <row r="57" spans="1:25" ht="16.5" x14ac:dyDescent="0.3">
      <c r="A57" s="4"/>
      <c r="B57" s="107"/>
      <c r="C57" s="105"/>
      <c r="D57" s="105"/>
      <c r="E57" s="92"/>
      <c r="F57" s="93"/>
      <c r="G57" s="94"/>
      <c r="H57" s="6"/>
      <c r="I57" s="7"/>
      <c r="J57" s="7"/>
      <c r="K57" s="7"/>
      <c r="L57" s="7"/>
      <c r="M57" s="7"/>
      <c r="N57" s="95"/>
      <c r="O57" s="7"/>
      <c r="P57" s="7"/>
      <c r="Q57" s="7"/>
      <c r="R57" s="94"/>
      <c r="S57" s="94"/>
      <c r="T57" s="94"/>
      <c r="U57" s="94"/>
      <c r="V57" s="6"/>
      <c r="W57" s="4"/>
      <c r="X57" s="96"/>
      <c r="Y57" s="97"/>
    </row>
    <row r="58" spans="1:25" ht="16.5" x14ac:dyDescent="0.3">
      <c r="A58" s="4"/>
      <c r="B58" s="107"/>
      <c r="C58" s="105"/>
      <c r="D58" s="105"/>
      <c r="E58" s="92"/>
      <c r="F58" s="93"/>
      <c r="G58" s="94"/>
      <c r="H58" s="6"/>
      <c r="I58" s="7"/>
      <c r="J58" s="7"/>
      <c r="K58" s="7"/>
      <c r="L58" s="7"/>
      <c r="M58" s="7"/>
      <c r="N58" s="95"/>
      <c r="O58" s="7"/>
      <c r="P58" s="7"/>
      <c r="Q58" s="7"/>
      <c r="R58" s="94"/>
      <c r="S58" s="94"/>
      <c r="T58" s="94"/>
      <c r="U58" s="94"/>
      <c r="V58" s="6"/>
      <c r="W58" s="4"/>
      <c r="X58" s="96"/>
      <c r="Y58" s="97"/>
    </row>
    <row r="59" spans="1:25" ht="16.5" x14ac:dyDescent="0.3">
      <c r="A59" s="4"/>
      <c r="B59" s="107"/>
      <c r="C59" s="105"/>
      <c r="D59" s="105"/>
      <c r="E59" s="92"/>
      <c r="F59" s="93"/>
      <c r="G59" s="94"/>
      <c r="H59" s="6"/>
      <c r="I59" s="7"/>
      <c r="J59" s="7"/>
      <c r="K59" s="7"/>
      <c r="L59" s="7"/>
      <c r="M59" s="7"/>
      <c r="N59" s="95"/>
      <c r="O59" s="7"/>
      <c r="P59" s="7"/>
      <c r="Q59" s="7"/>
      <c r="R59" s="94"/>
      <c r="S59" s="94"/>
      <c r="T59" s="94"/>
      <c r="U59" s="94"/>
      <c r="V59" s="6"/>
      <c r="W59" s="4"/>
      <c r="X59" s="96"/>
      <c r="Y59" s="97"/>
    </row>
    <row r="60" spans="1:25" ht="16.5" x14ac:dyDescent="0.3">
      <c r="A60" s="4"/>
      <c r="B60" s="107"/>
      <c r="C60" s="105"/>
      <c r="D60" s="105"/>
      <c r="E60" s="92"/>
      <c r="F60" s="93"/>
      <c r="G60" s="94"/>
      <c r="H60" s="6"/>
      <c r="I60" s="7"/>
      <c r="J60" s="7"/>
      <c r="K60" s="7"/>
      <c r="L60" s="7"/>
      <c r="M60" s="7"/>
      <c r="N60" s="95"/>
      <c r="O60" s="7"/>
      <c r="P60" s="7"/>
      <c r="Q60" s="7"/>
      <c r="R60" s="94"/>
      <c r="S60" s="94"/>
      <c r="T60" s="94"/>
      <c r="U60" s="94"/>
      <c r="V60" s="6"/>
      <c r="W60" s="4"/>
      <c r="X60" s="96"/>
      <c r="Y60" s="97"/>
    </row>
    <row r="61" spans="1:25" ht="16.5" x14ac:dyDescent="0.3">
      <c r="A61" s="4"/>
      <c r="B61" s="107"/>
      <c r="C61" s="105"/>
      <c r="D61" s="105"/>
      <c r="E61" s="92"/>
      <c r="F61" s="93"/>
      <c r="G61" s="94"/>
      <c r="H61" s="6"/>
      <c r="I61" s="7"/>
      <c r="J61" s="7"/>
      <c r="K61" s="7"/>
      <c r="L61" s="7"/>
      <c r="M61" s="7"/>
      <c r="N61" s="95"/>
      <c r="O61" s="7"/>
      <c r="P61" s="7"/>
      <c r="Q61" s="7"/>
      <c r="R61" s="94"/>
      <c r="S61" s="94"/>
      <c r="T61" s="94"/>
      <c r="U61" s="94"/>
      <c r="V61" s="11"/>
      <c r="W61" s="4"/>
      <c r="X61" s="96"/>
      <c r="Y61" s="97"/>
    </row>
    <row r="62" spans="1:25" ht="16.5" x14ac:dyDescent="0.3">
      <c r="A62" s="4"/>
      <c r="B62" s="107"/>
      <c r="C62" s="105"/>
      <c r="D62" s="105"/>
      <c r="E62" s="92"/>
      <c r="F62" s="93"/>
      <c r="G62" s="94"/>
      <c r="H62" s="6"/>
      <c r="I62" s="7"/>
      <c r="J62" s="7"/>
      <c r="K62" s="7"/>
      <c r="L62" s="7"/>
      <c r="M62" s="7"/>
      <c r="N62" s="95"/>
      <c r="O62" s="7"/>
      <c r="P62" s="7"/>
      <c r="Q62" s="7"/>
      <c r="R62" s="94"/>
      <c r="S62" s="94"/>
      <c r="T62" s="94"/>
      <c r="U62" s="94"/>
      <c r="V62" s="6"/>
      <c r="W62" s="4"/>
      <c r="X62" s="96"/>
      <c r="Y62" s="97"/>
    </row>
    <row r="63" spans="1:25" ht="16.5" x14ac:dyDescent="0.3">
      <c r="A63" s="4"/>
      <c r="B63" s="107"/>
      <c r="C63" s="105"/>
      <c r="D63" s="105"/>
      <c r="E63" s="92"/>
      <c r="F63" s="93"/>
      <c r="G63" s="94"/>
      <c r="H63" s="6"/>
      <c r="I63" s="7"/>
      <c r="J63" s="7"/>
      <c r="K63" s="7"/>
      <c r="L63" s="7"/>
      <c r="M63" s="7"/>
      <c r="N63" s="95"/>
      <c r="O63" s="7"/>
      <c r="P63" s="7"/>
      <c r="Q63" s="7"/>
      <c r="R63" s="94"/>
      <c r="S63" s="94"/>
      <c r="T63" s="94"/>
      <c r="U63" s="94"/>
      <c r="V63" s="6"/>
      <c r="W63" s="4"/>
      <c r="X63" s="96"/>
      <c r="Y63" s="97"/>
    </row>
    <row r="64" spans="1:25" ht="16.5" x14ac:dyDescent="0.3">
      <c r="A64" s="4"/>
      <c r="B64" s="107"/>
      <c r="C64" s="105"/>
      <c r="D64" s="105"/>
      <c r="E64" s="92"/>
      <c r="F64" s="93"/>
      <c r="G64" s="94"/>
      <c r="H64" s="6"/>
      <c r="I64" s="7"/>
      <c r="J64" s="7"/>
      <c r="K64" s="7"/>
      <c r="L64" s="7"/>
      <c r="M64" s="7"/>
      <c r="N64" s="95"/>
      <c r="O64" s="7"/>
      <c r="P64" s="7"/>
      <c r="Q64" s="7"/>
      <c r="R64" s="94"/>
      <c r="S64" s="94"/>
      <c r="T64" s="94"/>
      <c r="U64" s="94"/>
      <c r="V64" s="6"/>
      <c r="W64" s="4"/>
      <c r="X64" s="96"/>
      <c r="Y64" s="97"/>
    </row>
    <row r="65" spans="1:25" ht="16.5" x14ac:dyDescent="0.3">
      <c r="A65" s="4"/>
      <c r="B65" s="107"/>
      <c r="C65" s="105"/>
      <c r="D65" s="105"/>
      <c r="E65" s="92"/>
      <c r="F65" s="93"/>
      <c r="G65" s="94"/>
      <c r="H65" s="6"/>
      <c r="I65" s="7"/>
      <c r="J65" s="7"/>
      <c r="K65" s="7"/>
      <c r="L65" s="7"/>
      <c r="M65" s="7"/>
      <c r="N65" s="95"/>
      <c r="O65" s="7"/>
      <c r="P65" s="7"/>
      <c r="Q65" s="7"/>
      <c r="R65" s="94"/>
      <c r="S65" s="94"/>
      <c r="T65" s="94"/>
      <c r="U65" s="94"/>
      <c r="V65" s="6"/>
      <c r="W65" s="4"/>
      <c r="X65" s="96"/>
      <c r="Y65" s="97"/>
    </row>
    <row r="66" spans="1:25" ht="16.5" x14ac:dyDescent="0.3">
      <c r="A66" s="4"/>
      <c r="B66" s="107"/>
      <c r="C66" s="105"/>
      <c r="D66" s="105"/>
      <c r="E66" s="92"/>
      <c r="F66" s="93"/>
      <c r="G66" s="94"/>
      <c r="H66" s="6"/>
      <c r="I66" s="7"/>
      <c r="J66" s="7"/>
      <c r="K66" s="7"/>
      <c r="L66" s="7"/>
      <c r="M66" s="7"/>
      <c r="N66" s="95"/>
      <c r="O66" s="7"/>
      <c r="P66" s="7"/>
      <c r="Q66" s="7"/>
      <c r="R66" s="94"/>
      <c r="S66" s="94"/>
      <c r="T66" s="94"/>
      <c r="U66" s="94"/>
      <c r="V66" s="6"/>
      <c r="W66" s="4"/>
      <c r="X66" s="96"/>
      <c r="Y66" s="97"/>
    </row>
    <row r="67" spans="1:25" ht="16.5" x14ac:dyDescent="0.3">
      <c r="A67" s="4"/>
      <c r="B67" s="107"/>
      <c r="C67" s="105"/>
      <c r="D67" s="105"/>
      <c r="E67" s="92"/>
      <c r="F67" s="93"/>
      <c r="G67" s="94"/>
      <c r="H67" s="6"/>
      <c r="I67" s="7"/>
      <c r="J67" s="7"/>
      <c r="K67" s="7"/>
      <c r="L67" s="7"/>
      <c r="M67" s="7"/>
      <c r="N67" s="95"/>
      <c r="O67" s="7"/>
      <c r="P67" s="7"/>
      <c r="Q67" s="7"/>
      <c r="R67" s="94"/>
      <c r="S67" s="94"/>
      <c r="T67" s="94"/>
      <c r="U67" s="94"/>
      <c r="V67" s="6"/>
      <c r="W67" s="4"/>
      <c r="X67" s="96"/>
      <c r="Y67" s="97"/>
    </row>
    <row r="68" spans="1:25" ht="16.5" x14ac:dyDescent="0.3">
      <c r="A68" s="4"/>
      <c r="B68" s="107"/>
      <c r="C68" s="105"/>
      <c r="D68" s="105"/>
      <c r="E68" s="92"/>
      <c r="F68" s="93"/>
      <c r="G68" s="94"/>
      <c r="H68" s="6"/>
      <c r="I68" s="7"/>
      <c r="J68" s="7"/>
      <c r="K68" s="7"/>
      <c r="L68" s="7"/>
      <c r="M68" s="7"/>
      <c r="N68" s="95"/>
      <c r="O68" s="7"/>
      <c r="P68" s="7"/>
      <c r="Q68" s="7"/>
      <c r="R68" s="94"/>
      <c r="S68" s="94"/>
      <c r="T68" s="94"/>
      <c r="U68" s="94"/>
      <c r="V68" s="6"/>
      <c r="W68" s="4"/>
      <c r="X68" s="96"/>
      <c r="Y68" s="97"/>
    </row>
    <row r="69" spans="1:25" ht="16.5" x14ac:dyDescent="0.3">
      <c r="A69" s="4"/>
      <c r="B69" s="107"/>
      <c r="C69" s="105"/>
      <c r="D69" s="105"/>
      <c r="E69" s="92"/>
      <c r="F69" s="93"/>
      <c r="G69" s="94"/>
      <c r="H69" s="6"/>
      <c r="I69" s="7"/>
      <c r="J69" s="7"/>
      <c r="K69" s="7"/>
      <c r="L69" s="7"/>
      <c r="M69" s="7"/>
      <c r="N69" s="95"/>
      <c r="O69" s="7"/>
      <c r="P69" s="7"/>
      <c r="Q69" s="7"/>
      <c r="R69" s="94"/>
      <c r="S69" s="94"/>
      <c r="T69" s="94"/>
      <c r="U69" s="94"/>
      <c r="V69" s="6"/>
      <c r="W69" s="4"/>
      <c r="X69" s="96"/>
      <c r="Y69" s="97"/>
    </row>
    <row r="70" spans="1:25" ht="16.5" x14ac:dyDescent="0.3">
      <c r="A70" s="4"/>
      <c r="B70" s="107"/>
      <c r="C70" s="105"/>
      <c r="D70" s="105"/>
      <c r="E70" s="92"/>
      <c r="F70" s="93"/>
      <c r="G70" s="94"/>
      <c r="H70" s="6"/>
      <c r="I70" s="7"/>
      <c r="J70" s="7"/>
      <c r="K70" s="7"/>
      <c r="L70" s="7"/>
      <c r="M70" s="7"/>
      <c r="N70" s="95"/>
      <c r="O70" s="7"/>
      <c r="P70" s="7"/>
      <c r="Q70" s="7"/>
      <c r="R70" s="94"/>
      <c r="S70" s="94"/>
      <c r="T70" s="94"/>
      <c r="U70" s="94"/>
      <c r="V70" s="6"/>
      <c r="W70" s="4"/>
      <c r="X70" s="96"/>
      <c r="Y70" s="97"/>
    </row>
    <row r="71" spans="1:25" ht="16.5" x14ac:dyDescent="0.3">
      <c r="A71" s="4"/>
      <c r="B71" s="107"/>
      <c r="C71" s="105"/>
      <c r="D71" s="105"/>
      <c r="E71" s="92"/>
      <c r="F71" s="93"/>
      <c r="G71" s="94"/>
      <c r="H71" s="6"/>
      <c r="I71" s="7"/>
      <c r="J71" s="7"/>
      <c r="K71" s="7"/>
      <c r="L71" s="7"/>
      <c r="M71" s="7"/>
      <c r="N71" s="95"/>
      <c r="O71" s="7"/>
      <c r="P71" s="7"/>
      <c r="Q71" s="7"/>
      <c r="R71" s="94"/>
      <c r="S71" s="94"/>
      <c r="T71" s="94"/>
      <c r="U71" s="94"/>
      <c r="V71" s="6"/>
      <c r="W71" s="4"/>
      <c r="X71" s="96"/>
      <c r="Y71" s="97"/>
    </row>
    <row r="72" spans="1:25" ht="16.5" x14ac:dyDescent="0.3">
      <c r="A72" s="4"/>
      <c r="B72" s="107"/>
      <c r="C72" s="105"/>
      <c r="D72" s="105"/>
      <c r="E72" s="92"/>
      <c r="F72" s="93"/>
      <c r="G72" s="94"/>
      <c r="H72" s="6"/>
      <c r="I72" s="7"/>
      <c r="J72" s="7"/>
      <c r="K72" s="7"/>
      <c r="L72" s="7"/>
      <c r="M72" s="7"/>
      <c r="N72" s="95"/>
      <c r="O72" s="7"/>
      <c r="P72" s="7"/>
      <c r="Q72" s="7"/>
      <c r="R72" s="94"/>
      <c r="S72" s="94"/>
      <c r="T72" s="94"/>
      <c r="U72" s="94"/>
      <c r="V72" s="6"/>
      <c r="W72" s="4"/>
      <c r="X72" s="96"/>
      <c r="Y72" s="97"/>
    </row>
    <row r="73" spans="1:25" ht="16.5" x14ac:dyDescent="0.3">
      <c r="A73" s="4"/>
      <c r="B73" s="107"/>
      <c r="C73" s="105"/>
      <c r="D73" s="105"/>
      <c r="E73" s="92"/>
      <c r="F73" s="93"/>
      <c r="G73" s="94"/>
      <c r="H73" s="6"/>
      <c r="I73" s="7"/>
      <c r="J73" s="7"/>
      <c r="K73" s="7"/>
      <c r="L73" s="7"/>
      <c r="M73" s="7"/>
      <c r="N73" s="95"/>
      <c r="O73" s="7"/>
      <c r="P73" s="7"/>
      <c r="Q73" s="7"/>
      <c r="R73" s="94"/>
      <c r="S73" s="94"/>
      <c r="T73" s="94"/>
      <c r="U73" s="94"/>
      <c r="V73" s="6"/>
      <c r="W73" s="4"/>
      <c r="X73" s="96"/>
      <c r="Y73" s="97"/>
    </row>
    <row r="74" spans="1:25" ht="16.5" x14ac:dyDescent="0.3">
      <c r="A74" s="4"/>
      <c r="B74" s="107"/>
      <c r="C74" s="105"/>
      <c r="D74" s="105"/>
      <c r="E74" s="92"/>
      <c r="F74" s="93"/>
      <c r="G74" s="94"/>
      <c r="H74" s="6"/>
      <c r="I74" s="7"/>
      <c r="J74" s="7"/>
      <c r="K74" s="7"/>
      <c r="L74" s="7"/>
      <c r="M74" s="7"/>
      <c r="N74" s="95"/>
      <c r="O74" s="7"/>
      <c r="P74" s="7"/>
      <c r="Q74" s="7"/>
      <c r="R74" s="94"/>
      <c r="S74" s="94"/>
      <c r="T74" s="94"/>
      <c r="U74" s="94"/>
      <c r="V74" s="6"/>
      <c r="W74" s="4"/>
      <c r="X74" s="96"/>
      <c r="Y74" s="97"/>
    </row>
    <row r="75" spans="1:25" ht="16.5" x14ac:dyDescent="0.3">
      <c r="A75" s="4"/>
      <c r="B75" s="107"/>
      <c r="C75" s="105"/>
      <c r="D75" s="105"/>
      <c r="E75" s="92"/>
      <c r="F75" s="93"/>
      <c r="G75" s="94"/>
      <c r="H75" s="6"/>
      <c r="I75" s="7"/>
      <c r="J75" s="7"/>
      <c r="K75" s="7"/>
      <c r="L75" s="7"/>
      <c r="M75" s="7"/>
      <c r="N75" s="95"/>
      <c r="O75" s="7"/>
      <c r="P75" s="7"/>
      <c r="Q75" s="7"/>
      <c r="R75" s="94"/>
      <c r="S75" s="94"/>
      <c r="T75" s="94"/>
      <c r="U75" s="94"/>
      <c r="V75" s="6"/>
      <c r="W75" s="4"/>
      <c r="X75" s="96"/>
      <c r="Y75" s="97"/>
    </row>
    <row r="76" spans="1:25" ht="16.5" x14ac:dyDescent="0.3">
      <c r="A76" s="4"/>
      <c r="B76" s="107"/>
      <c r="C76" s="105"/>
      <c r="D76" s="105"/>
      <c r="E76" s="92"/>
      <c r="F76" s="93"/>
      <c r="G76" s="94"/>
      <c r="H76" s="6"/>
      <c r="I76" s="7"/>
      <c r="J76" s="7"/>
      <c r="K76" s="7"/>
      <c r="L76" s="7"/>
      <c r="M76" s="7"/>
      <c r="N76" s="95"/>
      <c r="O76" s="7"/>
      <c r="P76" s="7"/>
      <c r="Q76" s="7"/>
      <c r="R76" s="94"/>
      <c r="S76" s="94"/>
      <c r="T76" s="94"/>
      <c r="U76" s="94"/>
      <c r="V76" s="6"/>
      <c r="W76" s="4"/>
      <c r="X76" s="96"/>
      <c r="Y76" s="97"/>
    </row>
    <row r="77" spans="1:25" ht="16.5" x14ac:dyDescent="0.3">
      <c r="A77" s="4"/>
      <c r="B77" s="107"/>
      <c r="C77" s="105"/>
      <c r="D77" s="105"/>
      <c r="E77" s="92"/>
      <c r="F77" s="93"/>
      <c r="G77" s="94"/>
      <c r="H77" s="6"/>
      <c r="I77" s="7"/>
      <c r="J77" s="7"/>
      <c r="K77" s="7"/>
      <c r="L77" s="7"/>
      <c r="M77" s="7"/>
      <c r="N77" s="95"/>
      <c r="O77" s="7"/>
      <c r="P77" s="7"/>
      <c r="Q77" s="7"/>
      <c r="R77" s="94"/>
      <c r="S77" s="94"/>
      <c r="T77" s="94"/>
      <c r="U77" s="94"/>
      <c r="V77" s="11"/>
      <c r="W77" s="4"/>
      <c r="X77" s="96"/>
      <c r="Y77" s="97"/>
    </row>
    <row r="78" spans="1:25" ht="16.5" x14ac:dyDescent="0.3">
      <c r="A78" s="4"/>
      <c r="B78" s="107"/>
      <c r="C78" s="105"/>
      <c r="D78" s="105"/>
      <c r="E78" s="92"/>
      <c r="F78" s="93"/>
      <c r="G78" s="94"/>
      <c r="H78" s="6"/>
      <c r="I78" s="7"/>
      <c r="J78" s="7"/>
      <c r="K78" s="7"/>
      <c r="L78" s="7"/>
      <c r="M78" s="7"/>
      <c r="N78" s="95"/>
      <c r="O78" s="7"/>
      <c r="P78" s="7"/>
      <c r="Q78" s="7"/>
      <c r="R78" s="94"/>
      <c r="S78" s="94"/>
      <c r="T78" s="94"/>
      <c r="U78" s="94"/>
      <c r="V78" s="6"/>
      <c r="W78" s="4"/>
      <c r="X78" s="96"/>
      <c r="Y78" s="97"/>
    </row>
    <row r="79" spans="1:25" ht="16.5" x14ac:dyDescent="0.3">
      <c r="A79" s="4"/>
      <c r="B79" s="107"/>
      <c r="C79" s="105"/>
      <c r="D79" s="105"/>
      <c r="E79" s="92"/>
      <c r="F79" s="93"/>
      <c r="G79" s="94"/>
      <c r="H79" s="6"/>
      <c r="I79" s="7"/>
      <c r="J79" s="7"/>
      <c r="K79" s="7"/>
      <c r="L79" s="7"/>
      <c r="M79" s="7"/>
      <c r="N79" s="95"/>
      <c r="O79" s="7"/>
      <c r="P79" s="7"/>
      <c r="Q79" s="7"/>
      <c r="R79" s="94"/>
      <c r="S79" s="94"/>
      <c r="T79" s="94"/>
      <c r="U79" s="94"/>
      <c r="V79" s="6"/>
      <c r="W79" s="4"/>
      <c r="X79" s="96"/>
      <c r="Y79" s="97"/>
    </row>
    <row r="80" spans="1:25" ht="16.5" x14ac:dyDescent="0.3">
      <c r="A80" s="4"/>
      <c r="B80" s="107"/>
      <c r="C80" s="105"/>
      <c r="D80" s="105"/>
      <c r="E80" s="92"/>
      <c r="F80" s="93"/>
      <c r="G80" s="94"/>
      <c r="H80" s="6"/>
      <c r="I80" s="7"/>
      <c r="J80" s="7"/>
      <c r="K80" s="7"/>
      <c r="L80" s="7"/>
      <c r="M80" s="7"/>
      <c r="N80" s="95"/>
      <c r="O80" s="7"/>
      <c r="P80" s="7"/>
      <c r="Q80" s="7"/>
      <c r="R80" s="94"/>
      <c r="S80" s="94"/>
      <c r="T80" s="94"/>
      <c r="U80" s="94"/>
      <c r="V80" s="6"/>
      <c r="W80" s="4"/>
      <c r="X80" s="96"/>
      <c r="Y80" s="97"/>
    </row>
    <row r="81" spans="1:25" ht="16.5" x14ac:dyDescent="0.3">
      <c r="A81" s="4"/>
      <c r="B81" s="107"/>
      <c r="C81" s="105"/>
      <c r="D81" s="105"/>
      <c r="E81" s="92"/>
      <c r="F81" s="93"/>
      <c r="G81" s="94"/>
      <c r="H81" s="6"/>
      <c r="I81" s="7"/>
      <c r="J81" s="7"/>
      <c r="K81" s="7"/>
      <c r="L81" s="7"/>
      <c r="M81" s="7"/>
      <c r="N81" s="95"/>
      <c r="O81" s="7"/>
      <c r="P81" s="7"/>
      <c r="Q81" s="7"/>
      <c r="R81" s="94"/>
      <c r="S81" s="94"/>
      <c r="T81" s="94"/>
      <c r="U81" s="94"/>
      <c r="V81" s="6"/>
      <c r="W81" s="4"/>
      <c r="X81" s="96"/>
      <c r="Y81" s="97"/>
    </row>
    <row r="82" spans="1:25" ht="16.5" x14ac:dyDescent="0.3">
      <c r="A82" s="4"/>
      <c r="B82" s="107"/>
      <c r="C82" s="105"/>
      <c r="D82" s="105"/>
      <c r="E82" s="92"/>
      <c r="F82" s="93"/>
      <c r="G82" s="94"/>
      <c r="H82" s="6"/>
      <c r="I82" s="7"/>
      <c r="J82" s="7"/>
      <c r="K82" s="7"/>
      <c r="L82" s="7"/>
      <c r="M82" s="7"/>
      <c r="N82" s="95"/>
      <c r="O82" s="7"/>
      <c r="P82" s="7"/>
      <c r="Q82" s="7"/>
      <c r="R82" s="94"/>
      <c r="S82" s="94"/>
      <c r="T82" s="94"/>
      <c r="U82" s="94"/>
      <c r="V82" s="6"/>
      <c r="W82" s="4"/>
      <c r="X82" s="96"/>
      <c r="Y82" s="97"/>
    </row>
    <row r="83" spans="1:25" ht="16.5" x14ac:dyDescent="0.3">
      <c r="A83" s="4"/>
      <c r="B83" s="107"/>
      <c r="C83" s="105"/>
      <c r="D83" s="105"/>
      <c r="E83" s="92"/>
      <c r="F83" s="93"/>
      <c r="G83" s="94"/>
      <c r="H83" s="6"/>
      <c r="I83" s="7"/>
      <c r="J83" s="7"/>
      <c r="K83" s="7"/>
      <c r="L83" s="7"/>
      <c r="M83" s="7"/>
      <c r="N83" s="95"/>
      <c r="O83" s="7"/>
      <c r="P83" s="7"/>
      <c r="Q83" s="7"/>
      <c r="R83" s="94"/>
      <c r="S83" s="94"/>
      <c r="T83" s="94"/>
      <c r="U83" s="94"/>
      <c r="V83" s="6"/>
      <c r="W83" s="4"/>
      <c r="X83" s="96"/>
      <c r="Y83" s="97"/>
    </row>
    <row r="84" spans="1:25" ht="16.5" x14ac:dyDescent="0.3">
      <c r="A84" s="4"/>
      <c r="B84" s="107"/>
      <c r="C84" s="105"/>
      <c r="D84" s="105"/>
      <c r="E84" s="92"/>
      <c r="F84" s="93"/>
      <c r="G84" s="94"/>
      <c r="H84" s="6"/>
      <c r="I84" s="7"/>
      <c r="J84" s="7"/>
      <c r="K84" s="7"/>
      <c r="L84" s="7"/>
      <c r="M84" s="7"/>
      <c r="N84" s="95"/>
      <c r="O84" s="7"/>
      <c r="P84" s="7"/>
      <c r="Q84" s="7"/>
      <c r="R84" s="94"/>
      <c r="S84" s="94"/>
      <c r="T84" s="94"/>
      <c r="U84" s="94"/>
      <c r="V84" s="6"/>
      <c r="W84" s="4"/>
      <c r="X84" s="96"/>
      <c r="Y84" s="97"/>
    </row>
    <row r="85" spans="1:25" ht="16.5" x14ac:dyDescent="0.3">
      <c r="A85" s="4"/>
      <c r="B85" s="107"/>
      <c r="C85" s="105"/>
      <c r="D85" s="105"/>
      <c r="E85" s="92"/>
      <c r="F85" s="93"/>
      <c r="G85" s="94"/>
      <c r="H85" s="6"/>
      <c r="I85" s="7"/>
      <c r="J85" s="7"/>
      <c r="K85" s="7"/>
      <c r="L85" s="7"/>
      <c r="M85" s="7"/>
      <c r="N85" s="95"/>
      <c r="O85" s="7"/>
      <c r="P85" s="7"/>
      <c r="Q85" s="7"/>
      <c r="R85" s="94"/>
      <c r="S85" s="94"/>
      <c r="T85" s="94"/>
      <c r="U85" s="94"/>
      <c r="V85" s="6"/>
      <c r="W85" s="4"/>
      <c r="X85" s="96"/>
      <c r="Y85" s="97"/>
    </row>
    <row r="86" spans="1:25" ht="16.5" x14ac:dyDescent="0.3">
      <c r="A86" s="4"/>
      <c r="B86" s="107"/>
      <c r="C86" s="105"/>
      <c r="D86" s="105"/>
      <c r="W86" s="1"/>
      <c r="X86" s="102"/>
      <c r="Y86" s="102"/>
    </row>
    <row r="87" spans="1:25" ht="16.5" x14ac:dyDescent="0.3">
      <c r="A87" s="4"/>
      <c r="B87" s="107"/>
      <c r="C87" s="105"/>
      <c r="D87" s="105"/>
      <c r="W87" s="1"/>
      <c r="X87" s="102"/>
      <c r="Y87" s="102"/>
    </row>
    <row r="88" spans="1:25" ht="16.5" x14ac:dyDescent="0.3">
      <c r="A88" s="4"/>
      <c r="B88" s="107"/>
      <c r="C88" s="105"/>
      <c r="D88" s="105"/>
      <c r="W88" s="1"/>
      <c r="X88" s="102"/>
      <c r="Y88" s="102"/>
    </row>
    <row r="89" spans="1:25" ht="16.5" x14ac:dyDescent="0.3">
      <c r="A89" s="4"/>
      <c r="B89" s="107"/>
      <c r="C89" s="105"/>
      <c r="D89" s="105"/>
      <c r="W89" s="1"/>
      <c r="X89" s="102"/>
      <c r="Y89" s="102"/>
    </row>
    <row r="90" spans="1:25" ht="16.5" x14ac:dyDescent="0.3">
      <c r="A90" s="4"/>
      <c r="B90" s="107"/>
      <c r="C90" s="105"/>
      <c r="D90" s="105"/>
      <c r="W90" s="1"/>
      <c r="X90" s="102"/>
      <c r="Y90" s="102"/>
    </row>
    <row r="91" spans="1:25" ht="16.5" x14ac:dyDescent="0.3">
      <c r="A91" s="4"/>
      <c r="B91" s="107"/>
      <c r="C91" s="105"/>
      <c r="D91" s="105"/>
      <c r="W91" s="1"/>
      <c r="X91" s="102"/>
      <c r="Y91" s="102"/>
    </row>
    <row r="92" spans="1:25" ht="16.5" x14ac:dyDescent="0.3">
      <c r="A92" s="4"/>
      <c r="B92" s="107"/>
      <c r="C92" s="105"/>
      <c r="D92" s="105"/>
      <c r="W92" s="1"/>
      <c r="X92" s="102"/>
      <c r="Y92" s="102"/>
    </row>
    <row r="93" spans="1:25" ht="16.5" x14ac:dyDescent="0.3">
      <c r="A93" s="4"/>
      <c r="B93" s="107"/>
      <c r="C93" s="105"/>
      <c r="D93" s="105"/>
      <c r="W93" s="1"/>
      <c r="X93" s="102"/>
      <c r="Y93" s="102"/>
    </row>
    <row r="94" spans="1:25" ht="16.5" x14ac:dyDescent="0.3">
      <c r="A94" s="4"/>
      <c r="B94" s="107"/>
      <c r="C94" s="105"/>
      <c r="D94" s="105"/>
      <c r="W94" s="1"/>
      <c r="X94" s="102"/>
      <c r="Y94" s="102"/>
    </row>
    <row r="95" spans="1:25" ht="16.5" x14ac:dyDescent="0.3">
      <c r="A95" s="4"/>
      <c r="B95" s="107"/>
      <c r="C95" s="105"/>
      <c r="D95" s="105"/>
      <c r="W95" s="1"/>
      <c r="X95" s="102"/>
      <c r="Y95" s="102"/>
    </row>
    <row r="96" spans="1:25" ht="16.5" x14ac:dyDescent="0.3">
      <c r="A96" s="4"/>
      <c r="B96" s="107"/>
      <c r="C96" s="105"/>
      <c r="D96" s="105"/>
      <c r="W96" s="1"/>
      <c r="X96" s="102"/>
      <c r="Y96" s="102"/>
    </row>
    <row r="97" spans="1:25" ht="16.5" x14ac:dyDescent="0.3">
      <c r="A97" s="4"/>
      <c r="B97" s="107"/>
      <c r="C97" s="105"/>
      <c r="D97" s="105"/>
      <c r="W97" s="1"/>
      <c r="X97" s="102"/>
      <c r="Y97" s="102"/>
    </row>
    <row r="98" spans="1:25" ht="16.5" x14ac:dyDescent="0.3">
      <c r="A98" s="4"/>
      <c r="B98" s="107"/>
      <c r="C98" s="105"/>
      <c r="D98" s="105"/>
      <c r="W98" s="1"/>
      <c r="X98" s="102"/>
      <c r="Y98" s="102"/>
    </row>
    <row r="99" spans="1:25" ht="16.5" x14ac:dyDescent="0.3">
      <c r="A99" s="4"/>
      <c r="B99" s="107"/>
      <c r="C99" s="105"/>
      <c r="D99" s="105"/>
      <c r="W99" s="1"/>
      <c r="X99" s="102"/>
      <c r="Y99" s="102"/>
    </row>
    <row r="100" spans="1:25" ht="16.5" x14ac:dyDescent="0.3">
      <c r="A100" s="4"/>
      <c r="B100" s="107"/>
      <c r="C100" s="105"/>
      <c r="D100" s="105"/>
      <c r="W100" s="1"/>
      <c r="X100" s="102"/>
      <c r="Y100" s="102"/>
    </row>
    <row r="101" spans="1:25" ht="16.5" x14ac:dyDescent="0.3">
      <c r="A101" s="4"/>
      <c r="B101" s="107"/>
      <c r="C101" s="105"/>
      <c r="D101" s="105"/>
      <c r="W101" s="1"/>
      <c r="X101" s="102"/>
      <c r="Y101" s="102"/>
    </row>
    <row r="102" spans="1:25" ht="16.5" x14ac:dyDescent="0.3">
      <c r="A102" s="4"/>
      <c r="B102" s="107"/>
      <c r="C102" s="105"/>
      <c r="D102" s="105"/>
      <c r="W102" s="1"/>
      <c r="X102" s="102"/>
      <c r="Y102" s="102"/>
    </row>
    <row r="103" spans="1:25" ht="16.5" x14ac:dyDescent="0.3">
      <c r="A103" s="4"/>
      <c r="B103" s="107"/>
      <c r="C103" s="105"/>
      <c r="D103" s="105"/>
      <c r="W103" s="1"/>
      <c r="X103" s="102"/>
      <c r="Y103" s="102"/>
    </row>
    <row r="104" spans="1:25" ht="16.5" x14ac:dyDescent="0.3">
      <c r="A104" s="4"/>
      <c r="B104" s="107"/>
      <c r="C104" s="105"/>
      <c r="D104" s="105"/>
      <c r="W104" s="1"/>
      <c r="X104" s="102"/>
      <c r="Y104" s="102"/>
    </row>
    <row r="105" spans="1:25" ht="16.5" x14ac:dyDescent="0.3">
      <c r="A105" s="4"/>
      <c r="B105" s="107"/>
      <c r="C105" s="105"/>
      <c r="D105" s="105"/>
      <c r="W105" s="1"/>
      <c r="X105" s="102"/>
      <c r="Y105" s="102"/>
    </row>
    <row r="106" spans="1:25" ht="16.5" x14ac:dyDescent="0.3">
      <c r="A106" s="4"/>
      <c r="B106" s="107"/>
      <c r="C106" s="105"/>
      <c r="D106" s="105"/>
      <c r="W106" s="1"/>
      <c r="X106" s="102"/>
      <c r="Y106" s="102"/>
    </row>
    <row r="107" spans="1:25" ht="16.5" x14ac:dyDescent="0.3">
      <c r="A107" s="4"/>
      <c r="B107" s="107"/>
      <c r="C107" s="105"/>
      <c r="D107" s="105"/>
      <c r="W107" s="1"/>
      <c r="X107" s="102"/>
      <c r="Y107" s="102"/>
    </row>
    <row r="108" spans="1:25" ht="16.5" x14ac:dyDescent="0.3">
      <c r="A108" s="4"/>
      <c r="B108" s="107"/>
      <c r="C108" s="105"/>
      <c r="D108" s="105"/>
      <c r="W108" s="1"/>
      <c r="X108" s="102"/>
      <c r="Y108" s="102"/>
    </row>
    <row r="109" spans="1:25" ht="16.5" x14ac:dyDescent="0.3">
      <c r="A109" s="4"/>
      <c r="B109" s="107"/>
      <c r="C109" s="105"/>
      <c r="D109" s="105"/>
      <c r="W109" s="1"/>
      <c r="X109" s="102"/>
      <c r="Y109" s="102"/>
    </row>
    <row r="110" spans="1:25" ht="16.5" x14ac:dyDescent="0.3">
      <c r="A110" s="4"/>
      <c r="B110" s="107"/>
      <c r="C110" s="105"/>
      <c r="D110" s="105"/>
      <c r="W110" s="1"/>
      <c r="X110" s="102"/>
      <c r="Y110" s="102"/>
    </row>
    <row r="111" spans="1:25" ht="16.5" x14ac:dyDescent="0.3">
      <c r="A111" s="4"/>
      <c r="B111" s="107"/>
      <c r="C111" s="105"/>
      <c r="D111" s="105"/>
      <c r="W111" s="1"/>
      <c r="X111" s="102"/>
      <c r="Y111" s="102"/>
    </row>
    <row r="112" spans="1:25" ht="16.5" x14ac:dyDescent="0.3">
      <c r="A112" s="4"/>
      <c r="B112" s="107"/>
      <c r="C112" s="105"/>
      <c r="D112" s="105"/>
      <c r="W112" s="1"/>
      <c r="X112" s="102"/>
      <c r="Y112" s="102"/>
    </row>
    <row r="113" spans="1:25" ht="16.5" x14ac:dyDescent="0.3">
      <c r="A113" s="4"/>
      <c r="B113" s="107"/>
      <c r="C113" s="105"/>
      <c r="D113" s="105"/>
      <c r="W113" s="1"/>
      <c r="X113" s="102"/>
      <c r="Y113" s="102"/>
    </row>
    <row r="114" spans="1:25" ht="16.5" x14ac:dyDescent="0.3">
      <c r="A114" s="4"/>
      <c r="B114" s="107"/>
      <c r="C114" s="105"/>
      <c r="D114" s="105"/>
      <c r="W114" s="1"/>
      <c r="X114" s="102"/>
      <c r="Y114" s="102"/>
    </row>
    <row r="115" spans="1:25" ht="16.5" x14ac:dyDescent="0.3">
      <c r="A115" s="4"/>
      <c r="B115" s="107"/>
      <c r="C115" s="105"/>
      <c r="D115" s="105"/>
      <c r="W115" s="1"/>
      <c r="X115" s="102"/>
      <c r="Y115" s="102"/>
    </row>
    <row r="116" spans="1:25" ht="16.5" x14ac:dyDescent="0.3">
      <c r="A116" s="4"/>
      <c r="B116" s="107"/>
      <c r="C116" s="105"/>
      <c r="D116" s="105"/>
      <c r="W116" s="1"/>
      <c r="X116" s="102"/>
      <c r="Y116" s="102"/>
    </row>
    <row r="117" spans="1:25" ht="16.5" x14ac:dyDescent="0.3">
      <c r="A117" s="4"/>
      <c r="B117" s="107"/>
      <c r="C117" s="105"/>
      <c r="D117" s="105"/>
      <c r="W117" s="1"/>
      <c r="X117" s="102"/>
      <c r="Y117" s="102"/>
    </row>
    <row r="118" spans="1:25" ht="16.5" x14ac:dyDescent="0.3">
      <c r="A118" s="4"/>
      <c r="B118" s="107"/>
      <c r="C118" s="105"/>
      <c r="D118" s="105"/>
      <c r="W118" s="1"/>
      <c r="X118" s="102"/>
      <c r="Y118" s="102"/>
    </row>
    <row r="119" spans="1:25" ht="16.5" x14ac:dyDescent="0.3">
      <c r="A119" s="4"/>
      <c r="B119" s="107"/>
      <c r="C119" s="105"/>
      <c r="D119" s="105"/>
      <c r="W119" s="1"/>
      <c r="X119" s="102"/>
      <c r="Y119" s="102"/>
    </row>
    <row r="120" spans="1:25" ht="16.5" x14ac:dyDescent="0.3">
      <c r="A120" s="4"/>
      <c r="B120" s="107"/>
      <c r="C120" s="105"/>
      <c r="D120" s="105"/>
      <c r="W120" s="1"/>
      <c r="X120" s="102"/>
      <c r="Y120" s="102"/>
    </row>
    <row r="121" spans="1:25" ht="16.5" x14ac:dyDescent="0.3">
      <c r="A121" s="4"/>
      <c r="B121" s="107"/>
      <c r="C121" s="105"/>
      <c r="D121" s="105"/>
      <c r="W121" s="1"/>
      <c r="X121" s="102"/>
      <c r="Y121" s="102"/>
    </row>
    <row r="122" spans="1:25" ht="16.5" x14ac:dyDescent="0.3">
      <c r="A122" s="4"/>
      <c r="B122" s="107"/>
      <c r="C122" s="105"/>
      <c r="D122" s="105"/>
      <c r="W122" s="1"/>
      <c r="X122" s="102"/>
      <c r="Y122" s="102"/>
    </row>
    <row r="123" spans="1:25" ht="16.5" x14ac:dyDescent="0.3">
      <c r="A123" s="4"/>
      <c r="B123" s="107"/>
      <c r="C123" s="105"/>
      <c r="D123" s="105"/>
      <c r="W123" s="1"/>
      <c r="X123" s="102"/>
      <c r="Y123" s="102"/>
    </row>
    <row r="124" spans="1:25" ht="16.5" x14ac:dyDescent="0.3">
      <c r="A124" s="4"/>
      <c r="B124" s="107"/>
      <c r="C124" s="105"/>
      <c r="D124" s="105"/>
      <c r="W124" s="1"/>
      <c r="X124" s="102"/>
      <c r="Y124" s="102"/>
    </row>
    <row r="125" spans="1:25" ht="16.5" x14ac:dyDescent="0.3">
      <c r="A125" s="4"/>
      <c r="B125" s="107"/>
      <c r="C125" s="105"/>
      <c r="D125" s="105"/>
      <c r="W125" s="1"/>
      <c r="X125" s="102"/>
      <c r="Y125" s="102"/>
    </row>
    <row r="126" spans="1:25" ht="16.5" x14ac:dyDescent="0.3">
      <c r="A126" s="4"/>
      <c r="B126" s="107"/>
      <c r="C126" s="105"/>
      <c r="D126" s="105"/>
      <c r="W126" s="1"/>
      <c r="X126" s="102"/>
      <c r="Y126" s="102"/>
    </row>
    <row r="127" spans="1:25" ht="16.5" x14ac:dyDescent="0.3">
      <c r="A127" s="4"/>
      <c r="B127" s="107"/>
      <c r="C127" s="105"/>
      <c r="D127" s="105"/>
      <c r="W127" s="1"/>
      <c r="X127" s="102"/>
      <c r="Y127" s="102"/>
    </row>
    <row r="128" spans="1:25" ht="16.5" x14ac:dyDescent="0.3">
      <c r="A128" s="4"/>
      <c r="B128" s="107"/>
      <c r="C128" s="105"/>
      <c r="D128" s="105"/>
      <c r="W128" s="1"/>
      <c r="X128" s="102"/>
      <c r="Y128" s="102"/>
    </row>
    <row r="129" spans="1:25" ht="16.5" x14ac:dyDescent="0.3">
      <c r="A129" s="4"/>
      <c r="B129" s="107"/>
      <c r="C129" s="105"/>
      <c r="D129" s="105"/>
      <c r="W129" s="1"/>
      <c r="X129" s="102"/>
      <c r="Y129" s="102"/>
    </row>
    <row r="130" spans="1:25" ht="16.5" x14ac:dyDescent="0.3">
      <c r="A130" s="4"/>
      <c r="B130" s="107"/>
      <c r="C130" s="105"/>
      <c r="D130" s="105"/>
      <c r="W130" s="1"/>
      <c r="X130" s="102"/>
      <c r="Y130" s="102"/>
    </row>
    <row r="131" spans="1:25" ht="16.5" x14ac:dyDescent="0.3">
      <c r="A131" s="4"/>
      <c r="B131" s="107"/>
      <c r="C131" s="105"/>
      <c r="D131" s="105"/>
      <c r="W131" s="1"/>
      <c r="X131" s="102"/>
      <c r="Y131" s="102"/>
    </row>
    <row r="132" spans="1:25" ht="16.5" x14ac:dyDescent="0.3">
      <c r="A132" s="4"/>
      <c r="B132" s="107"/>
      <c r="C132" s="105"/>
      <c r="D132" s="105"/>
      <c r="W132" s="1"/>
      <c r="X132" s="102"/>
      <c r="Y132" s="102"/>
    </row>
    <row r="133" spans="1:25" ht="16.5" x14ac:dyDescent="0.3">
      <c r="A133" s="4"/>
      <c r="B133" s="107"/>
      <c r="C133" s="105"/>
      <c r="D133" s="105"/>
      <c r="W133" s="1"/>
      <c r="X133" s="102"/>
      <c r="Y133" s="102"/>
    </row>
    <row r="134" spans="1:25" ht="16.5" x14ac:dyDescent="0.3">
      <c r="A134" s="4"/>
      <c r="B134" s="107"/>
      <c r="C134" s="105"/>
      <c r="D134" s="105"/>
      <c r="W134" s="1"/>
      <c r="X134" s="102"/>
      <c r="Y134" s="102"/>
    </row>
    <row r="135" spans="1:25" ht="16.5" x14ac:dyDescent="0.3">
      <c r="A135" s="4"/>
      <c r="B135" s="107"/>
      <c r="C135" s="105"/>
      <c r="D135" s="105"/>
      <c r="W135" s="1"/>
      <c r="X135" s="102"/>
      <c r="Y135" s="102"/>
    </row>
    <row r="136" spans="1:25" ht="16.5" x14ac:dyDescent="0.3">
      <c r="A136" s="4"/>
      <c r="B136" s="107"/>
      <c r="C136" s="105"/>
      <c r="D136" s="105"/>
      <c r="W136" s="1"/>
      <c r="X136" s="102"/>
      <c r="Y136" s="102"/>
    </row>
    <row r="137" spans="1:25" ht="16.5" x14ac:dyDescent="0.3">
      <c r="A137" s="4"/>
      <c r="B137" s="107"/>
      <c r="C137" s="105"/>
      <c r="D137" s="105"/>
      <c r="W137" s="1"/>
      <c r="X137" s="102"/>
      <c r="Y137" s="102"/>
    </row>
    <row r="138" spans="1:25" ht="16.5" x14ac:dyDescent="0.3">
      <c r="A138" s="4"/>
      <c r="B138" s="107"/>
      <c r="C138" s="105"/>
      <c r="D138" s="105"/>
      <c r="W138" s="1"/>
      <c r="X138" s="102"/>
      <c r="Y138" s="102"/>
    </row>
    <row r="139" spans="1:25" ht="16.5" x14ac:dyDescent="0.3">
      <c r="A139" s="4"/>
      <c r="B139" s="107"/>
      <c r="C139" s="105"/>
      <c r="D139" s="105"/>
      <c r="W139" s="1"/>
      <c r="X139" s="102"/>
      <c r="Y139" s="102"/>
    </row>
    <row r="140" spans="1:25" ht="16.5" x14ac:dyDescent="0.3">
      <c r="A140" s="4"/>
      <c r="B140" s="107"/>
      <c r="C140" s="105"/>
      <c r="D140" s="105"/>
      <c r="W140" s="1"/>
      <c r="X140" s="102"/>
      <c r="Y140" s="102"/>
    </row>
    <row r="141" spans="1:25" ht="16.5" x14ac:dyDescent="0.3">
      <c r="A141" s="4"/>
      <c r="B141" s="107"/>
      <c r="C141" s="105"/>
      <c r="D141" s="105"/>
      <c r="W141" s="1"/>
      <c r="X141" s="102"/>
      <c r="Y141" s="102"/>
    </row>
    <row r="142" spans="1:25" ht="16.5" x14ac:dyDescent="0.3">
      <c r="A142" s="4"/>
      <c r="B142" s="107"/>
      <c r="C142" s="105"/>
      <c r="D142" s="105"/>
      <c r="W142" s="1"/>
      <c r="X142" s="102"/>
      <c r="Y142" s="102"/>
    </row>
    <row r="143" spans="1:25" ht="16.5" x14ac:dyDescent="0.3">
      <c r="A143" s="4"/>
      <c r="B143" s="107"/>
      <c r="C143" s="105"/>
      <c r="D143" s="105"/>
      <c r="W143" s="1"/>
      <c r="X143" s="102"/>
      <c r="Y143" s="102"/>
    </row>
    <row r="144" spans="1:25" ht="16.5" x14ac:dyDescent="0.3">
      <c r="A144" s="4"/>
      <c r="B144" s="107"/>
      <c r="C144" s="105"/>
      <c r="D144" s="105"/>
      <c r="W144" s="1"/>
      <c r="X144" s="102"/>
      <c r="Y144" s="102"/>
    </row>
    <row r="145" spans="1:25" ht="16.5" x14ac:dyDescent="0.3">
      <c r="A145" s="4"/>
      <c r="B145" s="107"/>
      <c r="C145" s="105"/>
      <c r="D145" s="105"/>
      <c r="W145" s="1"/>
      <c r="X145" s="102"/>
      <c r="Y145" s="102"/>
    </row>
    <row r="146" spans="1:25" ht="16.5" x14ac:dyDescent="0.3">
      <c r="A146" s="4"/>
      <c r="B146" s="107"/>
      <c r="C146" s="105"/>
      <c r="D146" s="105"/>
      <c r="W146" s="1"/>
      <c r="X146" s="102"/>
      <c r="Y146" s="102"/>
    </row>
    <row r="147" spans="1:25" ht="16.5" x14ac:dyDescent="0.3">
      <c r="A147" s="4"/>
      <c r="B147" s="107"/>
      <c r="C147" s="105"/>
      <c r="D147" s="105"/>
      <c r="W147" s="1"/>
      <c r="X147" s="102"/>
      <c r="Y147" s="102"/>
    </row>
    <row r="148" spans="1:25" ht="16.5" x14ac:dyDescent="0.3">
      <c r="A148" s="4"/>
      <c r="B148" s="107"/>
      <c r="C148" s="105"/>
      <c r="D148" s="105"/>
      <c r="W148" s="1"/>
      <c r="X148" s="102"/>
      <c r="Y148" s="102"/>
    </row>
    <row r="149" spans="1:25" ht="16.5" x14ac:dyDescent="0.3">
      <c r="A149" s="4"/>
      <c r="B149" s="107"/>
      <c r="C149" s="105"/>
      <c r="D149" s="105"/>
      <c r="W149" s="1"/>
      <c r="X149" s="102"/>
      <c r="Y149" s="102"/>
    </row>
    <row r="150" spans="1:25" ht="16.5" x14ac:dyDescent="0.3">
      <c r="A150" s="4"/>
      <c r="B150" s="107"/>
      <c r="C150" s="105"/>
      <c r="D150" s="105"/>
      <c r="W150" s="1"/>
      <c r="X150" s="102"/>
      <c r="Y150" s="102"/>
    </row>
    <row r="151" spans="1:25" x14ac:dyDescent="0.25">
      <c r="W151" s="1"/>
      <c r="X151" s="102"/>
      <c r="Y151" s="102"/>
    </row>
    <row r="152" spans="1:25" x14ac:dyDescent="0.25">
      <c r="W152" s="1"/>
      <c r="X152" s="102"/>
      <c r="Y152" s="102"/>
    </row>
    <row r="153" spans="1:25" x14ac:dyDescent="0.25">
      <c r="W153" s="1"/>
      <c r="X153" s="102"/>
      <c r="Y153" s="102"/>
    </row>
    <row r="154" spans="1:25" x14ac:dyDescent="0.25">
      <c r="W154" s="1"/>
      <c r="X154" s="102"/>
      <c r="Y154" s="102"/>
    </row>
    <row r="155" spans="1:25" x14ac:dyDescent="0.25">
      <c r="W155" s="1"/>
      <c r="X155" s="102"/>
      <c r="Y155" s="102"/>
    </row>
    <row r="156" spans="1:25" x14ac:dyDescent="0.25">
      <c r="W156" s="1"/>
      <c r="X156" s="102"/>
      <c r="Y156" s="102"/>
    </row>
    <row r="157" spans="1:25" x14ac:dyDescent="0.25">
      <c r="W157" s="1"/>
      <c r="X157" s="102"/>
      <c r="Y157" s="102"/>
    </row>
    <row r="158" spans="1:25" x14ac:dyDescent="0.25">
      <c r="W158" s="1"/>
      <c r="X158" s="102"/>
      <c r="Y158" s="102"/>
    </row>
    <row r="159" spans="1:25" x14ac:dyDescent="0.25">
      <c r="W159" s="1"/>
      <c r="X159" s="102"/>
      <c r="Y159" s="102"/>
    </row>
    <row r="160" spans="1:25" x14ac:dyDescent="0.25">
      <c r="W160" s="1"/>
      <c r="X160" s="102"/>
      <c r="Y160" s="102"/>
    </row>
    <row r="161" spans="23:25" x14ac:dyDescent="0.25">
      <c r="W161" s="1"/>
      <c r="X161" s="102"/>
      <c r="Y161" s="102"/>
    </row>
    <row r="162" spans="23:25" x14ac:dyDescent="0.25">
      <c r="W162" s="1"/>
      <c r="X162" s="102"/>
      <c r="Y162" s="102"/>
    </row>
    <row r="163" spans="23:25" x14ac:dyDescent="0.25">
      <c r="W163" s="1"/>
      <c r="X163" s="102"/>
      <c r="Y163" s="102"/>
    </row>
    <row r="164" spans="23:25" x14ac:dyDescent="0.25">
      <c r="W164" s="1"/>
      <c r="X164" s="102"/>
      <c r="Y164" s="102"/>
    </row>
    <row r="165" spans="23:25" x14ac:dyDescent="0.25">
      <c r="W165" s="1"/>
      <c r="X165" s="102"/>
      <c r="Y165" s="102"/>
    </row>
    <row r="166" spans="23:25" x14ac:dyDescent="0.25">
      <c r="W166" s="1"/>
      <c r="X166" s="102"/>
      <c r="Y166" s="102"/>
    </row>
    <row r="167" spans="23:25" x14ac:dyDescent="0.25">
      <c r="W167" s="1"/>
      <c r="X167" s="102"/>
      <c r="Y167" s="102"/>
    </row>
    <row r="168" spans="23:25" x14ac:dyDescent="0.25">
      <c r="W168" s="1"/>
      <c r="X168" s="102"/>
      <c r="Y168" s="102"/>
    </row>
    <row r="169" spans="23:25" x14ac:dyDescent="0.25">
      <c r="W169" s="1"/>
      <c r="X169" s="102"/>
      <c r="Y169" s="102"/>
    </row>
    <row r="170" spans="23:25" x14ac:dyDescent="0.25">
      <c r="W170" s="1"/>
      <c r="X170" s="102"/>
      <c r="Y170" s="102"/>
    </row>
    <row r="171" spans="23:25" x14ac:dyDescent="0.25">
      <c r="W171" s="1"/>
      <c r="X171" s="102"/>
      <c r="Y171" s="102"/>
    </row>
    <row r="172" spans="23:25" x14ac:dyDescent="0.25">
      <c r="W172" s="1"/>
      <c r="X172" s="102"/>
      <c r="Y172" s="102"/>
    </row>
    <row r="173" spans="23:25" x14ac:dyDescent="0.25">
      <c r="W173" s="1"/>
      <c r="X173" s="102"/>
      <c r="Y173" s="102"/>
    </row>
    <row r="174" spans="23:25" x14ac:dyDescent="0.25">
      <c r="W174" s="1"/>
      <c r="X174" s="102"/>
      <c r="Y174" s="102"/>
    </row>
    <row r="175" spans="23:25" x14ac:dyDescent="0.25">
      <c r="W175" s="1"/>
      <c r="X175" s="102"/>
      <c r="Y175" s="102"/>
    </row>
    <row r="176" spans="23:25" x14ac:dyDescent="0.25">
      <c r="W176" s="1"/>
      <c r="X176" s="102"/>
      <c r="Y176" s="102"/>
    </row>
    <row r="177" spans="23:25" x14ac:dyDescent="0.25">
      <c r="W177" s="1"/>
      <c r="X177" s="102"/>
      <c r="Y177" s="102"/>
    </row>
    <row r="178" spans="23:25" x14ac:dyDescent="0.25">
      <c r="W178" s="1"/>
      <c r="X178" s="102"/>
      <c r="Y178" s="102"/>
    </row>
    <row r="179" spans="23:25" x14ac:dyDescent="0.25">
      <c r="W179" s="1"/>
      <c r="X179" s="102"/>
      <c r="Y179" s="102"/>
    </row>
    <row r="180" spans="23:25" x14ac:dyDescent="0.25">
      <c r="W180" s="1"/>
      <c r="X180" s="102"/>
      <c r="Y180" s="102"/>
    </row>
    <row r="181" spans="23:25" x14ac:dyDescent="0.25">
      <c r="W181" s="1"/>
      <c r="X181" s="102"/>
      <c r="Y181" s="102"/>
    </row>
    <row r="182" spans="23:25" x14ac:dyDescent="0.25">
      <c r="W182" s="1"/>
      <c r="X182" s="102"/>
      <c r="Y182" s="102"/>
    </row>
    <row r="183" spans="23:25" x14ac:dyDescent="0.25">
      <c r="W183" s="1"/>
      <c r="X183" s="102"/>
      <c r="Y183" s="102"/>
    </row>
    <row r="184" spans="23:25" x14ac:dyDescent="0.25">
      <c r="W184" s="1"/>
      <c r="X184" s="102"/>
      <c r="Y184" s="102"/>
    </row>
    <row r="185" spans="23:25" x14ac:dyDescent="0.25">
      <c r="W185" s="1"/>
      <c r="X185" s="102"/>
      <c r="Y185" s="102"/>
    </row>
    <row r="186" spans="23:25" x14ac:dyDescent="0.25">
      <c r="W186" s="1"/>
      <c r="X186" s="102"/>
      <c r="Y186" s="102"/>
    </row>
    <row r="187" spans="23:25" x14ac:dyDescent="0.25">
      <c r="W187" s="1"/>
      <c r="X187" s="102"/>
      <c r="Y187" s="102"/>
    </row>
    <row r="188" spans="23:25" x14ac:dyDescent="0.25">
      <c r="W188" s="1"/>
      <c r="X188" s="102"/>
      <c r="Y188" s="102"/>
    </row>
    <row r="189" spans="23:25" x14ac:dyDescent="0.25">
      <c r="W189" s="1"/>
      <c r="X189" s="102"/>
      <c r="Y189" s="102"/>
    </row>
    <row r="190" spans="23:25" x14ac:dyDescent="0.25">
      <c r="W190" s="1"/>
      <c r="X190" s="102"/>
      <c r="Y190" s="102"/>
    </row>
    <row r="191" spans="23:25" x14ac:dyDescent="0.25">
      <c r="W191" s="1"/>
      <c r="X191" s="102"/>
      <c r="Y191" s="102"/>
    </row>
    <row r="192" spans="23:25" x14ac:dyDescent="0.25">
      <c r="W192" s="1"/>
      <c r="X192" s="102"/>
      <c r="Y192" s="102"/>
    </row>
    <row r="193" spans="23:25" x14ac:dyDescent="0.25">
      <c r="W193" s="1"/>
      <c r="X193" s="102"/>
      <c r="Y193" s="102"/>
    </row>
    <row r="194" spans="23:25" x14ac:dyDescent="0.25">
      <c r="W194" s="1"/>
      <c r="X194" s="102"/>
      <c r="Y194" s="102"/>
    </row>
    <row r="195" spans="23:25" x14ac:dyDescent="0.25">
      <c r="W195" s="1"/>
      <c r="X195" s="102"/>
      <c r="Y195" s="102"/>
    </row>
    <row r="196" spans="23:25" x14ac:dyDescent="0.25">
      <c r="W196" s="1"/>
      <c r="X196" s="102"/>
      <c r="Y196" s="102"/>
    </row>
    <row r="197" spans="23:25" x14ac:dyDescent="0.25">
      <c r="W197" s="1"/>
      <c r="X197" s="102"/>
      <c r="Y197" s="102"/>
    </row>
    <row r="198" spans="23:25" x14ac:dyDescent="0.25">
      <c r="W198" s="1"/>
      <c r="X198" s="102"/>
      <c r="Y198" s="102"/>
    </row>
    <row r="199" spans="23:25" x14ac:dyDescent="0.25">
      <c r="W199" s="1"/>
      <c r="X199" s="102"/>
      <c r="Y199" s="102"/>
    </row>
    <row r="200" spans="23:25" x14ac:dyDescent="0.25">
      <c r="W200" s="1"/>
      <c r="X200" s="102"/>
      <c r="Y200" s="102"/>
    </row>
    <row r="201" spans="23:25" x14ac:dyDescent="0.25">
      <c r="W201" s="1"/>
      <c r="X201" s="102"/>
      <c r="Y201" s="102"/>
    </row>
    <row r="202" spans="23:25" x14ac:dyDescent="0.25">
      <c r="W202" s="1"/>
      <c r="X202" s="102"/>
      <c r="Y202" s="102"/>
    </row>
    <row r="203" spans="23:25" x14ac:dyDescent="0.25">
      <c r="W203" s="1"/>
      <c r="X203" s="102"/>
      <c r="Y203" s="102"/>
    </row>
    <row r="204" spans="23:25" x14ac:dyDescent="0.25">
      <c r="W204" s="1"/>
      <c r="X204" s="102"/>
      <c r="Y204" s="102"/>
    </row>
    <row r="205" spans="23:25" x14ac:dyDescent="0.25">
      <c r="W205" s="1"/>
      <c r="X205" s="102"/>
      <c r="Y205" s="102"/>
    </row>
    <row r="206" spans="23:25" x14ac:dyDescent="0.25">
      <c r="W206" s="1"/>
      <c r="X206" s="102"/>
      <c r="Y206" s="102"/>
    </row>
    <row r="207" spans="23:25" x14ac:dyDescent="0.25">
      <c r="W207" s="1"/>
      <c r="X207" s="102"/>
      <c r="Y207" s="102"/>
    </row>
    <row r="208" spans="23:25" x14ac:dyDescent="0.25">
      <c r="W208" s="1"/>
      <c r="X208" s="102"/>
      <c r="Y208" s="102"/>
    </row>
    <row r="209" spans="23:25" x14ac:dyDescent="0.25">
      <c r="W209" s="1"/>
      <c r="X209" s="102"/>
      <c r="Y209" s="102"/>
    </row>
    <row r="210" spans="23:25" x14ac:dyDescent="0.25">
      <c r="W210" s="1"/>
      <c r="X210" s="102"/>
      <c r="Y210" s="102"/>
    </row>
    <row r="211" spans="23:25" x14ac:dyDescent="0.25">
      <c r="W211" s="1"/>
      <c r="X211" s="102"/>
      <c r="Y211" s="102"/>
    </row>
    <row r="212" spans="23:25" x14ac:dyDescent="0.25">
      <c r="W212" s="1"/>
      <c r="X212" s="102"/>
      <c r="Y212" s="102"/>
    </row>
    <row r="213" spans="23:25" x14ac:dyDescent="0.25">
      <c r="W213" s="1"/>
      <c r="X213" s="102"/>
      <c r="Y213" s="102"/>
    </row>
    <row r="214" spans="23:25" x14ac:dyDescent="0.25">
      <c r="W214" s="1"/>
      <c r="X214" s="102"/>
      <c r="Y214" s="102"/>
    </row>
    <row r="215" spans="23:25" x14ac:dyDescent="0.25">
      <c r="W215" s="1"/>
      <c r="X215" s="102"/>
      <c r="Y215" s="102"/>
    </row>
    <row r="216" spans="23:25" x14ac:dyDescent="0.25">
      <c r="W216" s="1"/>
      <c r="X216" s="102"/>
      <c r="Y216" s="102"/>
    </row>
    <row r="217" spans="23:25" x14ac:dyDescent="0.25">
      <c r="W217" s="1"/>
      <c r="X217" s="102"/>
      <c r="Y217" s="102"/>
    </row>
    <row r="218" spans="23:25" x14ac:dyDescent="0.25">
      <c r="W218" s="1"/>
      <c r="X218" s="102"/>
      <c r="Y218" s="102"/>
    </row>
    <row r="219" spans="23:25" x14ac:dyDescent="0.25">
      <c r="W219" s="1"/>
      <c r="X219" s="102"/>
      <c r="Y219" s="102"/>
    </row>
    <row r="220" spans="23:25" x14ac:dyDescent="0.25">
      <c r="W220" s="1"/>
      <c r="X220" s="102"/>
      <c r="Y220" s="102"/>
    </row>
    <row r="221" spans="23:25" x14ac:dyDescent="0.25">
      <c r="W221" s="1"/>
      <c r="X221" s="102"/>
      <c r="Y221" s="102"/>
    </row>
    <row r="222" spans="23:25" x14ac:dyDescent="0.25">
      <c r="W222" s="1"/>
      <c r="X222" s="102"/>
      <c r="Y222" s="102"/>
    </row>
    <row r="223" spans="23:25" x14ac:dyDescent="0.25">
      <c r="W223" s="1"/>
      <c r="X223" s="102"/>
      <c r="Y223" s="102"/>
    </row>
    <row r="224" spans="23:25" x14ac:dyDescent="0.25">
      <c r="W224" s="1"/>
      <c r="X224" s="102"/>
      <c r="Y224" s="102"/>
    </row>
    <row r="225" spans="23:25" x14ac:dyDescent="0.25">
      <c r="W225" s="1"/>
      <c r="X225" s="102"/>
      <c r="Y225" s="102"/>
    </row>
    <row r="226" spans="23:25" x14ac:dyDescent="0.25">
      <c r="W226" s="1"/>
      <c r="X226" s="102"/>
      <c r="Y226" s="102"/>
    </row>
    <row r="227" spans="23:25" x14ac:dyDescent="0.25">
      <c r="W227" s="1"/>
      <c r="X227" s="102"/>
      <c r="Y227" s="102"/>
    </row>
    <row r="228" spans="23:25" x14ac:dyDescent="0.25">
      <c r="W228" s="1"/>
      <c r="X228" s="102"/>
      <c r="Y228" s="102"/>
    </row>
    <row r="229" spans="23:25" x14ac:dyDescent="0.25">
      <c r="W229" s="1"/>
      <c r="X229" s="102"/>
      <c r="Y229" s="102"/>
    </row>
    <row r="230" spans="23:25" x14ac:dyDescent="0.25">
      <c r="W230" s="1"/>
      <c r="X230" s="102"/>
      <c r="Y230" s="102"/>
    </row>
    <row r="231" spans="23:25" x14ac:dyDescent="0.25">
      <c r="W231" s="1"/>
      <c r="X231" s="102"/>
      <c r="Y231" s="102"/>
    </row>
    <row r="232" spans="23:25" x14ac:dyDescent="0.25">
      <c r="W232" s="1"/>
      <c r="X232" s="102"/>
      <c r="Y232" s="102"/>
    </row>
    <row r="233" spans="23:25" x14ac:dyDescent="0.25">
      <c r="W233" s="1"/>
      <c r="X233" s="102"/>
      <c r="Y233" s="102"/>
    </row>
    <row r="234" spans="23:25" x14ac:dyDescent="0.25">
      <c r="W234" s="1"/>
      <c r="X234" s="102"/>
      <c r="Y234" s="102"/>
    </row>
    <row r="235" spans="23:25" x14ac:dyDescent="0.25">
      <c r="W235" s="1"/>
      <c r="X235" s="102"/>
      <c r="Y235" s="102"/>
    </row>
    <row r="236" spans="23:25" x14ac:dyDescent="0.25">
      <c r="W236" s="1"/>
      <c r="X236" s="102"/>
      <c r="Y236" s="102"/>
    </row>
    <row r="237" spans="23:25" x14ac:dyDescent="0.25">
      <c r="W237" s="1"/>
      <c r="X237" s="102"/>
      <c r="Y237" s="102"/>
    </row>
    <row r="238" spans="23:25" x14ac:dyDescent="0.25">
      <c r="W238" s="1"/>
      <c r="X238" s="102"/>
      <c r="Y238" s="102"/>
    </row>
    <row r="239" spans="23:25" x14ac:dyDescent="0.25">
      <c r="W239" s="1"/>
      <c r="X239" s="102"/>
      <c r="Y239" s="102"/>
    </row>
    <row r="240" spans="23:25" x14ac:dyDescent="0.25">
      <c r="W240" s="1"/>
      <c r="X240" s="102"/>
      <c r="Y240" s="102"/>
    </row>
    <row r="241" spans="23:25" x14ac:dyDescent="0.25">
      <c r="W241" s="1"/>
      <c r="X241" s="102"/>
      <c r="Y241" s="102"/>
    </row>
    <row r="242" spans="23:25" x14ac:dyDescent="0.25">
      <c r="W242" s="1"/>
      <c r="X242" s="102"/>
      <c r="Y242" s="102"/>
    </row>
    <row r="243" spans="23:25" x14ac:dyDescent="0.25">
      <c r="W243" s="1"/>
      <c r="X243" s="102"/>
      <c r="Y243" s="102"/>
    </row>
    <row r="244" spans="23:25" x14ac:dyDescent="0.25">
      <c r="W244" s="1"/>
      <c r="X244" s="102"/>
      <c r="Y244" s="102"/>
    </row>
    <row r="245" spans="23:25" x14ac:dyDescent="0.25">
      <c r="W245" s="1"/>
      <c r="X245" s="102"/>
      <c r="Y245" s="102"/>
    </row>
    <row r="246" spans="23:25" x14ac:dyDescent="0.25">
      <c r="W246" s="1"/>
      <c r="X246" s="102"/>
      <c r="Y246" s="102"/>
    </row>
    <row r="247" spans="23:25" x14ac:dyDescent="0.25">
      <c r="W247" s="1"/>
      <c r="X247" s="102"/>
      <c r="Y247" s="102"/>
    </row>
    <row r="248" spans="23:25" x14ac:dyDescent="0.25">
      <c r="W248" s="1"/>
      <c r="X248" s="102"/>
      <c r="Y248" s="102"/>
    </row>
    <row r="249" spans="23:25" x14ac:dyDescent="0.25">
      <c r="W249" s="1"/>
      <c r="X249" s="102"/>
      <c r="Y249" s="102"/>
    </row>
    <row r="250" spans="23:25" x14ac:dyDescent="0.25">
      <c r="W250" s="1"/>
      <c r="X250" s="102"/>
      <c r="Y250" s="102"/>
    </row>
    <row r="251" spans="23:25" x14ac:dyDescent="0.25">
      <c r="W251" s="1"/>
      <c r="X251" s="102"/>
      <c r="Y251" s="102"/>
    </row>
    <row r="252" spans="23:25" x14ac:dyDescent="0.25">
      <c r="W252" s="1"/>
      <c r="X252" s="102"/>
      <c r="Y252" s="102"/>
    </row>
    <row r="253" spans="23:25" x14ac:dyDescent="0.25">
      <c r="W253" s="1"/>
      <c r="X253" s="102"/>
      <c r="Y253" s="102"/>
    </row>
    <row r="254" spans="23:25" x14ac:dyDescent="0.25">
      <c r="W254" s="1"/>
      <c r="X254" s="102"/>
      <c r="Y254" s="102"/>
    </row>
    <row r="255" spans="23:25" x14ac:dyDescent="0.25">
      <c r="W255" s="1"/>
      <c r="X255" s="102"/>
      <c r="Y255" s="102"/>
    </row>
    <row r="256" spans="23:25" x14ac:dyDescent="0.25">
      <c r="W256" s="1"/>
      <c r="X256" s="102"/>
      <c r="Y256" s="102"/>
    </row>
    <row r="257" spans="23:25" x14ac:dyDescent="0.25">
      <c r="W257" s="1"/>
      <c r="X257" s="102"/>
      <c r="Y257" s="102"/>
    </row>
    <row r="258" spans="23:25" x14ac:dyDescent="0.25">
      <c r="W258" s="1"/>
      <c r="X258" s="102"/>
      <c r="Y258" s="102"/>
    </row>
    <row r="259" spans="23:25" x14ac:dyDescent="0.25">
      <c r="W259" s="1"/>
      <c r="X259" s="102"/>
      <c r="Y259" s="102"/>
    </row>
    <row r="260" spans="23:25" x14ac:dyDescent="0.25">
      <c r="W260" s="1"/>
      <c r="X260" s="102"/>
      <c r="Y260" s="102"/>
    </row>
    <row r="261" spans="23:25" x14ac:dyDescent="0.25">
      <c r="W261" s="1"/>
      <c r="X261" s="102"/>
      <c r="Y261" s="102"/>
    </row>
    <row r="262" spans="23:25" x14ac:dyDescent="0.25">
      <c r="W262" s="1"/>
      <c r="X262" s="102"/>
      <c r="Y262" s="102"/>
    </row>
    <row r="263" spans="23:25" x14ac:dyDescent="0.25">
      <c r="W263" s="1"/>
      <c r="X263" s="102"/>
      <c r="Y263" s="102"/>
    </row>
    <row r="264" spans="23:25" x14ac:dyDescent="0.25">
      <c r="W264" s="1"/>
      <c r="X264" s="102"/>
      <c r="Y264" s="102"/>
    </row>
    <row r="265" spans="23:25" x14ac:dyDescent="0.25">
      <c r="W265" s="1"/>
      <c r="X265" s="102"/>
      <c r="Y265" s="102"/>
    </row>
    <row r="266" spans="23:25" x14ac:dyDescent="0.25">
      <c r="W266" s="1"/>
      <c r="X266" s="102"/>
      <c r="Y266" s="102"/>
    </row>
    <row r="267" spans="23:25" x14ac:dyDescent="0.25">
      <c r="W267" s="1"/>
      <c r="X267" s="102"/>
      <c r="Y267" s="102"/>
    </row>
    <row r="268" spans="23:25" x14ac:dyDescent="0.25">
      <c r="W268" s="1"/>
      <c r="X268" s="102"/>
      <c r="Y268" s="102"/>
    </row>
    <row r="269" spans="23:25" x14ac:dyDescent="0.25">
      <c r="W269" s="1"/>
      <c r="X269" s="102"/>
      <c r="Y269" s="102"/>
    </row>
    <row r="270" spans="23:25" x14ac:dyDescent="0.25">
      <c r="W270" s="1"/>
      <c r="X270" s="102"/>
      <c r="Y270" s="102"/>
    </row>
    <row r="271" spans="23:25" x14ac:dyDescent="0.25">
      <c r="W271" s="1"/>
      <c r="X271" s="102"/>
      <c r="Y271" s="102"/>
    </row>
    <row r="272" spans="23:25" x14ac:dyDescent="0.25">
      <c r="W272" s="1"/>
      <c r="X272" s="102"/>
      <c r="Y272" s="102"/>
    </row>
    <row r="273" spans="23:25" x14ac:dyDescent="0.25">
      <c r="W273" s="1"/>
      <c r="X273" s="102"/>
      <c r="Y273" s="102"/>
    </row>
    <row r="274" spans="23:25" x14ac:dyDescent="0.25">
      <c r="W274" s="1"/>
      <c r="X274" s="102"/>
      <c r="Y274" s="102"/>
    </row>
    <row r="275" spans="23:25" x14ac:dyDescent="0.25">
      <c r="W275" s="1"/>
      <c r="X275" s="102"/>
      <c r="Y275" s="102"/>
    </row>
    <row r="276" spans="23:25" x14ac:dyDescent="0.25">
      <c r="W276" s="1"/>
      <c r="X276" s="102"/>
      <c r="Y276" s="102"/>
    </row>
    <row r="277" spans="23:25" x14ac:dyDescent="0.25">
      <c r="W277" s="1"/>
      <c r="X277" s="102"/>
      <c r="Y277" s="102"/>
    </row>
    <row r="278" spans="23:25" x14ac:dyDescent="0.25">
      <c r="W278" s="1"/>
      <c r="X278" s="102"/>
      <c r="Y278" s="102"/>
    </row>
    <row r="279" spans="23:25" x14ac:dyDescent="0.25">
      <c r="W279" s="1"/>
      <c r="X279" s="102"/>
      <c r="Y279" s="102"/>
    </row>
    <row r="280" spans="23:25" x14ac:dyDescent="0.25">
      <c r="W280" s="1"/>
      <c r="X280" s="102"/>
      <c r="Y280" s="102"/>
    </row>
    <row r="281" spans="23:25" x14ac:dyDescent="0.25">
      <c r="W281" s="1"/>
      <c r="X281" s="102"/>
      <c r="Y281" s="102"/>
    </row>
    <row r="282" spans="23:25" x14ac:dyDescent="0.25">
      <c r="W282" s="1"/>
      <c r="X282" s="102"/>
      <c r="Y282" s="102"/>
    </row>
    <row r="283" spans="23:25" x14ac:dyDescent="0.25">
      <c r="W283" s="1"/>
      <c r="X283" s="102"/>
      <c r="Y283" s="102"/>
    </row>
    <row r="284" spans="23:25" x14ac:dyDescent="0.25">
      <c r="W284" s="1"/>
      <c r="X284" s="102"/>
      <c r="Y284" s="102"/>
    </row>
    <row r="285" spans="23:25" x14ac:dyDescent="0.25">
      <c r="W285" s="1"/>
      <c r="X285" s="102"/>
      <c r="Y285" s="102"/>
    </row>
    <row r="286" spans="23:25" x14ac:dyDescent="0.25">
      <c r="W286" s="1"/>
      <c r="X286" s="102"/>
      <c r="Y286" s="102"/>
    </row>
    <row r="287" spans="23:25" x14ac:dyDescent="0.25">
      <c r="W287" s="1"/>
      <c r="X287" s="102"/>
      <c r="Y287" s="102"/>
    </row>
    <row r="288" spans="23:25" x14ac:dyDescent="0.25">
      <c r="W288" s="1"/>
      <c r="X288" s="102"/>
      <c r="Y288" s="102"/>
    </row>
    <row r="289" spans="23:25" x14ac:dyDescent="0.25">
      <c r="W289" s="1"/>
      <c r="X289" s="102"/>
      <c r="Y289" s="102"/>
    </row>
    <row r="290" spans="23:25" x14ac:dyDescent="0.25">
      <c r="W290" s="1"/>
      <c r="X290" s="102"/>
      <c r="Y290" s="102"/>
    </row>
    <row r="291" spans="23:25" x14ac:dyDescent="0.25">
      <c r="W291" s="1"/>
      <c r="X291" s="102"/>
      <c r="Y291" s="102"/>
    </row>
    <row r="292" spans="23:25" x14ac:dyDescent="0.25">
      <c r="W292" s="1"/>
      <c r="X292" s="102"/>
      <c r="Y292" s="102"/>
    </row>
    <row r="293" spans="23:25" x14ac:dyDescent="0.25">
      <c r="W293" s="1"/>
      <c r="X293" s="102"/>
      <c r="Y293" s="102"/>
    </row>
    <row r="294" spans="23:25" x14ac:dyDescent="0.25">
      <c r="W294" s="1"/>
      <c r="X294" s="102"/>
      <c r="Y294" s="102"/>
    </row>
    <row r="295" spans="23:25" x14ac:dyDescent="0.25">
      <c r="W295" s="1"/>
      <c r="X295" s="102"/>
      <c r="Y295" s="102"/>
    </row>
    <row r="296" spans="23:25" x14ac:dyDescent="0.25">
      <c r="W296" s="1"/>
      <c r="X296" s="102"/>
      <c r="Y296" s="102"/>
    </row>
    <row r="297" spans="23:25" x14ac:dyDescent="0.25">
      <c r="W297" s="1"/>
      <c r="X297" s="102"/>
      <c r="Y297" s="102"/>
    </row>
    <row r="298" spans="23:25" x14ac:dyDescent="0.25">
      <c r="W298" s="1"/>
      <c r="X298" s="102"/>
      <c r="Y298" s="102"/>
    </row>
    <row r="299" spans="23:25" x14ac:dyDescent="0.25">
      <c r="W299" s="1"/>
      <c r="X299" s="102"/>
      <c r="Y299" s="102"/>
    </row>
    <row r="300" spans="23:25" x14ac:dyDescent="0.25">
      <c r="W300" s="1"/>
      <c r="X300" s="102"/>
      <c r="Y300" s="102"/>
    </row>
    <row r="301" spans="23:25" x14ac:dyDescent="0.25">
      <c r="W301" s="1"/>
      <c r="X301" s="102"/>
      <c r="Y301" s="102"/>
    </row>
    <row r="302" spans="23:25" x14ac:dyDescent="0.25">
      <c r="W302" s="1"/>
      <c r="X302" s="102"/>
      <c r="Y302" s="102"/>
    </row>
    <row r="303" spans="23:25" x14ac:dyDescent="0.25">
      <c r="W303" s="1"/>
      <c r="X303" s="102"/>
      <c r="Y303" s="102"/>
    </row>
    <row r="304" spans="23:25" x14ac:dyDescent="0.25">
      <c r="W304" s="1"/>
      <c r="X304" s="102"/>
      <c r="Y304" s="102"/>
    </row>
    <row r="305" spans="23:25" x14ac:dyDescent="0.25">
      <c r="W305" s="1"/>
      <c r="X305" s="102"/>
      <c r="Y305" s="102"/>
    </row>
    <row r="306" spans="23:25" x14ac:dyDescent="0.25">
      <c r="W306" s="1"/>
      <c r="X306" s="102"/>
      <c r="Y306" s="102"/>
    </row>
    <row r="307" spans="23:25" x14ac:dyDescent="0.25">
      <c r="W307" s="1"/>
      <c r="X307" s="102"/>
      <c r="Y307" s="102"/>
    </row>
    <row r="308" spans="23:25" x14ac:dyDescent="0.25">
      <c r="W308" s="1"/>
      <c r="X308" s="102"/>
      <c r="Y308" s="102"/>
    </row>
    <row r="309" spans="23:25" x14ac:dyDescent="0.25">
      <c r="W309" s="1"/>
      <c r="X309" s="102"/>
      <c r="Y309" s="102"/>
    </row>
    <row r="310" spans="23:25" x14ac:dyDescent="0.25">
      <c r="W310" s="1"/>
      <c r="X310" s="102"/>
      <c r="Y310" s="102"/>
    </row>
    <row r="311" spans="23:25" x14ac:dyDescent="0.25">
      <c r="W311" s="1"/>
      <c r="X311" s="102"/>
      <c r="Y311" s="102"/>
    </row>
    <row r="312" spans="23:25" x14ac:dyDescent="0.25">
      <c r="W312" s="1"/>
      <c r="X312" s="102"/>
      <c r="Y312" s="102"/>
    </row>
    <row r="313" spans="23:25" x14ac:dyDescent="0.25">
      <c r="W313" s="1"/>
      <c r="X313" s="102"/>
      <c r="Y313" s="102"/>
    </row>
    <row r="314" spans="23:25" x14ac:dyDescent="0.25">
      <c r="W314" s="1"/>
      <c r="X314" s="102"/>
      <c r="Y314" s="102"/>
    </row>
    <row r="315" spans="23:25" x14ac:dyDescent="0.25">
      <c r="W315" s="1"/>
      <c r="X315" s="102"/>
      <c r="Y315" s="102"/>
    </row>
    <row r="316" spans="23:25" x14ac:dyDescent="0.25">
      <c r="W316" s="1"/>
      <c r="X316" s="102"/>
      <c r="Y316" s="102"/>
    </row>
    <row r="317" spans="23:25" x14ac:dyDescent="0.25">
      <c r="W317" s="1"/>
      <c r="X317" s="102"/>
      <c r="Y317" s="102"/>
    </row>
    <row r="318" spans="23:25" x14ac:dyDescent="0.25">
      <c r="W318" s="1"/>
      <c r="X318" s="102"/>
      <c r="Y318" s="102"/>
    </row>
    <row r="319" spans="23:25" x14ac:dyDescent="0.25">
      <c r="W319" s="1"/>
      <c r="X319" s="102"/>
      <c r="Y319" s="102"/>
    </row>
    <row r="320" spans="23:25" x14ac:dyDescent="0.25">
      <c r="W320" s="1"/>
      <c r="X320" s="102"/>
      <c r="Y320" s="102"/>
    </row>
    <row r="321" spans="23:25" x14ac:dyDescent="0.25">
      <c r="W321" s="1"/>
      <c r="X321" s="102"/>
      <c r="Y321" s="102"/>
    </row>
    <row r="322" spans="23:25" x14ac:dyDescent="0.25">
      <c r="W322" s="1"/>
      <c r="X322" s="102"/>
      <c r="Y322" s="102"/>
    </row>
    <row r="323" spans="23:25" x14ac:dyDescent="0.25">
      <c r="W323" s="1"/>
      <c r="X323" s="102"/>
      <c r="Y323" s="102"/>
    </row>
    <row r="324" spans="23:25" x14ac:dyDescent="0.25">
      <c r="W324" s="1"/>
      <c r="X324" s="102"/>
      <c r="Y324" s="102"/>
    </row>
    <row r="325" spans="23:25" x14ac:dyDescent="0.25">
      <c r="W325" s="1"/>
      <c r="X325" s="102"/>
      <c r="Y325" s="102"/>
    </row>
    <row r="326" spans="23:25" x14ac:dyDescent="0.25">
      <c r="W326" s="1"/>
      <c r="X326" s="102"/>
      <c r="Y326" s="102"/>
    </row>
    <row r="327" spans="23:25" x14ac:dyDescent="0.25">
      <c r="W327" s="1"/>
      <c r="X327" s="102"/>
      <c r="Y327" s="102"/>
    </row>
    <row r="328" spans="23:25" x14ac:dyDescent="0.25">
      <c r="W328" s="1"/>
      <c r="X328" s="102"/>
      <c r="Y328" s="102"/>
    </row>
    <row r="329" spans="23:25" x14ac:dyDescent="0.25">
      <c r="W329" s="1"/>
      <c r="X329" s="102"/>
      <c r="Y329" s="102"/>
    </row>
    <row r="330" spans="23:25" x14ac:dyDescent="0.25">
      <c r="W330" s="1"/>
      <c r="X330" s="102"/>
      <c r="Y330" s="102"/>
    </row>
    <row r="331" spans="23:25" x14ac:dyDescent="0.25">
      <c r="W331" s="1"/>
      <c r="X331" s="102"/>
      <c r="Y331" s="102"/>
    </row>
    <row r="332" spans="23:25" x14ac:dyDescent="0.25">
      <c r="W332" s="1"/>
      <c r="X332" s="102"/>
      <c r="Y332" s="102"/>
    </row>
    <row r="333" spans="23:25" x14ac:dyDescent="0.25">
      <c r="W333" s="1"/>
      <c r="X333" s="102"/>
      <c r="Y333" s="102"/>
    </row>
    <row r="334" spans="23:25" x14ac:dyDescent="0.25">
      <c r="W334" s="1"/>
      <c r="X334" s="102"/>
      <c r="Y334" s="102"/>
    </row>
    <row r="335" spans="23:25" x14ac:dyDescent="0.25">
      <c r="W335" s="1"/>
      <c r="X335" s="102"/>
      <c r="Y335" s="102"/>
    </row>
    <row r="336" spans="23:25" x14ac:dyDescent="0.25">
      <c r="W336" s="1"/>
      <c r="X336" s="102"/>
      <c r="Y336" s="102"/>
    </row>
    <row r="337" spans="23:25" x14ac:dyDescent="0.25">
      <c r="W337" s="1"/>
      <c r="X337" s="102"/>
      <c r="Y337" s="102"/>
    </row>
    <row r="338" spans="23:25" x14ac:dyDescent="0.25">
      <c r="W338" s="1"/>
      <c r="X338" s="102"/>
      <c r="Y338" s="102"/>
    </row>
    <row r="339" spans="23:25" x14ac:dyDescent="0.25">
      <c r="W339" s="1"/>
      <c r="X339" s="102"/>
      <c r="Y339" s="102"/>
    </row>
    <row r="340" spans="23:25" x14ac:dyDescent="0.25">
      <c r="W340" s="1"/>
      <c r="X340" s="102"/>
      <c r="Y340" s="102"/>
    </row>
    <row r="341" spans="23:25" x14ac:dyDescent="0.25">
      <c r="W341" s="1"/>
      <c r="X341" s="102"/>
      <c r="Y341" s="102"/>
    </row>
    <row r="342" spans="23:25" x14ac:dyDescent="0.25">
      <c r="W342" s="1"/>
      <c r="X342" s="102"/>
      <c r="Y342" s="102"/>
    </row>
    <row r="343" spans="23:25" x14ac:dyDescent="0.25">
      <c r="W343" s="1"/>
      <c r="X343" s="102"/>
      <c r="Y343" s="102"/>
    </row>
    <row r="344" spans="23:25" x14ac:dyDescent="0.25">
      <c r="W344" s="1"/>
      <c r="X344" s="102"/>
      <c r="Y344" s="102"/>
    </row>
    <row r="345" spans="23:25" x14ac:dyDescent="0.25">
      <c r="W345" s="1"/>
      <c r="X345" s="102"/>
      <c r="Y345" s="102"/>
    </row>
    <row r="346" spans="23:25" x14ac:dyDescent="0.25">
      <c r="W346" s="1"/>
      <c r="X346" s="102"/>
      <c r="Y346" s="102"/>
    </row>
    <row r="347" spans="23:25" x14ac:dyDescent="0.25">
      <c r="W347" s="1"/>
      <c r="X347" s="102"/>
      <c r="Y347" s="102"/>
    </row>
    <row r="348" spans="23:25" x14ac:dyDescent="0.25">
      <c r="W348" s="1"/>
      <c r="X348" s="102"/>
      <c r="Y348" s="102"/>
    </row>
    <row r="349" spans="23:25" x14ac:dyDescent="0.25">
      <c r="W349" s="1"/>
      <c r="X349" s="102"/>
      <c r="Y349" s="102"/>
    </row>
    <row r="350" spans="23:25" x14ac:dyDescent="0.25">
      <c r="W350" s="1"/>
      <c r="X350" s="102"/>
      <c r="Y350" s="102"/>
    </row>
    <row r="351" spans="23:25" x14ac:dyDescent="0.25">
      <c r="W351" s="1"/>
      <c r="X351" s="102"/>
      <c r="Y351" s="102"/>
    </row>
    <row r="352" spans="23:25" x14ac:dyDescent="0.25">
      <c r="W352" s="1"/>
      <c r="X352" s="102"/>
      <c r="Y352" s="102"/>
    </row>
    <row r="353" spans="23:25" x14ac:dyDescent="0.25">
      <c r="W353" s="1"/>
      <c r="X353" s="102"/>
      <c r="Y353" s="102"/>
    </row>
    <row r="354" spans="23:25" x14ac:dyDescent="0.25">
      <c r="W354" s="1"/>
      <c r="X354" s="102"/>
      <c r="Y354" s="102"/>
    </row>
    <row r="355" spans="23:25" x14ac:dyDescent="0.25">
      <c r="W355" s="1"/>
      <c r="X355" s="102"/>
      <c r="Y355" s="102"/>
    </row>
    <row r="356" spans="23:25" x14ac:dyDescent="0.25">
      <c r="W356" s="1"/>
      <c r="X356" s="102"/>
      <c r="Y356" s="102"/>
    </row>
    <row r="357" spans="23:25" x14ac:dyDescent="0.25">
      <c r="W357" s="1"/>
      <c r="X357" s="102"/>
      <c r="Y357" s="102"/>
    </row>
    <row r="358" spans="23:25" x14ac:dyDescent="0.25">
      <c r="W358" s="1"/>
      <c r="X358" s="102"/>
      <c r="Y358" s="102"/>
    </row>
    <row r="359" spans="23:25" x14ac:dyDescent="0.25">
      <c r="W359" s="1"/>
      <c r="X359" s="102"/>
      <c r="Y359" s="102"/>
    </row>
    <row r="360" spans="23:25" x14ac:dyDescent="0.25">
      <c r="W360" s="1"/>
      <c r="X360" s="102"/>
      <c r="Y360" s="102"/>
    </row>
    <row r="361" spans="23:25" x14ac:dyDescent="0.25">
      <c r="W361" s="1"/>
      <c r="X361" s="102"/>
      <c r="Y361" s="102"/>
    </row>
    <row r="362" spans="23:25" x14ac:dyDescent="0.25">
      <c r="W362" s="1"/>
      <c r="X362" s="102"/>
      <c r="Y362" s="102"/>
    </row>
    <row r="363" spans="23:25" x14ac:dyDescent="0.25">
      <c r="W363" s="1"/>
      <c r="X363" s="102"/>
      <c r="Y363" s="102"/>
    </row>
    <row r="364" spans="23:25" x14ac:dyDescent="0.25">
      <c r="W364" s="1"/>
      <c r="X364" s="102"/>
      <c r="Y364" s="102"/>
    </row>
    <row r="365" spans="23:25" x14ac:dyDescent="0.25">
      <c r="W365" s="1"/>
      <c r="X365" s="102"/>
      <c r="Y365" s="102"/>
    </row>
    <row r="366" spans="23:25" x14ac:dyDescent="0.25">
      <c r="W366" s="1"/>
      <c r="X366" s="102"/>
      <c r="Y366" s="102"/>
    </row>
    <row r="367" spans="23:25" x14ac:dyDescent="0.25">
      <c r="W367" s="1"/>
      <c r="X367" s="102"/>
      <c r="Y367" s="102"/>
    </row>
    <row r="368" spans="23:25" x14ac:dyDescent="0.25">
      <c r="W368" s="1"/>
      <c r="X368" s="102"/>
      <c r="Y368" s="102"/>
    </row>
    <row r="369" spans="23:25" x14ac:dyDescent="0.25">
      <c r="W369" s="1"/>
      <c r="X369" s="102"/>
      <c r="Y369" s="102"/>
    </row>
    <row r="370" spans="23:25" x14ac:dyDescent="0.25">
      <c r="W370" s="1"/>
      <c r="X370" s="102"/>
      <c r="Y370" s="102"/>
    </row>
    <row r="371" spans="23:25" x14ac:dyDescent="0.25">
      <c r="W371" s="1"/>
      <c r="X371" s="102"/>
      <c r="Y371" s="102"/>
    </row>
    <row r="372" spans="23:25" x14ac:dyDescent="0.25">
      <c r="W372" s="1"/>
      <c r="X372" s="102"/>
      <c r="Y372" s="102"/>
    </row>
    <row r="373" spans="23:25" x14ac:dyDescent="0.25">
      <c r="W373" s="1"/>
      <c r="X373" s="102"/>
      <c r="Y373" s="102"/>
    </row>
    <row r="374" spans="23:25" x14ac:dyDescent="0.25">
      <c r="W374" s="1"/>
      <c r="X374" s="102"/>
      <c r="Y374" s="102"/>
    </row>
    <row r="375" spans="23:25" x14ac:dyDescent="0.25">
      <c r="W375" s="1"/>
      <c r="X375" s="102"/>
      <c r="Y375" s="102"/>
    </row>
    <row r="376" spans="23:25" x14ac:dyDescent="0.25">
      <c r="W376" s="1"/>
      <c r="X376" s="102"/>
      <c r="Y376" s="102"/>
    </row>
    <row r="377" spans="23:25" x14ac:dyDescent="0.25">
      <c r="W377" s="1"/>
      <c r="X377" s="102"/>
      <c r="Y377" s="102"/>
    </row>
    <row r="378" spans="23:25" x14ac:dyDescent="0.25">
      <c r="W378" s="1"/>
      <c r="X378" s="102"/>
      <c r="Y378" s="102"/>
    </row>
    <row r="379" spans="23:25" x14ac:dyDescent="0.25">
      <c r="W379" s="1"/>
      <c r="X379" s="102"/>
      <c r="Y379" s="102"/>
    </row>
    <row r="380" spans="23:25" x14ac:dyDescent="0.25">
      <c r="W380" s="1"/>
      <c r="X380" s="102"/>
      <c r="Y380" s="102"/>
    </row>
    <row r="381" spans="23:25" x14ac:dyDescent="0.25">
      <c r="W381" s="1"/>
      <c r="X381" s="102"/>
      <c r="Y381" s="102"/>
    </row>
    <row r="382" spans="23:25" x14ac:dyDescent="0.25">
      <c r="W382" s="1"/>
      <c r="X382" s="102"/>
      <c r="Y382" s="102"/>
    </row>
    <row r="383" spans="23:25" x14ac:dyDescent="0.25">
      <c r="W383" s="1"/>
      <c r="X383" s="102"/>
      <c r="Y383" s="102"/>
    </row>
    <row r="384" spans="23:25" x14ac:dyDescent="0.25">
      <c r="W384" s="1"/>
      <c r="X384" s="102"/>
      <c r="Y384" s="102"/>
    </row>
    <row r="385" spans="23:25" x14ac:dyDescent="0.25">
      <c r="W385" s="1"/>
      <c r="X385" s="102"/>
      <c r="Y385" s="102"/>
    </row>
    <row r="386" spans="23:25" x14ac:dyDescent="0.25">
      <c r="W386" s="1"/>
      <c r="X386" s="102"/>
      <c r="Y386" s="102"/>
    </row>
    <row r="387" spans="23:25" x14ac:dyDescent="0.25">
      <c r="W387" s="1"/>
      <c r="X387" s="102"/>
      <c r="Y387" s="102"/>
    </row>
    <row r="388" spans="23:25" x14ac:dyDescent="0.25">
      <c r="W388" s="1"/>
      <c r="X388" s="102"/>
      <c r="Y388" s="102"/>
    </row>
    <row r="389" spans="23:25" x14ac:dyDescent="0.25">
      <c r="W389" s="1"/>
      <c r="X389" s="102"/>
      <c r="Y389" s="102"/>
    </row>
    <row r="390" spans="23:25" x14ac:dyDescent="0.25">
      <c r="W390" s="1"/>
      <c r="X390" s="102"/>
      <c r="Y390" s="102"/>
    </row>
    <row r="391" spans="23:25" x14ac:dyDescent="0.25">
      <c r="W391" s="1"/>
      <c r="X391" s="102"/>
      <c r="Y391" s="102"/>
    </row>
    <row r="392" spans="23:25" x14ac:dyDescent="0.25">
      <c r="W392" s="1"/>
      <c r="X392" s="102"/>
      <c r="Y392" s="102"/>
    </row>
    <row r="393" spans="23:25" x14ac:dyDescent="0.25">
      <c r="W393" s="1"/>
      <c r="X393" s="102"/>
      <c r="Y393" s="102"/>
    </row>
    <row r="394" spans="23:25" x14ac:dyDescent="0.25">
      <c r="W394" s="1"/>
      <c r="X394" s="102"/>
      <c r="Y394" s="102"/>
    </row>
    <row r="395" spans="23:25" x14ac:dyDescent="0.25">
      <c r="W395" s="1"/>
      <c r="X395" s="102"/>
      <c r="Y395" s="102"/>
    </row>
    <row r="396" spans="23:25" x14ac:dyDescent="0.25">
      <c r="W396" s="1"/>
      <c r="X396" s="102"/>
      <c r="Y396" s="102"/>
    </row>
    <row r="397" spans="23:25" x14ac:dyDescent="0.25">
      <c r="W397" s="1"/>
      <c r="X397" s="102"/>
      <c r="Y397" s="102"/>
    </row>
    <row r="398" spans="23:25" x14ac:dyDescent="0.25">
      <c r="W398" s="1"/>
      <c r="X398" s="102"/>
      <c r="Y398" s="102"/>
    </row>
    <row r="399" spans="23:25" x14ac:dyDescent="0.25">
      <c r="W399" s="1"/>
      <c r="X399" s="102"/>
      <c r="Y399" s="102"/>
    </row>
    <row r="400" spans="23:25" x14ac:dyDescent="0.25">
      <c r="W400" s="1"/>
      <c r="X400" s="102"/>
      <c r="Y400" s="102"/>
    </row>
    <row r="401" spans="23:25" x14ac:dyDescent="0.25">
      <c r="W401" s="1"/>
      <c r="X401" s="102"/>
      <c r="Y401" s="102"/>
    </row>
    <row r="402" spans="23:25" x14ac:dyDescent="0.25">
      <c r="W402" s="1"/>
      <c r="X402" s="102"/>
      <c r="Y402" s="102"/>
    </row>
    <row r="403" spans="23:25" x14ac:dyDescent="0.25">
      <c r="W403" s="1"/>
      <c r="X403" s="102"/>
      <c r="Y403" s="102"/>
    </row>
    <row r="404" spans="23:25" x14ac:dyDescent="0.25">
      <c r="W404" s="1"/>
      <c r="X404" s="102"/>
      <c r="Y404" s="102"/>
    </row>
    <row r="405" spans="23:25" x14ac:dyDescent="0.25">
      <c r="W405" s="1"/>
      <c r="X405" s="102"/>
      <c r="Y405" s="102"/>
    </row>
    <row r="406" spans="23:25" x14ac:dyDescent="0.25">
      <c r="W406" s="1"/>
      <c r="X406" s="102"/>
      <c r="Y406" s="102"/>
    </row>
    <row r="407" spans="23:25" x14ac:dyDescent="0.25">
      <c r="W407" s="1"/>
      <c r="X407" s="102"/>
      <c r="Y407" s="102"/>
    </row>
    <row r="408" spans="23:25" x14ac:dyDescent="0.25">
      <c r="W408" s="1"/>
      <c r="X408" s="102"/>
      <c r="Y408" s="102"/>
    </row>
    <row r="409" spans="23:25" x14ac:dyDescent="0.25">
      <c r="W409" s="1"/>
      <c r="X409" s="102"/>
      <c r="Y409" s="102"/>
    </row>
    <row r="410" spans="23:25" x14ac:dyDescent="0.25">
      <c r="W410" s="1"/>
      <c r="X410" s="102"/>
      <c r="Y410" s="102"/>
    </row>
    <row r="411" spans="23:25" x14ac:dyDescent="0.25">
      <c r="W411" s="1"/>
      <c r="X411" s="102"/>
      <c r="Y411" s="102"/>
    </row>
    <row r="412" spans="23:25" x14ac:dyDescent="0.25">
      <c r="W412" s="1"/>
      <c r="X412" s="102"/>
      <c r="Y412" s="102"/>
    </row>
    <row r="413" spans="23:25" x14ac:dyDescent="0.25">
      <c r="W413" s="1"/>
      <c r="X413" s="102"/>
      <c r="Y413" s="102"/>
    </row>
    <row r="414" spans="23:25" x14ac:dyDescent="0.25">
      <c r="W414" s="1"/>
      <c r="X414" s="102"/>
      <c r="Y414" s="102"/>
    </row>
    <row r="415" spans="23:25" x14ac:dyDescent="0.25">
      <c r="W415" s="1"/>
      <c r="X415" s="102"/>
      <c r="Y415" s="102"/>
    </row>
    <row r="416" spans="23:25" x14ac:dyDescent="0.25">
      <c r="W416" s="1"/>
      <c r="X416" s="102"/>
      <c r="Y416" s="102"/>
    </row>
    <row r="417" spans="23:25" x14ac:dyDescent="0.25">
      <c r="W417" s="1"/>
      <c r="X417" s="102"/>
      <c r="Y417" s="102"/>
    </row>
    <row r="418" spans="23:25" x14ac:dyDescent="0.25">
      <c r="W418" s="1"/>
      <c r="X418" s="102"/>
      <c r="Y418" s="102"/>
    </row>
    <row r="419" spans="23:25" x14ac:dyDescent="0.25">
      <c r="W419" s="1"/>
      <c r="X419" s="102"/>
      <c r="Y419" s="102"/>
    </row>
    <row r="420" spans="23:25" x14ac:dyDescent="0.25">
      <c r="W420" s="1"/>
      <c r="X420" s="102"/>
      <c r="Y420" s="102"/>
    </row>
    <row r="421" spans="23:25" x14ac:dyDescent="0.25">
      <c r="W421" s="1"/>
      <c r="X421" s="102"/>
      <c r="Y421" s="102"/>
    </row>
    <row r="422" spans="23:25" x14ac:dyDescent="0.25">
      <c r="W422" s="1"/>
      <c r="X422" s="102"/>
      <c r="Y422" s="102"/>
    </row>
    <row r="423" spans="23:25" x14ac:dyDescent="0.25">
      <c r="W423" s="1"/>
      <c r="X423" s="102"/>
      <c r="Y423" s="102"/>
    </row>
    <row r="424" spans="23:25" x14ac:dyDescent="0.25">
      <c r="W424" s="1"/>
      <c r="X424" s="102"/>
      <c r="Y424" s="102"/>
    </row>
    <row r="425" spans="23:25" x14ac:dyDescent="0.25">
      <c r="W425" s="1"/>
      <c r="X425" s="102"/>
      <c r="Y425" s="102"/>
    </row>
    <row r="426" spans="23:25" x14ac:dyDescent="0.25">
      <c r="W426" s="1"/>
      <c r="X426" s="102"/>
      <c r="Y426" s="102"/>
    </row>
    <row r="427" spans="23:25" x14ac:dyDescent="0.25">
      <c r="W427" s="1"/>
      <c r="X427" s="102"/>
      <c r="Y427" s="102"/>
    </row>
    <row r="428" spans="23:25" x14ac:dyDescent="0.25">
      <c r="W428" s="1"/>
      <c r="X428" s="102"/>
      <c r="Y428" s="102"/>
    </row>
    <row r="429" spans="23:25" x14ac:dyDescent="0.25">
      <c r="W429" s="1"/>
      <c r="X429" s="102"/>
      <c r="Y429" s="102"/>
    </row>
    <row r="430" spans="23:25" x14ac:dyDescent="0.25">
      <c r="W430" s="1"/>
      <c r="X430" s="102"/>
      <c r="Y430" s="102"/>
    </row>
    <row r="431" spans="23:25" x14ac:dyDescent="0.25">
      <c r="W431" s="1"/>
      <c r="X431" s="102"/>
      <c r="Y431" s="102"/>
    </row>
    <row r="432" spans="23:25" x14ac:dyDescent="0.25">
      <c r="W432" s="1"/>
      <c r="X432" s="102"/>
      <c r="Y432" s="102"/>
    </row>
    <row r="433" spans="23:25" x14ac:dyDescent="0.25">
      <c r="W433" s="1"/>
      <c r="X433" s="102"/>
      <c r="Y433" s="102"/>
    </row>
    <row r="434" spans="23:25" x14ac:dyDescent="0.25">
      <c r="W434" s="1"/>
      <c r="X434" s="102"/>
      <c r="Y434" s="102"/>
    </row>
    <row r="435" spans="23:25" x14ac:dyDescent="0.25">
      <c r="W435" s="1"/>
      <c r="X435" s="102"/>
      <c r="Y435" s="102"/>
    </row>
    <row r="436" spans="23:25" x14ac:dyDescent="0.25">
      <c r="W436" s="1"/>
      <c r="X436" s="102"/>
      <c r="Y436" s="102"/>
    </row>
    <row r="437" spans="23:25" x14ac:dyDescent="0.25">
      <c r="W437" s="1"/>
      <c r="X437" s="102"/>
      <c r="Y437" s="102"/>
    </row>
    <row r="438" spans="23:25" x14ac:dyDescent="0.25">
      <c r="W438" s="1"/>
      <c r="X438" s="102"/>
      <c r="Y438" s="102"/>
    </row>
    <row r="439" spans="23:25" x14ac:dyDescent="0.25">
      <c r="W439" s="1"/>
      <c r="X439" s="102"/>
      <c r="Y439" s="102"/>
    </row>
    <row r="440" spans="23:25" x14ac:dyDescent="0.25">
      <c r="W440" s="1"/>
      <c r="X440" s="102"/>
      <c r="Y440" s="102"/>
    </row>
    <row r="441" spans="23:25" x14ac:dyDescent="0.25">
      <c r="W441" s="1"/>
      <c r="X441" s="102"/>
      <c r="Y441" s="102"/>
    </row>
    <row r="442" spans="23:25" x14ac:dyDescent="0.25">
      <c r="W442" s="1"/>
      <c r="X442" s="102"/>
      <c r="Y442" s="102"/>
    </row>
    <row r="443" spans="23:25" x14ac:dyDescent="0.25">
      <c r="W443" s="1"/>
      <c r="X443" s="102"/>
      <c r="Y443" s="102"/>
    </row>
    <row r="444" spans="23:25" x14ac:dyDescent="0.25">
      <c r="W444" s="1"/>
      <c r="X444" s="102"/>
      <c r="Y444" s="102"/>
    </row>
    <row r="445" spans="23:25" x14ac:dyDescent="0.25">
      <c r="W445" s="1"/>
      <c r="X445" s="102"/>
      <c r="Y445" s="102"/>
    </row>
    <row r="446" spans="23:25" x14ac:dyDescent="0.25">
      <c r="W446" s="1"/>
      <c r="X446" s="102"/>
      <c r="Y446" s="102"/>
    </row>
    <row r="447" spans="23:25" x14ac:dyDescent="0.25">
      <c r="W447" s="1"/>
      <c r="X447" s="102"/>
      <c r="Y447" s="102"/>
    </row>
    <row r="448" spans="23:25" x14ac:dyDescent="0.25">
      <c r="W448" s="1"/>
      <c r="X448" s="102"/>
      <c r="Y448" s="102"/>
    </row>
    <row r="449" spans="23:25" x14ac:dyDescent="0.25">
      <c r="W449" s="1"/>
      <c r="X449" s="102"/>
      <c r="Y449" s="102"/>
    </row>
    <row r="450" spans="23:25" x14ac:dyDescent="0.25">
      <c r="W450" s="1"/>
      <c r="X450" s="102"/>
      <c r="Y450" s="102"/>
    </row>
    <row r="451" spans="23:25" x14ac:dyDescent="0.25">
      <c r="W451" s="1"/>
      <c r="X451" s="102"/>
      <c r="Y451" s="102"/>
    </row>
    <row r="452" spans="23:25" x14ac:dyDescent="0.25">
      <c r="W452" s="1"/>
      <c r="X452" s="102"/>
      <c r="Y452" s="102"/>
    </row>
    <row r="453" spans="23:25" x14ac:dyDescent="0.25">
      <c r="W453" s="1"/>
      <c r="X453" s="102"/>
      <c r="Y453" s="102"/>
    </row>
    <row r="454" spans="23:25" x14ac:dyDescent="0.25">
      <c r="W454" s="1"/>
      <c r="X454" s="102"/>
      <c r="Y454" s="102"/>
    </row>
    <row r="455" spans="23:25" x14ac:dyDescent="0.25">
      <c r="W455" s="1"/>
      <c r="X455" s="102"/>
      <c r="Y455" s="10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Iniciální odběry</vt:lpstr>
      <vt:lpstr>Vstup BVAS</vt:lpstr>
      <vt:lpstr>Kontrola v odstupu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d132111</dc:creator>
  <cp:lastModifiedBy>Videman Jakub, MUDr.</cp:lastModifiedBy>
  <dcterms:created xsi:type="dcterms:W3CDTF">2020-02-17T08:27:12Z</dcterms:created>
  <dcterms:modified xsi:type="dcterms:W3CDTF">2024-09-15T10:33:35Z</dcterms:modified>
</cp:coreProperties>
</file>