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xl/theme/theme1.xml" ContentType="application/vnd.openxmlformats-officedocument.theme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drawings/drawing1.xml" ContentType="application/vnd.openxmlformats-officedocument.drawing+xml"/>
  <Override PartName="/xl/drawings/drawing2.xml" ContentType="application/vnd.openxmlformats-officedocument.drawing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/Relationships>
</file>

<file path=xl/workbook.xml><?xml version="1.0" encoding="utf-8"?>
<workbook xmlns:r="http://schemas.openxmlformats.org/officeDocument/2006/relationships" xmlns:x15="http://schemas.microsoft.com/office/spreadsheetml/2010/11/main" xmlns="http://schemas.openxmlformats.org/spreadsheetml/2006/main">
  <mc:AlternateContent xmlns:mc="http://schemas.openxmlformats.org/markup-compatibility/2006">
    <mc:Choice Requires="x15">
      <x15ac:absPath xmlns:x15ac="http://schemas.microsoft.com/office/spreadsheetml/2010/11/ac" url="C:\KrosData\Export\"/>
    </mc:Choice>
  </mc:AlternateContent>
  <bookViews>
    <workbookView xWindow="0" yWindow="0" windowWidth="0" windowHeight="0"/>
  </bookViews>
  <sheets>
    <sheet name="Rekapitulace stavby" sheetId="1" r:id="rId1"/>
    <sheet name="DOH0602 - SO 04 Dvoupokoj..." sheetId="2" r:id="rId2"/>
  </sheets>
  <definedNames>
    <definedName name="_xlnm.Print_Area" localSheetId="0">'Rekapitulace stavby'!$D$4:$AO$76,'Rekapitulace stavby'!$C$82:$AQ$96</definedName>
    <definedName name="_xlnm.Print_Titles" localSheetId="0">'Rekapitulace stavby'!$92:$92</definedName>
    <definedName name="_xlnm._FilterDatabase" localSheetId="1" hidden="1">'DOH0602 - SO 04 Dvoupokoj...'!$C$118:$K$133</definedName>
    <definedName name="_xlnm.Print_Area" localSheetId="1">'DOH0602 - SO 04 Dvoupokoj...'!$C$4:$J$76,'DOH0602 - SO 04 Dvoupokoj...'!$C$82:$J$100,'DOH0602 - SO 04 Dvoupokoj...'!$C$106:$J$133</definedName>
    <definedName name="_xlnm.Print_Titles" localSheetId="1">'DOH0602 - SO 04 Dvoupokoj...'!$118:$118</definedName>
  </definedNames>
  <calcPr/>
</workbook>
</file>

<file path=xl/calcChain.xml><?xml version="1.0" encoding="utf-8"?>
<calcChain xmlns="http://schemas.openxmlformats.org/spreadsheetml/2006/main">
  <c i="2" l="1" r="J37"/>
  <c r="J36"/>
  <c i="1" r="AY95"/>
  <c i="2" r="J35"/>
  <c i="1" r="AX95"/>
  <c i="2" r="BI133"/>
  <c r="BH133"/>
  <c r="BG133"/>
  <c r="BE133"/>
  <c r="T133"/>
  <c r="R133"/>
  <c r="P133"/>
  <c r="BI132"/>
  <c r="BH132"/>
  <c r="BG132"/>
  <c r="BE132"/>
  <c r="T132"/>
  <c r="R132"/>
  <c r="P132"/>
  <c r="BI131"/>
  <c r="BH131"/>
  <c r="BG131"/>
  <c r="BE131"/>
  <c r="T131"/>
  <c r="R131"/>
  <c r="P131"/>
  <c r="BI130"/>
  <c r="BH130"/>
  <c r="BG130"/>
  <c r="BE130"/>
  <c r="T130"/>
  <c r="R130"/>
  <c r="P130"/>
  <c r="BI129"/>
  <c r="BH129"/>
  <c r="BG129"/>
  <c r="BE129"/>
  <c r="T129"/>
  <c r="R129"/>
  <c r="P129"/>
  <c r="BI128"/>
  <c r="BH128"/>
  <c r="BG128"/>
  <c r="BE128"/>
  <c r="T128"/>
  <c r="R128"/>
  <c r="P128"/>
  <c r="BI126"/>
  <c r="BH126"/>
  <c r="BG126"/>
  <c r="BE126"/>
  <c r="T126"/>
  <c r="R126"/>
  <c r="P126"/>
  <c r="BI125"/>
  <c r="BH125"/>
  <c r="BG125"/>
  <c r="BE125"/>
  <c r="T125"/>
  <c r="R125"/>
  <c r="P125"/>
  <c r="BI124"/>
  <c r="BH124"/>
  <c r="BG124"/>
  <c r="BE124"/>
  <c r="T124"/>
  <c r="R124"/>
  <c r="P124"/>
  <c r="BI123"/>
  <c r="BH123"/>
  <c r="BG123"/>
  <c r="BE123"/>
  <c r="T123"/>
  <c r="R123"/>
  <c r="P123"/>
  <c r="BI122"/>
  <c r="BH122"/>
  <c r="BG122"/>
  <c r="BE122"/>
  <c r="T122"/>
  <c r="R122"/>
  <c r="P122"/>
  <c r="J115"/>
  <c r="F115"/>
  <c r="F113"/>
  <c r="E111"/>
  <c r="J91"/>
  <c r="F91"/>
  <c r="F89"/>
  <c r="E87"/>
  <c r="J24"/>
  <c r="E24"/>
  <c r="J116"/>
  <c r="J23"/>
  <c r="J18"/>
  <c r="E18"/>
  <c r="F92"/>
  <c r="J17"/>
  <c r="J12"/>
  <c r="J113"/>
  <c r="E7"/>
  <c r="E109"/>
  <c i="1" r="L90"/>
  <c r="AM90"/>
  <c r="AM89"/>
  <c r="L89"/>
  <c r="AM87"/>
  <c r="L87"/>
  <c r="L85"/>
  <c r="L84"/>
  <c i="2" r="BK132"/>
  <c r="BK131"/>
  <c r="BK129"/>
  <c r="J128"/>
  <c r="J126"/>
  <c r="J123"/>
  <c r="J132"/>
  <c r="BK122"/>
  <c r="BK133"/>
  <c r="J131"/>
  <c r="BK128"/>
  <c r="J125"/>
  <c r="J122"/>
  <c r="BK123"/>
  <c r="J130"/>
  <c r="J133"/>
  <c r="BK130"/>
  <c r="J129"/>
  <c r="BK126"/>
  <c r="BK125"/>
  <c r="BK124"/>
  <c r="J124"/>
  <c i="1" r="AS94"/>
  <c i="2" l="1" r="BK121"/>
  <c r="J121"/>
  <c r="J98"/>
  <c r="P121"/>
  <c r="P120"/>
  <c r="P119"/>
  <c i="1" r="AU95"/>
  <c i="2" r="R121"/>
  <c r="T121"/>
  <c r="BK127"/>
  <c r="J127"/>
  <c r="J99"/>
  <c r="P127"/>
  <c r="R127"/>
  <c r="T127"/>
  <c r="J92"/>
  <c r="E85"/>
  <c r="J89"/>
  <c r="F116"/>
  <c r="BF123"/>
  <c r="BF122"/>
  <c r="BF124"/>
  <c r="BF125"/>
  <c r="BF126"/>
  <c r="BF128"/>
  <c r="BF129"/>
  <c r="BF130"/>
  <c r="BF131"/>
  <c r="BF132"/>
  <c r="BF133"/>
  <c i="1" r="AU94"/>
  <c i="2" r="F33"/>
  <c i="1" r="AZ95"/>
  <c r="AZ94"/>
  <c r="W29"/>
  <c i="2" r="F36"/>
  <c i="1" r="BC95"/>
  <c r="BC94"/>
  <c r="W32"/>
  <c i="2" r="J33"/>
  <c i="1" r="AV95"/>
  <c i="2" r="F37"/>
  <c i="1" r="BD95"/>
  <c r="BD94"/>
  <c r="W33"/>
  <c i="2" r="F35"/>
  <c i="1" r="BB95"/>
  <c r="BB94"/>
  <c r="W31"/>
  <c i="2" l="1" r="T120"/>
  <c r="T119"/>
  <c r="R120"/>
  <c r="R119"/>
  <c r="BK120"/>
  <c r="J120"/>
  <c r="J97"/>
  <c i="1" r="AV94"/>
  <c r="AK29"/>
  <c i="2" r="F34"/>
  <c i="1" r="BA95"/>
  <c r="BA94"/>
  <c r="AW94"/>
  <c r="AK30"/>
  <c r="AX94"/>
  <c r="AY94"/>
  <c i="2" r="J34"/>
  <c i="1" r="AW95"/>
  <c r="AT95"/>
  <c i="2" l="1" r="BK119"/>
  <c r="J119"/>
  <c r="J96"/>
  <c i="1" r="AT94"/>
  <c r="W30"/>
  <c i="2" l="1" r="J30"/>
  <c i="1" r="AG95"/>
  <c r="AG94"/>
  <c r="AK26"/>
  <c r="AK35"/>
  <c l="1" r="AN94"/>
  <c i="2" r="J39"/>
  <c i="1" r="AN95"/>
</calcChain>
</file>

<file path=xl/sharedStrings.xml><?xml version="1.0" encoding="utf-8"?>
<sst xmlns="http://schemas.openxmlformats.org/spreadsheetml/2006/main">
  <si>
    <t>Export Komplet</t>
  </si>
  <si>
    <t/>
  </si>
  <si>
    <t>2.0</t>
  </si>
  <si>
    <t>ZAMOK</t>
  </si>
  <si>
    <t>False</t>
  </si>
  <si>
    <t>{7a0c4b97-087d-4a49-8d2d-3c9c956cf873}</t>
  </si>
  <si>
    <t>0,01</t>
  </si>
  <si>
    <t>21</t>
  </si>
  <si>
    <t>15</t>
  </si>
  <si>
    <t>REKAPITULACE STAVBY</t>
  </si>
  <si>
    <t xml:space="preserve">v ---  níže se nacházejí doplnkové a pomocné údaje k sestavám  --- v</t>
  </si>
  <si>
    <t>0,001</t>
  </si>
  <si>
    <t>Kód:</t>
  </si>
  <si>
    <t>DOH066</t>
  </si>
  <si>
    <t>Stavba:</t>
  </si>
  <si>
    <t xml:space="preserve">Oprava bytových jednotek  a spol. prostor budovy YD</t>
  </si>
  <si>
    <t>KSO:</t>
  </si>
  <si>
    <t>CC-CZ:</t>
  </si>
  <si>
    <t>Místo:</t>
  </si>
  <si>
    <t>Olomouc</t>
  </si>
  <si>
    <t>Datum:</t>
  </si>
  <si>
    <t>9. 8. 2021</t>
  </si>
  <si>
    <t>Zadavatel:</t>
  </si>
  <si>
    <t>IČ:</t>
  </si>
  <si>
    <t>FNOL, I.P.Pavlova 6, Olomouc</t>
  </si>
  <si>
    <t>DIČ:</t>
  </si>
  <si>
    <t>Zhotovitel:</t>
  </si>
  <si>
    <t xml:space="preserve"> </t>
  </si>
  <si>
    <t>Projektant:</t>
  </si>
  <si>
    <t>Ing. arch. Jan Dohnal</t>
  </si>
  <si>
    <t>True</t>
  </si>
  <si>
    <t>Zpracovatel:</t>
  </si>
  <si>
    <t>Poznámka:</t>
  </si>
  <si>
    <t>Cena bez DPH</t>
  </si>
  <si>
    <t>Sazba daně</t>
  </si>
  <si>
    <t>Základ daně</t>
  </si>
  <si>
    <t>Výše daně</t>
  </si>
  <si>
    <t>DPH</t>
  </si>
  <si>
    <t>základní</t>
  </si>
  <si>
    <t>snížená</t>
  </si>
  <si>
    <t>zákl. přenesená</t>
  </si>
  <si>
    <t>sníž. přenesená</t>
  </si>
  <si>
    <t>nulová</t>
  </si>
  <si>
    <t>Cena s DPH</t>
  </si>
  <si>
    <t>v</t>
  </si>
  <si>
    <t>CZK</t>
  </si>
  <si>
    <t>Projektant</t>
  </si>
  <si>
    <t>Zpracovatel</t>
  </si>
  <si>
    <t>Datum a podpis:</t>
  </si>
  <si>
    <t>Razítko</t>
  </si>
  <si>
    <t>Objednavatel</t>
  </si>
  <si>
    <t>Zhotovitel</t>
  </si>
  <si>
    <t>REKAPITULACE OBJEKTŮ STAVBY A SOUPISŮ PRACÍ</t>
  </si>
  <si>
    <t>Informatívní údaje z listů zakázek</t>
  </si>
  <si>
    <t>Kód</t>
  </si>
  <si>
    <t>Popis</t>
  </si>
  <si>
    <t>Cena bez DPH [CZK]</t>
  </si>
  <si>
    <t>Cena s DPH [CZK]</t>
  </si>
  <si>
    <t>Typ</t>
  </si>
  <si>
    <t>z toho Ostat._x000d_
náklady [CZK]</t>
  </si>
  <si>
    <t>DPH [CZK]</t>
  </si>
  <si>
    <t>Normohodiny [h]</t>
  </si>
  <si>
    <t>DPH základní [CZK]</t>
  </si>
  <si>
    <t>DPH snížená [CZK]</t>
  </si>
  <si>
    <t>DPH základní přenesená_x000d_
[CZK]</t>
  </si>
  <si>
    <t>DPH snížená přenesená_x000d_
[CZK]</t>
  </si>
  <si>
    <t>Základna_x000d_
DPH základní</t>
  </si>
  <si>
    <t>Základna_x000d_
DPH snížená</t>
  </si>
  <si>
    <t>Základna_x000d_
DPH zákl. přenesená</t>
  </si>
  <si>
    <t>Základna_x000d_
DPH sníž. přenesená</t>
  </si>
  <si>
    <t>Základna_x000d_
DPH nulová</t>
  </si>
  <si>
    <t>Náklady z rozpočtů</t>
  </si>
  <si>
    <t>D</t>
  </si>
  <si>
    <t>0</t>
  </si>
  <si>
    <t>###NOIMPORT###</t>
  </si>
  <si>
    <t>IMPORT</t>
  </si>
  <si>
    <t>{00000000-0000-0000-0000-000000000000}</t>
  </si>
  <si>
    <t>/</t>
  </si>
  <si>
    <t>DOH0602</t>
  </si>
  <si>
    <t>SO 04 Dvoupokojový byt - levá disp.- vybavení nábytkem</t>
  </si>
  <si>
    <t>STA</t>
  </si>
  <si>
    <t>1</t>
  </si>
  <si>
    <t>{24fa8218-9508-4489-8e49-c96e0bc8917c}</t>
  </si>
  <si>
    <t>KRYCÍ LIST SOUPISU PRACÍ</t>
  </si>
  <si>
    <t>Objekt:</t>
  </si>
  <si>
    <t>DOH0602 - SO 04 Dvoupokojový byt - levá disp.- vybavení nábytkem</t>
  </si>
  <si>
    <t>REKAPITULACE ČLENĚNÍ SOUPISU PRACÍ</t>
  </si>
  <si>
    <t>Kód dílu - Popis</t>
  </si>
  <si>
    <t>Cena celkem [CZK]</t>
  </si>
  <si>
    <t>Náklady ze soupisu prací</t>
  </si>
  <si>
    <t>-1</t>
  </si>
  <si>
    <t>PSV - Práce a dodávky PSV</t>
  </si>
  <si>
    <t xml:space="preserve">    700 - Spotřebiče</t>
  </si>
  <si>
    <t xml:space="preserve">    766 - Konstrukce truhlářské</t>
  </si>
  <si>
    <t>SOUPIS PRACÍ</t>
  </si>
  <si>
    <t>PČ</t>
  </si>
  <si>
    <t>MJ</t>
  </si>
  <si>
    <t>Množství</t>
  </si>
  <si>
    <t>J.cena [CZK]</t>
  </si>
  <si>
    <t>Cenová soustava</t>
  </si>
  <si>
    <t>J. Nh [h]</t>
  </si>
  <si>
    <t>Nh celkem [h]</t>
  </si>
  <si>
    <t>J. hmotnost [t]</t>
  </si>
  <si>
    <t>Hmotnost celkem [t]</t>
  </si>
  <si>
    <t>J. suť [t]</t>
  </si>
  <si>
    <t>Suť Celkem [t]</t>
  </si>
  <si>
    <t>Náklady soupisu celkem</t>
  </si>
  <si>
    <t>PSV</t>
  </si>
  <si>
    <t>Práce a dodávky PSV</t>
  </si>
  <si>
    <t>2</t>
  </si>
  <si>
    <t>ROZPOCET</t>
  </si>
  <si>
    <t>700</t>
  </si>
  <si>
    <t>Spotřebiče</t>
  </si>
  <si>
    <t>K</t>
  </si>
  <si>
    <t>711(R)</t>
  </si>
  <si>
    <t>vestavná elektrická varná deska dvouplotýnková, sklokeramická, dotyková - viz vybavení nábytkem N/01</t>
  </si>
  <si>
    <t>ks</t>
  </si>
  <si>
    <t>16</t>
  </si>
  <si>
    <t>2040791811</t>
  </si>
  <si>
    <t>712(R)</t>
  </si>
  <si>
    <t xml:space="preserve">vestavná výsuvná  cirkulační digestoř s filtrem a LED osvětlením, cca 600/300/180mm - viz vybavení nábytkem N/01</t>
  </si>
  <si>
    <t>1552626445</t>
  </si>
  <si>
    <t>3</t>
  </si>
  <si>
    <t>713(R)</t>
  </si>
  <si>
    <t>vestavná lednice s horní mrazicí částí cca 1220/540/540mm objem 175-200l - viz vybavení nábytkem N/01</t>
  </si>
  <si>
    <t>1538476656</t>
  </si>
  <si>
    <t>4</t>
  </si>
  <si>
    <t>714(R)</t>
  </si>
  <si>
    <t>vestavná mikrovlnná trouba , cca 600/400/320mm - viz vybavení nábytkem N/01</t>
  </si>
  <si>
    <t>1126012465</t>
  </si>
  <si>
    <t>5</t>
  </si>
  <si>
    <t>715(R)</t>
  </si>
  <si>
    <t xml:space="preserve">vestavná pračka s předním plněním  cca 600/540/840mm - viz vybavení nábytkem N/01</t>
  </si>
  <si>
    <t>-1940799562</t>
  </si>
  <si>
    <t>766</t>
  </si>
  <si>
    <t>Konstrukce truhlářské</t>
  </si>
  <si>
    <t>6</t>
  </si>
  <si>
    <t>766005(R)</t>
  </si>
  <si>
    <t>N/01 - D+M kuchyňské linky 600/2400/2400mm bez spotřebičů - viz výpis prvků</t>
  </si>
  <si>
    <t>kpl</t>
  </si>
  <si>
    <t>1671946933</t>
  </si>
  <si>
    <t>7</t>
  </si>
  <si>
    <t>766006(R)</t>
  </si>
  <si>
    <t>N/01 - D+M stolu 600/1800/900mm - viz výpis prvků</t>
  </si>
  <si>
    <t>1450463691</t>
  </si>
  <si>
    <t>8</t>
  </si>
  <si>
    <t>766007(R)</t>
  </si>
  <si>
    <t>N/02 - D+M věšákové zástěny 600/2400/350mm - viz výpis prvků</t>
  </si>
  <si>
    <t>291750918</t>
  </si>
  <si>
    <t>9</t>
  </si>
  <si>
    <t>766008(R)</t>
  </si>
  <si>
    <t>N/03 - D+M skříňky pod umyvadlo 550/500/340mm - viz výpis prvků</t>
  </si>
  <si>
    <t>133170353</t>
  </si>
  <si>
    <t>10</t>
  </si>
  <si>
    <t>766009(R)</t>
  </si>
  <si>
    <t>N/04 - D+M zrcadlové skříňky 600/800/120mm - viz výpis prvků</t>
  </si>
  <si>
    <t>1164909315</t>
  </si>
  <si>
    <t>11</t>
  </si>
  <si>
    <t>766011(R)</t>
  </si>
  <si>
    <t>N/05- dodání barové židle - viz výpis prvků</t>
  </si>
  <si>
    <t>671247151</t>
  </si>
</sst>
</file>

<file path=xl/styles.xml><?xml version="1.0" encoding="utf-8"?>
<styleSheet xmlns="http://schemas.openxmlformats.org/spreadsheetml/2006/main">
  <numFmts count="4">
    <numFmt numFmtId="164" formatCode="#,##0.00%"/>
    <numFmt numFmtId="165" formatCode="dd\.mm\.yyyy"/>
    <numFmt numFmtId="166" formatCode="#,##0.00000"/>
    <numFmt numFmtId="167" formatCode="#,##0.000"/>
  </numFmts>
  <fonts count="30">
    <font>
      <sz val="8"/>
      <name val="Arial CE"/>
      <family val="2"/>
    </font>
    <font>
      <sz val="10"/>
      <color rgb="FF969696"/>
      <name val="Arial CE"/>
    </font>
    <font>
      <sz val="10"/>
      <name val="Arial CE"/>
    </font>
    <font>
      <b/>
      <sz val="11"/>
      <name val="Arial CE"/>
    </font>
    <font>
      <b/>
      <sz val="12"/>
      <name val="Arial CE"/>
    </font>
    <font>
      <sz val="11"/>
      <name val="Arial CE"/>
    </font>
    <font>
      <sz val="12"/>
      <color rgb="FF003366"/>
      <name val="Arial CE"/>
    </font>
    <font>
      <sz val="10"/>
      <color rgb="FF003366"/>
      <name val="Arial CE"/>
    </font>
    <font>
      <sz val="8"/>
      <color rgb="FF003366"/>
      <name val="Arial CE"/>
    </font>
    <font>
      <sz val="8"/>
      <color rgb="FFFFFFFF"/>
      <name val="Arial CE"/>
    </font>
    <font>
      <b/>
      <sz val="14"/>
      <name val="Arial CE"/>
    </font>
    <font>
      <sz val="8"/>
      <color rgb="FF3366FF"/>
      <name val="Arial CE"/>
    </font>
    <font>
      <b/>
      <sz val="10"/>
      <name val="Arial CE"/>
    </font>
    <font>
      <b/>
      <sz val="10"/>
      <color rgb="FF969696"/>
      <name val="Arial CE"/>
    </font>
    <font>
      <b/>
      <sz val="10"/>
      <color rgb="FF464646"/>
      <name val="Arial CE"/>
    </font>
    <font>
      <sz val="12"/>
      <color rgb="FF969696"/>
      <name val="Arial CE"/>
    </font>
    <font>
      <sz val="8"/>
      <color rgb="FF969696"/>
      <name val="Arial CE"/>
    </font>
    <font>
      <sz val="9"/>
      <name val="Arial CE"/>
    </font>
    <font>
      <sz val="9"/>
      <color rgb="FF969696"/>
      <name val="Arial CE"/>
    </font>
    <font>
      <b/>
      <sz val="12"/>
      <color rgb="FF960000"/>
      <name val="Arial CE"/>
    </font>
    <font>
      <sz val="12"/>
      <name val="Arial CE"/>
    </font>
    <font>
      <sz val="18"/>
      <color theme="10"/>
      <name val="Wingdings 2"/>
    </font>
    <font>
      <b/>
      <sz val="11"/>
      <color rgb="FF003366"/>
      <name val="Arial CE"/>
    </font>
    <font>
      <sz val="11"/>
      <color rgb="FF003366"/>
      <name val="Arial CE"/>
    </font>
    <font>
      <sz val="11"/>
      <color rgb="FF969696"/>
      <name val="Arial CE"/>
    </font>
    <font>
      <sz val="10"/>
      <color rgb="FF3366FF"/>
      <name val="Arial CE"/>
    </font>
    <font>
      <b/>
      <sz val="12"/>
      <color rgb="FF800000"/>
      <name val="Arial CE"/>
    </font>
    <font>
      <sz val="8"/>
      <color rgb="FF960000"/>
      <name val="Arial CE"/>
    </font>
    <font>
      <b/>
      <sz val="8"/>
      <name val="Arial CE"/>
    </font>
    <font>
      <u/>
      <sz val="11"/>
      <color theme="10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rgb="FFBEBEBE"/>
      </patternFill>
    </fill>
    <fill>
      <patternFill patternType="solid">
        <fgColor rgb="FFD2D2D2"/>
      </patternFill>
    </fill>
  </fills>
  <borders count="23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left style="thin">
        <color rgb="FF000000"/>
      </left>
    </border>
    <border>
      <top style="hair">
        <color rgb="FF000000"/>
      </top>
    </border>
    <border>
      <bottom style="hair">
        <color rgb="FF000000"/>
      </bottom>
    </border>
    <border>
      <left style="hair">
        <color rgb="FF000000"/>
      </left>
      <top style="hair">
        <color rgb="FF000000"/>
      </top>
      <bottom style="hair">
        <color rgb="FF000000"/>
      </bottom>
    </border>
    <border>
      <top style="hair">
        <color rgb="FF000000"/>
      </top>
      <bottom style="hair">
        <color rgb="FF000000"/>
      </bottom>
    </border>
    <border>
      <right style="hair">
        <color rgb="FF000000"/>
      </right>
      <top style="hair">
        <color rgb="FF000000"/>
      </top>
      <bottom style="hair">
        <color rgb="FF000000"/>
      </bottom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left style="hair">
        <color rgb="FF969696"/>
      </left>
      <top style="hair">
        <color rgb="FF969696"/>
      </top>
    </border>
    <border>
      <top style="hair">
        <color rgb="FF969696"/>
      </top>
    </border>
    <border>
      <right style="hair">
        <color rgb="FF969696"/>
      </right>
      <top style="hair">
        <color rgb="FF969696"/>
      </top>
    </border>
    <border>
      <left style="hair">
        <color rgb="FF969696"/>
      </left>
    </border>
    <border>
      <right style="hair">
        <color rgb="FF969696"/>
      </right>
    </border>
    <border>
      <left style="hair">
        <color rgb="FF969696"/>
      </left>
      <top style="hair">
        <color rgb="FF969696"/>
      </top>
      <bottom style="hair">
        <color rgb="FF969696"/>
      </bottom>
    </border>
    <border>
      <top style="hair">
        <color rgb="FF969696"/>
      </top>
      <bottom style="hair">
        <color rgb="FF969696"/>
      </bottom>
    </border>
    <border>
      <right style="hair">
        <color rgb="FF969696"/>
      </right>
      <top style="hair">
        <color rgb="FF969696"/>
      </top>
      <bottom style="hair">
        <color rgb="FF969696"/>
      </bottom>
    </border>
    <border>
      <left style="hair">
        <color rgb="FF969696"/>
      </left>
      <bottom style="hair">
        <color rgb="FF969696"/>
      </bottom>
    </border>
    <border>
      <bottom style="hair">
        <color rgb="FF969696"/>
      </bottom>
    </border>
    <border>
      <right style="hair">
        <color rgb="FF969696"/>
      </right>
      <bottom style="hair">
        <color rgb="FF969696"/>
      </bottom>
    </border>
    <border>
      <left style="hair">
        <color rgb="FF969696"/>
      </left>
      <right style="hair">
        <color rgb="FF969696"/>
      </right>
      <top style="hair">
        <color rgb="FF969696"/>
      </top>
      <bottom style="hair">
        <color rgb="FF969696"/>
      </bottom>
    </border>
  </borders>
  <cellStyleXfs count="2">
    <xf numFmtId="0" fontId="0" fillId="0" borderId="0"/>
    <xf numFmtId="0" fontId="29" fillId="0" borderId="0" applyNumberFormat="0" applyFill="0" applyBorder="0" applyAlignment="0" applyProtection="0"/>
  </cellStyleXfs>
  <cellXfs count="221">
    <xf numFmtId="0" fontId="0" fillId="0" borderId="0" xfId="0"/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6" fillId="0" borderId="0" xfId="0" applyFont="1" applyAlignment="1">
      <alignment vertical="center"/>
    </xf>
    <xf numFmtId="0" fontId="7" fillId="0" borderId="0" xfId="0" applyFont="1" applyAlignment="1">
      <alignment vertical="center"/>
    </xf>
    <xf numFmtId="0" fontId="0" fillId="0" borderId="0" xfId="0" applyAlignment="1">
      <alignment horizontal="center" vertical="center" wrapText="1"/>
    </xf>
    <xf numFmtId="0" fontId="8" fillId="0" borderId="0" xfId="0" applyFont="1" applyAlignment="1"/>
    <xf numFmtId="0" fontId="9" fillId="0" borderId="0" xfId="0" applyFont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0" fillId="0" borderId="1" xfId="0" applyBorder="1" applyProtection="1"/>
    <xf numFmtId="0" fontId="0" fillId="0" borderId="2" xfId="0" applyBorder="1" applyProtection="1"/>
    <xf numFmtId="0" fontId="0" fillId="0" borderId="3" xfId="0" applyBorder="1"/>
    <xf numFmtId="0" fontId="0" fillId="0" borderId="3" xfId="0" applyBorder="1" applyProtection="1"/>
    <xf numFmtId="0" fontId="0" fillId="0" borderId="0" xfId="0" applyProtection="1"/>
    <xf numFmtId="0" fontId="10" fillId="0" borderId="0" xfId="0" applyFont="1" applyAlignment="1" applyProtection="1">
      <alignment horizontal="left" vertical="center"/>
    </xf>
    <xf numFmtId="0" fontId="11" fillId="0" borderId="0" xfId="0" applyFont="1" applyAlignment="1">
      <alignment horizontal="left" vertical="center"/>
    </xf>
    <xf numFmtId="0" fontId="1" fillId="0" borderId="0" xfId="0" applyFont="1" applyAlignment="1" applyProtection="1">
      <alignment horizontal="left" vertical="top"/>
    </xf>
    <xf numFmtId="0" fontId="2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horizontal="left" vertical="top"/>
    </xf>
    <xf numFmtId="0" fontId="3" fillId="0" borderId="0" xfId="0" applyFont="1" applyAlignment="1" applyProtection="1">
      <alignment horizontal="left" vertical="top" wrapText="1"/>
    </xf>
    <xf numFmtId="0" fontId="1" fillId="0" borderId="0" xfId="0" applyFont="1" applyAlignment="1" applyProtection="1">
      <alignment horizontal="left" vertical="center"/>
    </xf>
    <xf numFmtId="0" fontId="2" fillId="0" borderId="0" xfId="0" applyFont="1" applyAlignment="1" applyProtection="1">
      <alignment horizontal="left" vertical="center" wrapText="1"/>
    </xf>
    <xf numFmtId="0" fontId="0" fillId="0" borderId="4" xfId="0" applyBorder="1" applyProtection="1"/>
    <xf numFmtId="0" fontId="0" fillId="0" borderId="0" xfId="0" applyFont="1" applyAlignment="1">
      <alignment vertical="center"/>
    </xf>
    <xf numFmtId="0" fontId="0" fillId="0" borderId="3" xfId="0" applyFont="1" applyBorder="1" applyAlignment="1" applyProtection="1">
      <alignment vertical="center"/>
    </xf>
    <xf numFmtId="0" fontId="0" fillId="0" borderId="0" xfId="0" applyFont="1" applyAlignment="1" applyProtection="1">
      <alignment vertical="center"/>
    </xf>
    <xf numFmtId="0" fontId="12" fillId="0" borderId="5" xfId="0" applyFont="1" applyBorder="1" applyAlignment="1" applyProtection="1">
      <alignment horizontal="left" vertical="center"/>
    </xf>
    <xf numFmtId="0" fontId="0" fillId="0" borderId="5" xfId="0" applyFont="1" applyBorder="1" applyAlignment="1" applyProtection="1">
      <alignment vertical="center"/>
    </xf>
    <xf numFmtId="4" fontId="12" fillId="0" borderId="5" xfId="0" applyNumberFormat="1" applyFont="1" applyBorder="1" applyAlignment="1" applyProtection="1">
      <alignment vertical="center"/>
    </xf>
    <xf numFmtId="0" fontId="0" fillId="0" borderId="3" xfId="0" applyFont="1" applyBorder="1" applyAlignment="1">
      <alignment vertical="center"/>
    </xf>
    <xf numFmtId="0" fontId="1" fillId="0" borderId="0" xfId="0" applyFont="1" applyAlignment="1" applyProtection="1">
      <alignment horizontal="right" vertical="center"/>
    </xf>
    <xf numFmtId="0" fontId="1" fillId="0" borderId="3" xfId="0" applyFont="1" applyBorder="1" applyAlignment="1" applyProtection="1">
      <alignment vertical="center"/>
    </xf>
    <xf numFmtId="0" fontId="1" fillId="0" borderId="0" xfId="0" applyFont="1" applyAlignment="1" applyProtection="1">
      <alignment vertical="center"/>
    </xf>
    <xf numFmtId="164" fontId="1" fillId="0" borderId="0" xfId="0" applyNumberFormat="1" applyFont="1" applyAlignment="1" applyProtection="1">
      <alignment horizontal="left" vertical="center"/>
    </xf>
    <xf numFmtId="4" fontId="13" fillId="0" borderId="0" xfId="0" applyNumberFormat="1" applyFont="1" applyAlignment="1" applyProtection="1">
      <alignment vertical="center"/>
    </xf>
    <xf numFmtId="0" fontId="1" fillId="0" borderId="3" xfId="0" applyFont="1" applyBorder="1" applyAlignment="1">
      <alignment vertical="center"/>
    </xf>
    <xf numFmtId="0" fontId="0" fillId="2" borderId="0" xfId="0" applyFont="1" applyFill="1" applyAlignment="1" applyProtection="1">
      <alignment vertical="center"/>
    </xf>
    <xf numFmtId="0" fontId="4" fillId="2" borderId="6" xfId="0" applyFont="1" applyFill="1" applyBorder="1" applyAlignment="1" applyProtection="1">
      <alignment horizontal="left" vertical="center"/>
    </xf>
    <xf numFmtId="0" fontId="0" fillId="2" borderId="7" xfId="0" applyFont="1" applyFill="1" applyBorder="1" applyAlignment="1" applyProtection="1">
      <alignment vertical="center"/>
    </xf>
    <xf numFmtId="0" fontId="4" fillId="2" borderId="7" xfId="0" applyFont="1" applyFill="1" applyBorder="1" applyAlignment="1" applyProtection="1">
      <alignment horizontal="center" vertical="center"/>
    </xf>
    <xf numFmtId="0" fontId="4" fillId="2" borderId="7" xfId="0" applyFont="1" applyFill="1" applyBorder="1" applyAlignment="1" applyProtection="1">
      <alignment horizontal="left" vertical="center"/>
    </xf>
    <xf numFmtId="4" fontId="4" fillId="2" borderId="7" xfId="0" applyNumberFormat="1" applyFont="1" applyFill="1" applyBorder="1" applyAlignment="1" applyProtection="1">
      <alignment vertical="center"/>
    </xf>
    <xf numFmtId="0" fontId="0" fillId="2" borderId="8" xfId="0" applyFont="1" applyFill="1" applyBorder="1" applyAlignment="1" applyProtection="1">
      <alignment vertical="center"/>
    </xf>
    <xf numFmtId="0" fontId="0" fillId="0" borderId="3" xfId="0" applyBorder="1" applyAlignment="1" applyProtection="1">
      <alignment vertical="center"/>
    </xf>
    <xf numFmtId="0" fontId="0" fillId="0" borderId="0" xfId="0" applyAlignment="1" applyProtection="1">
      <alignment vertical="center"/>
    </xf>
    <xf numFmtId="0" fontId="14" fillId="0" borderId="4" xfId="0" applyFont="1" applyBorder="1" applyAlignment="1" applyProtection="1">
      <alignment horizontal="left" vertical="center"/>
    </xf>
    <xf numFmtId="0" fontId="0" fillId="0" borderId="4" xfId="0" applyBorder="1" applyAlignment="1" applyProtection="1">
      <alignment vertical="center"/>
    </xf>
    <xf numFmtId="0" fontId="0" fillId="0" borderId="3" xfId="0" applyBorder="1" applyAlignment="1">
      <alignment vertical="center"/>
    </xf>
    <xf numFmtId="0" fontId="1" fillId="0" borderId="5" xfId="0" applyFont="1" applyBorder="1" applyAlignment="1" applyProtection="1">
      <alignment horizontal="left" vertical="center"/>
    </xf>
    <xf numFmtId="0" fontId="0" fillId="0" borderId="4" xfId="0" applyFont="1" applyBorder="1" applyAlignment="1" applyProtection="1">
      <alignment vertical="center"/>
    </xf>
    <xf numFmtId="0" fontId="0" fillId="0" borderId="9" xfId="0" applyFont="1" applyBorder="1" applyAlignment="1" applyProtection="1">
      <alignment vertical="center"/>
    </xf>
    <xf numFmtId="0" fontId="0" fillId="0" borderId="10" xfId="0" applyFont="1" applyBorder="1" applyAlignment="1" applyProtection="1">
      <alignment vertical="center"/>
    </xf>
    <xf numFmtId="0" fontId="0" fillId="0" borderId="1" xfId="0" applyFont="1" applyBorder="1" applyAlignment="1" applyProtection="1">
      <alignment vertical="center"/>
    </xf>
    <xf numFmtId="0" fontId="0" fillId="0" borderId="2" xfId="0" applyFont="1" applyBorder="1" applyAlignment="1" applyProtection="1">
      <alignment vertical="center"/>
    </xf>
    <xf numFmtId="0" fontId="2" fillId="0" borderId="3" xfId="0" applyFont="1" applyBorder="1" applyAlignment="1" applyProtection="1">
      <alignment vertical="center"/>
    </xf>
    <xf numFmtId="0" fontId="2" fillId="0" borderId="0" xfId="0" applyFont="1" applyAlignment="1" applyProtection="1">
      <alignment vertical="center"/>
    </xf>
    <xf numFmtId="0" fontId="2" fillId="0" borderId="3" xfId="0" applyFont="1" applyBorder="1" applyAlignment="1">
      <alignment vertical="center"/>
    </xf>
    <xf numFmtId="0" fontId="3" fillId="0" borderId="3" xfId="0" applyFont="1" applyBorder="1" applyAlignment="1" applyProtection="1">
      <alignment vertical="center"/>
    </xf>
    <xf numFmtId="0" fontId="3" fillId="0" borderId="0" xfId="0" applyFont="1" applyAlignment="1" applyProtection="1">
      <alignment horizontal="left" vertical="center"/>
    </xf>
    <xf numFmtId="0" fontId="3" fillId="0" borderId="0" xfId="0" applyFont="1" applyAlignment="1" applyProtection="1">
      <alignment vertical="center"/>
    </xf>
    <xf numFmtId="0" fontId="3" fillId="0" borderId="0" xfId="0" applyFont="1" applyAlignment="1" applyProtection="1">
      <alignment horizontal="left" vertical="center" wrapText="1"/>
    </xf>
    <xf numFmtId="0" fontId="3" fillId="0" borderId="3" xfId="0" applyFont="1" applyBorder="1" applyAlignment="1">
      <alignment vertical="center"/>
    </xf>
    <xf numFmtId="0" fontId="12" fillId="0" borderId="0" xfId="0" applyFont="1" applyAlignment="1" applyProtection="1">
      <alignment vertical="center"/>
    </xf>
    <xf numFmtId="165" fontId="2" fillId="0" borderId="0" xfId="0" applyNumberFormat="1" applyFont="1" applyAlignment="1" applyProtection="1">
      <alignment horizontal="left" vertical="center"/>
    </xf>
    <xf numFmtId="0" fontId="2" fillId="0" borderId="0" xfId="0" applyFont="1" applyAlignment="1" applyProtection="1">
      <alignment vertical="center" wrapText="1"/>
    </xf>
    <xf numFmtId="0" fontId="15" fillId="0" borderId="11" xfId="0" applyFont="1" applyBorder="1" applyAlignment="1">
      <alignment horizontal="center" vertical="center"/>
    </xf>
    <xf numFmtId="0" fontId="15" fillId="0" borderId="12" xfId="0" applyFont="1" applyBorder="1" applyAlignment="1">
      <alignment horizontal="left" vertical="center"/>
    </xf>
    <xf numFmtId="0" fontId="0" fillId="0" borderId="12" xfId="0" applyBorder="1" applyAlignment="1">
      <alignment vertical="center"/>
    </xf>
    <xf numFmtId="0" fontId="0" fillId="0" borderId="13" xfId="0" applyBorder="1" applyAlignment="1">
      <alignment vertical="center"/>
    </xf>
    <xf numFmtId="0" fontId="16" fillId="0" borderId="14" xfId="0" applyFont="1" applyBorder="1" applyAlignment="1">
      <alignment horizontal="left" vertical="center"/>
    </xf>
    <xf numFmtId="0" fontId="16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vertical="center"/>
    </xf>
    <xf numFmtId="0" fontId="0" fillId="0" borderId="15" xfId="0" applyFont="1" applyBorder="1" applyAlignment="1">
      <alignment vertical="center"/>
    </xf>
    <xf numFmtId="0" fontId="16" fillId="0" borderId="14" xfId="0" applyFont="1" applyBorder="1" applyAlignment="1" applyProtection="1">
      <alignment horizontal="left" vertical="center"/>
    </xf>
    <xf numFmtId="0" fontId="16" fillId="0" borderId="0" xfId="0" applyFont="1" applyBorder="1" applyAlignment="1" applyProtection="1">
      <alignment horizontal="left" vertical="center"/>
    </xf>
    <xf numFmtId="0" fontId="0" fillId="0" borderId="0" xfId="0" applyFont="1" applyBorder="1" applyAlignment="1" applyProtection="1">
      <alignment vertical="center"/>
    </xf>
    <xf numFmtId="0" fontId="0" fillId="0" borderId="15" xfId="0" applyFont="1" applyBorder="1" applyAlignment="1" applyProtection="1">
      <alignment vertical="center"/>
    </xf>
    <xf numFmtId="0" fontId="17" fillId="3" borderId="6" xfId="0" applyFont="1" applyFill="1" applyBorder="1" applyAlignment="1" applyProtection="1">
      <alignment horizontal="center" vertical="center"/>
    </xf>
    <xf numFmtId="0" fontId="17" fillId="3" borderId="7" xfId="0" applyFont="1" applyFill="1" applyBorder="1" applyAlignment="1" applyProtection="1">
      <alignment horizontal="left" vertical="center"/>
    </xf>
    <xf numFmtId="0" fontId="0" fillId="3" borderId="7" xfId="0" applyFont="1" applyFill="1" applyBorder="1" applyAlignment="1" applyProtection="1">
      <alignment vertical="center"/>
    </xf>
    <xf numFmtId="0" fontId="17" fillId="3" borderId="7" xfId="0" applyFont="1" applyFill="1" applyBorder="1" applyAlignment="1" applyProtection="1">
      <alignment horizontal="center" vertical="center"/>
    </xf>
    <xf numFmtId="0" fontId="17" fillId="3" borderId="7" xfId="0" applyFont="1" applyFill="1" applyBorder="1" applyAlignment="1" applyProtection="1">
      <alignment horizontal="right" vertical="center"/>
    </xf>
    <xf numFmtId="0" fontId="17" fillId="3" borderId="8" xfId="0" applyFont="1" applyFill="1" applyBorder="1" applyAlignment="1" applyProtection="1">
      <alignment horizontal="left" vertical="center"/>
    </xf>
    <xf numFmtId="0" fontId="17" fillId="3" borderId="0" xfId="0" applyFont="1" applyFill="1" applyAlignment="1" applyProtection="1">
      <alignment horizontal="center" vertical="center"/>
    </xf>
    <xf numFmtId="0" fontId="18" fillId="0" borderId="16" xfId="0" applyFont="1" applyBorder="1" applyAlignment="1" applyProtection="1">
      <alignment horizontal="center" vertical="center" wrapText="1"/>
    </xf>
    <xf numFmtId="0" fontId="18" fillId="0" borderId="17" xfId="0" applyFont="1" applyBorder="1" applyAlignment="1" applyProtection="1">
      <alignment horizontal="center" vertical="center" wrapText="1"/>
    </xf>
    <xf numFmtId="0" fontId="18" fillId="0" borderId="18" xfId="0" applyFont="1" applyBorder="1" applyAlignment="1" applyProtection="1">
      <alignment horizontal="center" vertical="center" wrapText="1"/>
    </xf>
    <xf numFmtId="0" fontId="0" fillId="0" borderId="11" xfId="0" applyFont="1" applyBorder="1" applyAlignment="1" applyProtection="1">
      <alignment vertical="center"/>
    </xf>
    <xf numFmtId="0" fontId="0" fillId="0" borderId="12" xfId="0" applyFont="1" applyBorder="1" applyAlignment="1" applyProtection="1">
      <alignment vertical="center"/>
    </xf>
    <xf numFmtId="0" fontId="0" fillId="0" borderId="13" xfId="0" applyFont="1" applyBorder="1" applyAlignment="1" applyProtection="1">
      <alignment vertical="center"/>
    </xf>
    <xf numFmtId="0" fontId="4" fillId="0" borderId="3" xfId="0" applyFont="1" applyBorder="1" applyAlignment="1" applyProtection="1">
      <alignment vertical="center"/>
    </xf>
    <xf numFmtId="0" fontId="19" fillId="0" borderId="0" xfId="0" applyFont="1" applyAlignment="1" applyProtection="1">
      <alignment horizontal="left" vertical="center"/>
    </xf>
    <xf numFmtId="0" fontId="19" fillId="0" borderId="0" xfId="0" applyFont="1" applyAlignment="1" applyProtection="1">
      <alignment vertical="center"/>
    </xf>
    <xf numFmtId="4" fontId="19" fillId="0" borderId="0" xfId="0" applyNumberFormat="1" applyFont="1" applyAlignment="1" applyProtection="1">
      <alignment horizontal="right" vertical="center"/>
    </xf>
    <xf numFmtId="4" fontId="19" fillId="0" borderId="0" xfId="0" applyNumberFormat="1" applyFont="1" applyAlignment="1" applyProtection="1">
      <alignment vertical="center"/>
    </xf>
    <xf numFmtId="0" fontId="4" fillId="0" borderId="0" xfId="0" applyFont="1" applyAlignment="1" applyProtection="1">
      <alignment horizontal="center" vertical="center"/>
    </xf>
    <xf numFmtId="0" fontId="4" fillId="0" borderId="3" xfId="0" applyFont="1" applyBorder="1" applyAlignment="1">
      <alignment vertical="center"/>
    </xf>
    <xf numFmtId="4" fontId="15" fillId="0" borderId="14" xfId="0" applyNumberFormat="1" applyFont="1" applyBorder="1" applyAlignment="1" applyProtection="1">
      <alignment vertical="center"/>
    </xf>
    <xf numFmtId="4" fontId="15" fillId="0" borderId="0" xfId="0" applyNumberFormat="1" applyFont="1" applyBorder="1" applyAlignment="1" applyProtection="1">
      <alignment vertical="center"/>
    </xf>
    <xf numFmtId="166" fontId="15" fillId="0" borderId="0" xfId="0" applyNumberFormat="1" applyFont="1" applyBorder="1" applyAlignment="1" applyProtection="1">
      <alignment vertical="center"/>
    </xf>
    <xf numFmtId="4" fontId="15" fillId="0" borderId="15" xfId="0" applyNumberFormat="1" applyFont="1" applyBorder="1" applyAlignment="1" applyProtection="1">
      <alignment vertical="center"/>
    </xf>
    <xf numFmtId="0" fontId="4" fillId="0" borderId="0" xfId="0" applyFont="1" applyAlignment="1">
      <alignment horizontal="left" vertical="center"/>
    </xf>
    <xf numFmtId="0" fontId="20" fillId="0" borderId="0" xfId="0" applyFont="1" applyAlignment="1">
      <alignment horizontal="left" vertical="center"/>
    </xf>
    <xf numFmtId="0" fontId="21" fillId="0" borderId="0" xfId="1" applyFont="1" applyAlignment="1">
      <alignment horizontal="center" vertical="center"/>
    </xf>
    <xf numFmtId="0" fontId="5" fillId="0" borderId="3" xfId="0" applyFont="1" applyBorder="1" applyAlignment="1" applyProtection="1">
      <alignment vertical="center"/>
    </xf>
    <xf numFmtId="0" fontId="22" fillId="0" borderId="0" xfId="0" applyFont="1" applyAlignment="1" applyProtection="1">
      <alignment vertical="center"/>
    </xf>
    <xf numFmtId="0" fontId="22" fillId="0" borderId="0" xfId="0" applyFont="1" applyAlignment="1" applyProtection="1">
      <alignment horizontal="left" vertical="center" wrapText="1"/>
    </xf>
    <xf numFmtId="0" fontId="23" fillId="0" borderId="0" xfId="0" applyFont="1" applyAlignment="1" applyProtection="1">
      <alignment vertical="center"/>
    </xf>
    <xf numFmtId="4" fontId="23" fillId="0" borderId="0" xfId="0" applyNumberFormat="1" applyFont="1" applyAlignment="1" applyProtection="1">
      <alignment vertical="center"/>
    </xf>
    <xf numFmtId="0" fontId="3" fillId="0" borderId="0" xfId="0" applyFont="1" applyAlignment="1" applyProtection="1">
      <alignment horizontal="center" vertical="center"/>
    </xf>
    <xf numFmtId="0" fontId="5" fillId="0" borderId="3" xfId="0" applyFont="1" applyBorder="1" applyAlignment="1">
      <alignment vertical="center"/>
    </xf>
    <xf numFmtId="4" fontId="24" fillId="0" borderId="19" xfId="0" applyNumberFormat="1" applyFont="1" applyBorder="1" applyAlignment="1" applyProtection="1">
      <alignment vertical="center"/>
    </xf>
    <xf numFmtId="4" fontId="24" fillId="0" borderId="20" xfId="0" applyNumberFormat="1" applyFont="1" applyBorder="1" applyAlignment="1" applyProtection="1">
      <alignment vertical="center"/>
    </xf>
    <xf numFmtId="166" fontId="24" fillId="0" borderId="20" xfId="0" applyNumberFormat="1" applyFont="1" applyBorder="1" applyAlignment="1" applyProtection="1">
      <alignment vertical="center"/>
    </xf>
    <xf numFmtId="4" fontId="24" fillId="0" borderId="21" xfId="0" applyNumberFormat="1" applyFont="1" applyBorder="1" applyAlignment="1" applyProtection="1">
      <alignment vertical="center"/>
    </xf>
    <xf numFmtId="0" fontId="5" fillId="0" borderId="0" xfId="0" applyFont="1" applyAlignment="1">
      <alignment horizontal="left" vertical="center"/>
    </xf>
    <xf numFmtId="0" fontId="0" fillId="0" borderId="1" xfId="0" applyBorder="1"/>
    <xf numFmtId="0" fontId="0" fillId="0" borderId="2" xfId="0" applyBorder="1"/>
    <xf numFmtId="0" fontId="10" fillId="0" borderId="0" xfId="0" applyFont="1" applyAlignment="1">
      <alignment horizontal="left" vertical="center"/>
    </xf>
    <xf numFmtId="0" fontId="25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 wrapText="1"/>
    </xf>
    <xf numFmtId="0" fontId="2" fillId="0" borderId="0" xfId="0" applyFont="1" applyAlignment="1">
      <alignment horizontal="left" vertical="center"/>
    </xf>
    <xf numFmtId="165" fontId="2" fillId="0" borderId="0" xfId="0" applyNumberFormat="1" applyFont="1" applyAlignment="1">
      <alignment horizontal="left" vertical="center"/>
    </xf>
    <xf numFmtId="0" fontId="0" fillId="0" borderId="0" xfId="0" applyFont="1" applyAlignment="1">
      <alignment vertical="center" wrapText="1"/>
    </xf>
    <xf numFmtId="0" fontId="0" fillId="0" borderId="3" xfId="0" applyFont="1" applyBorder="1" applyAlignment="1">
      <alignment vertical="center" wrapText="1"/>
    </xf>
    <xf numFmtId="0" fontId="2" fillId="0" borderId="0" xfId="0" applyFont="1" applyAlignment="1">
      <alignment horizontal="left" vertical="center" wrapText="1"/>
    </xf>
    <xf numFmtId="0" fontId="0" fillId="0" borderId="3" xfId="0" applyBorder="1" applyAlignment="1">
      <alignment vertical="center" wrapText="1"/>
    </xf>
    <xf numFmtId="0" fontId="0" fillId="0" borderId="12" xfId="0" applyFont="1" applyBorder="1" applyAlignment="1">
      <alignment vertical="center"/>
    </xf>
    <xf numFmtId="0" fontId="12" fillId="0" borderId="0" xfId="0" applyFont="1" applyAlignment="1">
      <alignment horizontal="left" vertical="center"/>
    </xf>
    <xf numFmtId="4" fontId="19" fillId="0" borderId="0" xfId="0" applyNumberFormat="1" applyFont="1" applyAlignment="1">
      <alignment vertical="center"/>
    </xf>
    <xf numFmtId="0" fontId="1" fillId="0" borderId="0" xfId="0" applyFont="1" applyAlignment="1">
      <alignment horizontal="right" vertical="center"/>
    </xf>
    <xf numFmtId="0" fontId="16" fillId="0" borderId="0" xfId="0" applyFont="1" applyAlignment="1">
      <alignment horizontal="left" vertical="center"/>
    </xf>
    <xf numFmtId="4" fontId="1" fillId="0" borderId="0" xfId="0" applyNumberFormat="1" applyFont="1" applyAlignment="1">
      <alignment vertical="center"/>
    </xf>
    <xf numFmtId="164" fontId="1" fillId="0" borderId="0" xfId="0" applyNumberFormat="1" applyFont="1" applyAlignment="1">
      <alignment horizontal="right" vertical="center"/>
    </xf>
    <xf numFmtId="0" fontId="0" fillId="3" borderId="0" xfId="0" applyFont="1" applyFill="1" applyAlignment="1">
      <alignment vertical="center"/>
    </xf>
    <xf numFmtId="0" fontId="4" fillId="3" borderId="6" xfId="0" applyFont="1" applyFill="1" applyBorder="1" applyAlignment="1">
      <alignment horizontal="left" vertical="center"/>
    </xf>
    <xf numFmtId="0" fontId="0" fillId="3" borderId="7" xfId="0" applyFont="1" applyFill="1" applyBorder="1" applyAlignment="1">
      <alignment vertical="center"/>
    </xf>
    <xf numFmtId="0" fontId="4" fillId="3" borderId="7" xfId="0" applyFont="1" applyFill="1" applyBorder="1" applyAlignment="1">
      <alignment horizontal="right" vertical="center"/>
    </xf>
    <xf numFmtId="0" fontId="4" fillId="3" borderId="7" xfId="0" applyFont="1" applyFill="1" applyBorder="1" applyAlignment="1">
      <alignment horizontal="center" vertical="center"/>
    </xf>
    <xf numFmtId="4" fontId="4" fillId="3" borderId="7" xfId="0" applyNumberFormat="1" applyFont="1" applyFill="1" applyBorder="1" applyAlignment="1">
      <alignment vertical="center"/>
    </xf>
    <xf numFmtId="0" fontId="0" fillId="3" borderId="8" xfId="0" applyFont="1" applyFill="1" applyBorder="1" applyAlignment="1">
      <alignment vertical="center"/>
    </xf>
    <xf numFmtId="0" fontId="14" fillId="0" borderId="4" xfId="0" applyFont="1" applyBorder="1" applyAlignment="1">
      <alignment horizontal="left" vertical="center"/>
    </xf>
    <xf numFmtId="0" fontId="0" fillId="0" borderId="4" xfId="0" applyBorder="1" applyAlignment="1">
      <alignment vertical="center"/>
    </xf>
    <xf numFmtId="0" fontId="1" fillId="0" borderId="5" xfId="0" applyFont="1" applyBorder="1" applyAlignment="1">
      <alignment horizontal="left" vertical="center"/>
    </xf>
    <xf numFmtId="0" fontId="0" fillId="0" borderId="5" xfId="0" applyFont="1" applyBorder="1" applyAlignment="1">
      <alignment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right" vertical="center"/>
    </xf>
    <xf numFmtId="0" fontId="0" fillId="0" borderId="4" xfId="0" applyFont="1" applyBorder="1" applyAlignment="1">
      <alignment vertical="center"/>
    </xf>
    <xf numFmtId="0" fontId="0" fillId="0" borderId="9" xfId="0" applyFont="1" applyBorder="1" applyAlignment="1">
      <alignment vertical="center"/>
    </xf>
    <xf numFmtId="0" fontId="0" fillId="0" borderId="10" xfId="0" applyFont="1" applyBorder="1" applyAlignment="1">
      <alignment vertical="center"/>
    </xf>
    <xf numFmtId="0" fontId="0" fillId="0" borderId="1" xfId="0" applyFont="1" applyBorder="1" applyAlignment="1">
      <alignment vertical="center"/>
    </xf>
    <xf numFmtId="0" fontId="0" fillId="0" borderId="2" xfId="0" applyFont="1" applyBorder="1" applyAlignment="1">
      <alignment vertical="center"/>
    </xf>
    <xf numFmtId="0" fontId="1" fillId="0" borderId="0" xfId="0" applyFont="1" applyAlignment="1" applyProtection="1">
      <alignment horizontal="left" vertical="center" wrapText="1"/>
    </xf>
    <xf numFmtId="0" fontId="17" fillId="3" borderId="0" xfId="0" applyFont="1" applyFill="1" applyAlignment="1" applyProtection="1">
      <alignment horizontal="left" vertical="center"/>
    </xf>
    <xf numFmtId="0" fontId="0" fillId="3" borderId="0" xfId="0" applyFont="1" applyFill="1" applyAlignment="1" applyProtection="1">
      <alignment vertical="center"/>
    </xf>
    <xf numFmtId="0" fontId="17" fillId="3" borderId="0" xfId="0" applyFont="1" applyFill="1" applyAlignment="1" applyProtection="1">
      <alignment horizontal="right" vertical="center"/>
    </xf>
    <xf numFmtId="0" fontId="26" fillId="0" borderId="0" xfId="0" applyFont="1" applyAlignment="1" applyProtection="1">
      <alignment horizontal="left" vertical="center"/>
    </xf>
    <xf numFmtId="0" fontId="6" fillId="0" borderId="3" xfId="0" applyFont="1" applyBorder="1" applyAlignment="1" applyProtection="1">
      <alignment vertical="center"/>
    </xf>
    <xf numFmtId="0" fontId="6" fillId="0" borderId="0" xfId="0" applyFont="1" applyAlignment="1" applyProtection="1">
      <alignment vertical="center"/>
    </xf>
    <xf numFmtId="0" fontId="6" fillId="0" borderId="20" xfId="0" applyFont="1" applyBorder="1" applyAlignment="1" applyProtection="1">
      <alignment horizontal="left" vertical="center"/>
    </xf>
    <xf numFmtId="0" fontId="6" fillId="0" borderId="20" xfId="0" applyFont="1" applyBorder="1" applyAlignment="1" applyProtection="1">
      <alignment vertical="center"/>
    </xf>
    <xf numFmtId="4" fontId="6" fillId="0" borderId="20" xfId="0" applyNumberFormat="1" applyFont="1" applyBorder="1" applyAlignment="1" applyProtection="1">
      <alignment vertical="center"/>
    </xf>
    <xf numFmtId="0" fontId="6" fillId="0" borderId="3" xfId="0" applyFont="1" applyBorder="1" applyAlignment="1">
      <alignment vertical="center"/>
    </xf>
    <xf numFmtId="0" fontId="7" fillId="0" borderId="3" xfId="0" applyFont="1" applyBorder="1" applyAlignment="1" applyProtection="1">
      <alignment vertical="center"/>
    </xf>
    <xf numFmtId="0" fontId="7" fillId="0" borderId="0" xfId="0" applyFont="1" applyAlignment="1" applyProtection="1">
      <alignment vertical="center"/>
    </xf>
    <xf numFmtId="0" fontId="7" fillId="0" borderId="20" xfId="0" applyFont="1" applyBorder="1" applyAlignment="1" applyProtection="1">
      <alignment horizontal="left" vertical="center"/>
    </xf>
    <xf numFmtId="0" fontId="7" fillId="0" borderId="20" xfId="0" applyFont="1" applyBorder="1" applyAlignment="1" applyProtection="1">
      <alignment vertical="center"/>
    </xf>
    <xf numFmtId="4" fontId="7" fillId="0" borderId="20" xfId="0" applyNumberFormat="1" applyFont="1" applyBorder="1" applyAlignment="1" applyProtection="1">
      <alignment vertical="center"/>
    </xf>
    <xf numFmtId="0" fontId="7" fillId="0" borderId="3" xfId="0" applyFont="1" applyBorder="1" applyAlignment="1">
      <alignment vertical="center"/>
    </xf>
    <xf numFmtId="0" fontId="0" fillId="0" borderId="0" xfId="0" applyFont="1" applyAlignment="1">
      <alignment horizontal="center" vertical="center" wrapText="1"/>
    </xf>
    <xf numFmtId="0" fontId="0" fillId="0" borderId="3" xfId="0" applyFont="1" applyBorder="1" applyAlignment="1" applyProtection="1">
      <alignment horizontal="center" vertical="center" wrapText="1"/>
    </xf>
    <xf numFmtId="0" fontId="17" fillId="3" borderId="16" xfId="0" applyFont="1" applyFill="1" applyBorder="1" applyAlignment="1" applyProtection="1">
      <alignment horizontal="center" vertical="center" wrapText="1"/>
    </xf>
    <xf numFmtId="0" fontId="17" fillId="3" borderId="17" xfId="0" applyFont="1" applyFill="1" applyBorder="1" applyAlignment="1" applyProtection="1">
      <alignment horizontal="center" vertical="center" wrapText="1"/>
    </xf>
    <xf numFmtId="0" fontId="17" fillId="3" borderId="18" xfId="0" applyFont="1" applyFill="1" applyBorder="1" applyAlignment="1" applyProtection="1">
      <alignment horizontal="center" vertical="center" wrapText="1"/>
    </xf>
    <xf numFmtId="0" fontId="17" fillId="3" borderId="0" xfId="0" applyFont="1" applyFill="1" applyAlignment="1" applyProtection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" fontId="19" fillId="0" borderId="0" xfId="0" applyNumberFormat="1" applyFont="1" applyAlignment="1" applyProtection="1"/>
    <xf numFmtId="0" fontId="0" fillId="0" borderId="12" xfId="0" applyBorder="1" applyAlignment="1" applyProtection="1">
      <alignment vertical="center"/>
    </xf>
    <xf numFmtId="166" fontId="27" fillId="0" borderId="12" xfId="0" applyNumberFormat="1" applyFont="1" applyBorder="1" applyAlignment="1" applyProtection="1"/>
    <xf numFmtId="166" fontId="27" fillId="0" borderId="13" xfId="0" applyNumberFormat="1" applyFont="1" applyBorder="1" applyAlignment="1" applyProtection="1"/>
    <xf numFmtId="4" fontId="28" fillId="0" borderId="0" xfId="0" applyNumberFormat="1" applyFont="1" applyAlignment="1">
      <alignment vertical="center"/>
    </xf>
    <xf numFmtId="0" fontId="8" fillId="0" borderId="3" xfId="0" applyFont="1" applyBorder="1" applyAlignment="1" applyProtection="1"/>
    <xf numFmtId="0" fontId="8" fillId="0" borderId="0" xfId="0" applyFont="1" applyAlignment="1" applyProtection="1"/>
    <xf numFmtId="0" fontId="8" fillId="0" borderId="0" xfId="0" applyFont="1" applyAlignment="1" applyProtection="1">
      <alignment horizontal="left"/>
    </xf>
    <xf numFmtId="0" fontId="6" fillId="0" borderId="0" xfId="0" applyFont="1" applyAlignment="1" applyProtection="1">
      <alignment horizontal="left"/>
    </xf>
    <xf numFmtId="4" fontId="6" fillId="0" borderId="0" xfId="0" applyNumberFormat="1" applyFont="1" applyAlignment="1" applyProtection="1"/>
    <xf numFmtId="0" fontId="8" fillId="0" borderId="3" xfId="0" applyFont="1" applyBorder="1" applyAlignment="1"/>
    <xf numFmtId="0" fontId="8" fillId="0" borderId="14" xfId="0" applyFont="1" applyBorder="1" applyAlignment="1" applyProtection="1"/>
    <xf numFmtId="0" fontId="8" fillId="0" borderId="0" xfId="0" applyFont="1" applyBorder="1" applyAlignment="1" applyProtection="1"/>
    <xf numFmtId="166" fontId="8" fillId="0" borderId="0" xfId="0" applyNumberFormat="1" applyFont="1" applyBorder="1" applyAlignment="1" applyProtection="1"/>
    <xf numFmtId="166" fontId="8" fillId="0" borderId="15" xfId="0" applyNumberFormat="1" applyFont="1" applyBorder="1" applyAlignment="1" applyProtection="1"/>
    <xf numFmtId="0" fontId="8" fillId="0" borderId="0" xfId="0" applyFont="1" applyAlignment="1">
      <alignment horizontal="left"/>
    </xf>
    <xf numFmtId="0" fontId="8" fillId="0" borderId="0" xfId="0" applyFont="1" applyAlignment="1">
      <alignment horizontal="center"/>
    </xf>
    <xf numFmtId="4" fontId="8" fillId="0" borderId="0" xfId="0" applyNumberFormat="1" applyFont="1" applyAlignment="1">
      <alignment vertical="center"/>
    </xf>
    <xf numFmtId="0" fontId="7" fillId="0" borderId="0" xfId="0" applyFont="1" applyAlignment="1" applyProtection="1">
      <alignment horizontal="left"/>
    </xf>
    <xf numFmtId="4" fontId="7" fillId="0" borderId="0" xfId="0" applyNumberFormat="1" applyFont="1" applyAlignment="1" applyProtection="1"/>
    <xf numFmtId="0" fontId="17" fillId="0" borderId="22" xfId="0" applyFont="1" applyBorder="1" applyAlignment="1" applyProtection="1">
      <alignment horizontal="center" vertical="center"/>
    </xf>
    <xf numFmtId="49" fontId="17" fillId="0" borderId="22" xfId="0" applyNumberFormat="1" applyFont="1" applyBorder="1" applyAlignment="1" applyProtection="1">
      <alignment horizontal="left" vertical="center" wrapText="1"/>
    </xf>
    <xf numFmtId="0" fontId="17" fillId="0" borderId="22" xfId="0" applyFont="1" applyBorder="1" applyAlignment="1" applyProtection="1">
      <alignment horizontal="left" vertical="center" wrapText="1"/>
    </xf>
    <xf numFmtId="0" fontId="17" fillId="0" borderId="22" xfId="0" applyFont="1" applyBorder="1" applyAlignment="1" applyProtection="1">
      <alignment horizontal="center" vertical="center" wrapText="1"/>
    </xf>
    <xf numFmtId="167" fontId="17" fillId="0" borderId="22" xfId="0" applyNumberFormat="1" applyFont="1" applyBorder="1" applyAlignment="1" applyProtection="1">
      <alignment vertical="center"/>
    </xf>
    <xf numFmtId="4" fontId="17" fillId="0" borderId="22" xfId="0" applyNumberFormat="1" applyFont="1" applyBorder="1" applyAlignment="1" applyProtection="1">
      <alignment vertical="center"/>
    </xf>
    <xf numFmtId="0" fontId="0" fillId="0" borderId="22" xfId="0" applyFont="1" applyBorder="1" applyAlignment="1" applyProtection="1">
      <alignment vertical="center"/>
    </xf>
    <xf numFmtId="0" fontId="18" fillId="0" borderId="14" xfId="0" applyFont="1" applyBorder="1" applyAlignment="1" applyProtection="1">
      <alignment horizontal="left" vertical="center"/>
    </xf>
    <xf numFmtId="0" fontId="18" fillId="0" borderId="0" xfId="0" applyFont="1" applyBorder="1" applyAlignment="1" applyProtection="1">
      <alignment horizontal="center" vertical="center"/>
    </xf>
    <xf numFmtId="166" fontId="18" fillId="0" borderId="0" xfId="0" applyNumberFormat="1" applyFont="1" applyBorder="1" applyAlignment="1" applyProtection="1">
      <alignment vertical="center"/>
    </xf>
    <xf numFmtId="166" fontId="18" fillId="0" borderId="15" xfId="0" applyNumberFormat="1" applyFont="1" applyBorder="1" applyAlignment="1" applyProtection="1">
      <alignment vertical="center"/>
    </xf>
    <xf numFmtId="0" fontId="17" fillId="0" borderId="0" xfId="0" applyFont="1" applyAlignment="1">
      <alignment horizontal="left" vertical="center"/>
    </xf>
    <xf numFmtId="4" fontId="0" fillId="0" borderId="0" xfId="0" applyNumberFormat="1" applyFont="1" applyAlignment="1">
      <alignment vertical="center"/>
    </xf>
    <xf numFmtId="0" fontId="18" fillId="0" borderId="19" xfId="0" applyFont="1" applyBorder="1" applyAlignment="1" applyProtection="1">
      <alignment horizontal="left" vertical="center"/>
    </xf>
    <xf numFmtId="0" fontId="18" fillId="0" borderId="20" xfId="0" applyFont="1" applyBorder="1" applyAlignment="1" applyProtection="1">
      <alignment horizontal="center" vertical="center"/>
    </xf>
    <xf numFmtId="166" fontId="18" fillId="0" borderId="20" xfId="0" applyNumberFormat="1" applyFont="1" applyBorder="1" applyAlignment="1" applyProtection="1">
      <alignment vertical="center"/>
    </xf>
    <xf numFmtId="166" fontId="18" fillId="0" borderId="21" xfId="0" applyNumberFormat="1" applyFont="1" applyBorder="1" applyAlignment="1" applyProtection="1">
      <alignment vertical="center"/>
    </xf>
  </cellXfs>
  <cellStyles count="2">
    <cellStyle name="Normal" xfId="0" builtinId="0" customBuiltin="1"/>
    <cellStyle name="Hyperlink" xfId="1" builtinId="8"/>
  </cellStyles>
  <dxfs count="0"/>
  <tableStyles count="0"/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styles" Target="styles.xml" /><Relationship Id="rId4" Type="http://schemas.openxmlformats.org/officeDocument/2006/relationships/theme" Target="theme/theme1.xml" /><Relationship Id="rId5" Type="http://schemas.openxmlformats.org/officeDocument/2006/relationships/calcChain" Target="calcChain.xml" /><Relationship Id="rId6" Type="http://schemas.openxmlformats.org/officeDocument/2006/relationships/sharedStrings" Target="sharedStrings.xml" /></Relationships>
</file>

<file path=xl/drawings/_rels/drawing1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_rels/drawing2.xml.rels>&#65279;<?xml version="1.0" encoding="utf-8"?><Relationships xmlns="http://schemas.openxmlformats.org/package/2006/relationships"><Relationship Id="rId1" Type="http://schemas.openxmlformats.org/officeDocument/2006/relationships/hyperlink" Target="http://www.pro-rozpocty.cz/software-a-data/kros-4-ocenovani-a-rizeni-stavebni-vyroby/" TargetMode="External" /><Relationship Id="rId2" Type="http://schemas.openxmlformats.org/officeDocument/2006/relationships/image" Target="../media/image1.png" 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drawings/drawing2.xml><?xml version="1.0" encoding="utf-8"?>
<xdr:wsDr xmlns:xdr="http://schemas.openxmlformats.org/drawingml/2006/spreadsheetDrawing" xmlns:a="http://schemas.openxmlformats.org/drawingml/2006/main">
  <xdr:absoluteAnchor>
    <xdr:pos x="0" y="0"/>
    <xdr:ext cx="285750" cy="285750"/>
    <xdr:pic>
      <xdr:nvPicPr>
        <xdr:cNvPr id="2" name="Picture 1">
          <a:hlinkClick xmlns:r="http://schemas.openxmlformats.org/officeDocument/2006/relationships" r:id="rId1" tooltip="http://www.pro-rozpocty.cz/software-a-data/kros-4-ocenovani-a-rizeni-stavebni-vyroby/"/>
        </xdr:cNvPr>
        <xdr:cNvPicPr/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/>
      </xdr:spPr>
    </xdr:pic>
    <xdr:clientData/>
  </xdr:absolute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/>
      </a:dk1>
      <a:lt1>
        <a:sysClr val="window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</a:theme>
</file>

<file path=xl/worksheets/_rels/sheet1.xml.rels>&#65279;<?xml version="1.0" encoding="utf-8"?><Relationships xmlns="http://schemas.openxmlformats.org/package/2006/relationships"><Relationship Id="rId1" Type="http://schemas.openxmlformats.org/officeDocument/2006/relationships/drawing" Target="../drawings/drawing1.xml" /></Relationships>
</file>

<file path=xl/worksheets/_rels/sheet2.xml.rels>&#65279;<?xml version="1.0" encoding="utf-8"?><Relationships xmlns="http://schemas.openxmlformats.org/package/2006/relationships"><Relationship Id="rId1" Type="http://schemas.openxmlformats.org/officeDocument/2006/relationships/drawing" Target="../drawings/drawing2.xml" /></Relationships>
</file>

<file path=xl/worksheets/sheet1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tabSelected="1" showGridLines="0" workbookViewId="0"/>
  </sheetViews>
  <cols>
    <col min="1" max="1" width="8.332031" style="1" customWidth="1"/>
    <col min="2" max="2" width="1.667969" style="1" customWidth="1"/>
    <col min="3" max="3" width="4.160156" style="1" customWidth="1"/>
    <col min="4" max="4" width="2.660156" style="1" customWidth="1"/>
    <col min="5" max="5" width="2.660156" style="1" customWidth="1"/>
    <col min="6" max="6" width="2.660156" style="1" customWidth="1"/>
    <col min="7" max="7" width="2.660156" style="1" customWidth="1"/>
    <col min="8" max="8" width="2.660156" style="1" customWidth="1"/>
    <col min="9" max="9" width="2.660156" style="1" customWidth="1"/>
    <col min="10" max="10" width="2.660156" style="1" customWidth="1"/>
    <col min="11" max="11" width="2.660156" style="1" customWidth="1"/>
    <col min="12" max="12" width="2.660156" style="1" customWidth="1"/>
    <col min="13" max="13" width="2.660156" style="1" customWidth="1"/>
    <col min="14" max="14" width="2.660156" style="1" customWidth="1"/>
    <col min="15" max="15" width="2.660156" style="1" customWidth="1"/>
    <col min="16" max="16" width="2.660156" style="1" customWidth="1"/>
    <col min="17" max="17" width="2.660156" style="1" customWidth="1"/>
    <col min="18" max="18" width="2.660156" style="1" customWidth="1"/>
    <col min="19" max="19" width="2.660156" style="1" customWidth="1"/>
    <col min="20" max="20" width="2.660156" style="1" customWidth="1"/>
    <col min="21" max="21" width="2.660156" style="1" customWidth="1"/>
    <col min="22" max="22" width="2.660156" style="1" customWidth="1"/>
    <col min="23" max="23" width="2.660156" style="1" customWidth="1"/>
    <col min="24" max="24" width="2.660156" style="1" customWidth="1"/>
    <col min="25" max="25" width="2.660156" style="1" customWidth="1"/>
    <col min="26" max="26" width="2.660156" style="1" customWidth="1"/>
    <col min="27" max="27" width="2.660156" style="1" customWidth="1"/>
    <col min="28" max="28" width="2.660156" style="1" customWidth="1"/>
    <col min="29" max="29" width="2.660156" style="1" customWidth="1"/>
    <col min="30" max="30" width="2.660156" style="1" customWidth="1"/>
    <col min="31" max="31" width="2.660156" style="1" customWidth="1"/>
    <col min="32" max="32" width="2.660156" style="1" customWidth="1"/>
    <col min="33" max="33" width="2.660156" style="1" customWidth="1"/>
    <col min="34" max="34" width="3.332031" style="1" customWidth="1"/>
    <col min="35" max="35" width="31.66016" style="1" customWidth="1"/>
    <col min="36" max="36" width="2.5" style="1" customWidth="1"/>
    <col min="37" max="37" width="2.5" style="1" customWidth="1"/>
    <col min="38" max="38" width="8.332031" style="1" customWidth="1"/>
    <col min="39" max="39" width="3.332031" style="1" customWidth="1"/>
    <col min="40" max="40" width="13.33203" style="1" customWidth="1"/>
    <col min="41" max="41" width="7.5" style="1" customWidth="1"/>
    <col min="42" max="42" width="4.160156" style="1" customWidth="1"/>
    <col min="43" max="43" width="15.66016" style="1" hidden="1" customWidth="1"/>
    <col min="44" max="44" width="13.66016" style="1" customWidth="1"/>
    <col min="45" max="45" width="25.83203" style="1" hidden="1" customWidth="1"/>
    <col min="46" max="46" width="25.83203" style="1" hidden="1" customWidth="1"/>
    <col min="47" max="47" width="25.83203" style="1" hidden="1" customWidth="1"/>
    <col min="48" max="48" width="21.66016" style="1" hidden="1" customWidth="1"/>
    <col min="49" max="49" width="21.66016" style="1" hidden="1" customWidth="1"/>
    <col min="50" max="50" width="25" style="1" hidden="1" customWidth="1"/>
    <col min="51" max="51" width="25" style="1" hidden="1" customWidth="1"/>
    <col min="52" max="52" width="21.66016" style="1" hidden="1" customWidth="1"/>
    <col min="53" max="53" width="19.16016" style="1" hidden="1" customWidth="1"/>
    <col min="54" max="54" width="25" style="1" hidden="1" customWidth="1"/>
    <col min="55" max="55" width="21.66016" style="1" hidden="1" customWidth="1"/>
    <col min="56" max="56" width="19.16016" style="1" hidden="1" customWidth="1"/>
    <col min="57" max="57" width="66.5" style="1" customWidth="1"/>
    <col min="71" max="71" width="9.332031" style="1" hidden="1"/>
    <col min="72" max="72" width="9.332031" style="1" hidden="1"/>
    <col min="73" max="73" width="9.332031" style="1" hidden="1"/>
    <col min="74" max="74" width="9.332031" style="1" hidden="1"/>
    <col min="75" max="75" width="9.332031" style="1" hidden="1"/>
    <col min="76" max="76" width="9.332031" style="1" hidden="1"/>
    <col min="77" max="77" width="9.332031" style="1" hidden="1"/>
    <col min="78" max="78" width="9.332031" style="1" hidden="1"/>
    <col min="79" max="79" width="9.332031" style="1" hidden="1"/>
    <col min="80" max="80" width="9.332031" style="1" hidden="1"/>
    <col min="81" max="81" width="9.332031" style="1" hidden="1"/>
    <col min="82" max="82" width="9.332031" style="1" hidden="1"/>
    <col min="83" max="83" width="9.332031" style="1" hidden="1"/>
    <col min="84" max="84" width="9.332031" style="1" hidden="1"/>
    <col min="85" max="85" width="9.332031" style="1" hidden="1"/>
    <col min="86" max="86" width="9.332031" style="1" hidden="1"/>
    <col min="87" max="87" width="9.332031" style="1" hidden="1"/>
    <col min="88" max="88" width="9.332031" style="1" hidden="1"/>
    <col min="89" max="89" width="9.332031" style="1" hidden="1"/>
    <col min="90" max="90" width="9.332031" style="1" hidden="1"/>
    <col min="91" max="91" width="9.332031" style="1" hidden="1"/>
  </cols>
  <sheetData>
    <row r="1">
      <c r="A1" s="13" t="s">
        <v>0</v>
      </c>
      <c r="AZ1" s="13" t="s">
        <v>1</v>
      </c>
      <c r="BA1" s="13" t="s">
        <v>2</v>
      </c>
      <c r="BB1" s="13" t="s">
        <v>3</v>
      </c>
      <c r="BT1" s="13" t="s">
        <v>4</v>
      </c>
      <c r="BU1" s="13" t="s">
        <v>4</v>
      </c>
      <c r="BV1" s="13" t="s">
        <v>5</v>
      </c>
    </row>
    <row r="2" s="1" customFormat="1" ht="36.96" customHeight="1">
      <c r="AR2" s="1"/>
      <c r="AS2" s="1"/>
      <c r="AT2" s="1"/>
      <c r="AU2" s="1"/>
      <c r="AV2" s="1"/>
      <c r="AW2" s="1"/>
      <c r="AX2" s="1"/>
      <c r="AY2" s="1"/>
      <c r="AZ2" s="1"/>
      <c r="BA2" s="1"/>
      <c r="BB2" s="1"/>
      <c r="BC2" s="1"/>
      <c r="BD2" s="1"/>
      <c r="BE2" s="1"/>
      <c r="BS2" s="14" t="s">
        <v>6</v>
      </c>
      <c r="BT2" s="14" t="s">
        <v>7</v>
      </c>
    </row>
    <row r="3" s="1" customFormat="1" ht="6.96" customHeight="1">
      <c r="B3" s="15"/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7"/>
      <c r="BS3" s="14" t="s">
        <v>6</v>
      </c>
      <c r="BT3" s="14" t="s">
        <v>8</v>
      </c>
    </row>
    <row r="4" s="1" customFormat="1" ht="24.96" customHeight="1">
      <c r="B4" s="18"/>
      <c r="C4" s="19"/>
      <c r="D4" s="20" t="s">
        <v>9</v>
      </c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7"/>
      <c r="AS4" s="21" t="s">
        <v>10</v>
      </c>
      <c r="BS4" s="14" t="s">
        <v>11</v>
      </c>
    </row>
    <row r="5" s="1" customFormat="1" ht="12" customHeight="1">
      <c r="B5" s="18"/>
      <c r="C5" s="19"/>
      <c r="D5" s="22" t="s">
        <v>12</v>
      </c>
      <c r="E5" s="19"/>
      <c r="F5" s="19"/>
      <c r="G5" s="19"/>
      <c r="H5" s="19"/>
      <c r="I5" s="19"/>
      <c r="J5" s="19"/>
      <c r="K5" s="23" t="s">
        <v>13</v>
      </c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7"/>
      <c r="BS5" s="14" t="s">
        <v>6</v>
      </c>
    </row>
    <row r="6" s="1" customFormat="1" ht="36.96" customHeight="1">
      <c r="B6" s="18"/>
      <c r="C6" s="19"/>
      <c r="D6" s="24" t="s">
        <v>14</v>
      </c>
      <c r="E6" s="19"/>
      <c r="F6" s="19"/>
      <c r="G6" s="19"/>
      <c r="H6" s="19"/>
      <c r="I6" s="19"/>
      <c r="J6" s="19"/>
      <c r="K6" s="25" t="s">
        <v>15</v>
      </c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7"/>
      <c r="BS6" s="14" t="s">
        <v>6</v>
      </c>
    </row>
    <row r="7" s="1" customFormat="1" ht="12" customHeight="1">
      <c r="B7" s="18"/>
      <c r="C7" s="19"/>
      <c r="D7" s="26" t="s">
        <v>16</v>
      </c>
      <c r="E7" s="19"/>
      <c r="F7" s="19"/>
      <c r="G7" s="19"/>
      <c r="H7" s="19"/>
      <c r="I7" s="19"/>
      <c r="J7" s="19"/>
      <c r="K7" s="23" t="s">
        <v>1</v>
      </c>
      <c r="L7" s="19"/>
      <c r="M7" s="19"/>
      <c r="N7" s="19"/>
      <c r="O7" s="19"/>
      <c r="P7" s="19"/>
      <c r="Q7" s="19"/>
      <c r="R7" s="19"/>
      <c r="S7" s="19"/>
      <c r="T7" s="19"/>
      <c r="U7" s="19"/>
      <c r="V7" s="19"/>
      <c r="W7" s="19"/>
      <c r="X7" s="19"/>
      <c r="Y7" s="19"/>
      <c r="Z7" s="19"/>
      <c r="AA7" s="19"/>
      <c r="AB7" s="19"/>
      <c r="AC7" s="19"/>
      <c r="AD7" s="19"/>
      <c r="AE7" s="19"/>
      <c r="AF7" s="19"/>
      <c r="AG7" s="19"/>
      <c r="AH7" s="19"/>
      <c r="AI7" s="19"/>
      <c r="AJ7" s="19"/>
      <c r="AK7" s="26" t="s">
        <v>17</v>
      </c>
      <c r="AL7" s="19"/>
      <c r="AM7" s="19"/>
      <c r="AN7" s="23" t="s">
        <v>1</v>
      </c>
      <c r="AO7" s="19"/>
      <c r="AP7" s="19"/>
      <c r="AQ7" s="19"/>
      <c r="AR7" s="17"/>
      <c r="BS7" s="14" t="s">
        <v>6</v>
      </c>
    </row>
    <row r="8" s="1" customFormat="1" ht="12" customHeight="1">
      <c r="B8" s="18"/>
      <c r="C8" s="19"/>
      <c r="D8" s="26" t="s">
        <v>18</v>
      </c>
      <c r="E8" s="19"/>
      <c r="F8" s="19"/>
      <c r="G8" s="19"/>
      <c r="H8" s="19"/>
      <c r="I8" s="19"/>
      <c r="J8" s="19"/>
      <c r="K8" s="23" t="s">
        <v>19</v>
      </c>
      <c r="L8" s="19"/>
      <c r="M8" s="19"/>
      <c r="N8" s="19"/>
      <c r="O8" s="19"/>
      <c r="P8" s="19"/>
      <c r="Q8" s="19"/>
      <c r="R8" s="19"/>
      <c r="S8" s="19"/>
      <c r="T8" s="19"/>
      <c r="U8" s="19"/>
      <c r="V8" s="19"/>
      <c r="W8" s="19"/>
      <c r="X8" s="19"/>
      <c r="Y8" s="19"/>
      <c r="Z8" s="19"/>
      <c r="AA8" s="19"/>
      <c r="AB8" s="19"/>
      <c r="AC8" s="19"/>
      <c r="AD8" s="19"/>
      <c r="AE8" s="19"/>
      <c r="AF8" s="19"/>
      <c r="AG8" s="19"/>
      <c r="AH8" s="19"/>
      <c r="AI8" s="19"/>
      <c r="AJ8" s="19"/>
      <c r="AK8" s="26" t="s">
        <v>20</v>
      </c>
      <c r="AL8" s="19"/>
      <c r="AM8" s="19"/>
      <c r="AN8" s="23" t="s">
        <v>21</v>
      </c>
      <c r="AO8" s="19"/>
      <c r="AP8" s="19"/>
      <c r="AQ8" s="19"/>
      <c r="AR8" s="17"/>
      <c r="BS8" s="14" t="s">
        <v>6</v>
      </c>
    </row>
    <row r="9" s="1" customFormat="1" ht="14.4" customHeight="1">
      <c r="B9" s="18"/>
      <c r="C9" s="19"/>
      <c r="D9" s="19"/>
      <c r="E9" s="19"/>
      <c r="F9" s="19"/>
      <c r="G9" s="19"/>
      <c r="H9" s="19"/>
      <c r="I9" s="19"/>
      <c r="J9" s="19"/>
      <c r="K9" s="19"/>
      <c r="L9" s="19"/>
      <c r="M9" s="19"/>
      <c r="N9" s="19"/>
      <c r="O9" s="19"/>
      <c r="P9" s="19"/>
      <c r="Q9" s="19"/>
      <c r="R9" s="19"/>
      <c r="S9" s="19"/>
      <c r="T9" s="19"/>
      <c r="U9" s="19"/>
      <c r="V9" s="19"/>
      <c r="W9" s="19"/>
      <c r="X9" s="19"/>
      <c r="Y9" s="19"/>
      <c r="Z9" s="19"/>
      <c r="AA9" s="19"/>
      <c r="AB9" s="19"/>
      <c r="AC9" s="19"/>
      <c r="AD9" s="19"/>
      <c r="AE9" s="19"/>
      <c r="AF9" s="19"/>
      <c r="AG9" s="19"/>
      <c r="AH9" s="19"/>
      <c r="AI9" s="19"/>
      <c r="AJ9" s="19"/>
      <c r="AK9" s="19"/>
      <c r="AL9" s="19"/>
      <c r="AM9" s="19"/>
      <c r="AN9" s="19"/>
      <c r="AO9" s="19"/>
      <c r="AP9" s="19"/>
      <c r="AQ9" s="19"/>
      <c r="AR9" s="17"/>
      <c r="BS9" s="14" t="s">
        <v>6</v>
      </c>
    </row>
    <row r="10" s="1" customFormat="1" ht="12" customHeight="1">
      <c r="B10" s="18"/>
      <c r="C10" s="19"/>
      <c r="D10" s="26" t="s">
        <v>22</v>
      </c>
      <c r="E10" s="19"/>
      <c r="F10" s="19"/>
      <c r="G10" s="19"/>
      <c r="H10" s="19"/>
      <c r="I10" s="19"/>
      <c r="J10" s="19"/>
      <c r="K10" s="19"/>
      <c r="L10" s="19"/>
      <c r="M10" s="19"/>
      <c r="N10" s="19"/>
      <c r="O10" s="19"/>
      <c r="P10" s="19"/>
      <c r="Q10" s="19"/>
      <c r="R10" s="19"/>
      <c r="S10" s="19"/>
      <c r="T10" s="19"/>
      <c r="U10" s="19"/>
      <c r="V10" s="19"/>
      <c r="W10" s="19"/>
      <c r="X10" s="19"/>
      <c r="Y10" s="19"/>
      <c r="Z10" s="19"/>
      <c r="AA10" s="19"/>
      <c r="AB10" s="19"/>
      <c r="AC10" s="19"/>
      <c r="AD10" s="19"/>
      <c r="AE10" s="19"/>
      <c r="AF10" s="19"/>
      <c r="AG10" s="19"/>
      <c r="AH10" s="19"/>
      <c r="AI10" s="19"/>
      <c r="AJ10" s="19"/>
      <c r="AK10" s="26" t="s">
        <v>23</v>
      </c>
      <c r="AL10" s="19"/>
      <c r="AM10" s="19"/>
      <c r="AN10" s="23" t="s">
        <v>1</v>
      </c>
      <c r="AO10" s="19"/>
      <c r="AP10" s="19"/>
      <c r="AQ10" s="19"/>
      <c r="AR10" s="17"/>
      <c r="BS10" s="14" t="s">
        <v>6</v>
      </c>
    </row>
    <row r="11" s="1" customFormat="1" ht="18.48" customHeight="1">
      <c r="B11" s="18"/>
      <c r="C11" s="19"/>
      <c r="D11" s="19"/>
      <c r="E11" s="23" t="s">
        <v>24</v>
      </c>
      <c r="F11" s="19"/>
      <c r="G11" s="19"/>
      <c r="H11" s="19"/>
      <c r="I11" s="19"/>
      <c r="J11" s="19"/>
      <c r="K11" s="19"/>
      <c r="L11" s="19"/>
      <c r="M11" s="19"/>
      <c r="N11" s="19"/>
      <c r="O11" s="19"/>
      <c r="P11" s="19"/>
      <c r="Q11" s="19"/>
      <c r="R11" s="19"/>
      <c r="S11" s="19"/>
      <c r="T11" s="19"/>
      <c r="U11" s="19"/>
      <c r="V11" s="19"/>
      <c r="W11" s="19"/>
      <c r="X11" s="19"/>
      <c r="Y11" s="19"/>
      <c r="Z11" s="19"/>
      <c r="AA11" s="19"/>
      <c r="AB11" s="19"/>
      <c r="AC11" s="19"/>
      <c r="AD11" s="19"/>
      <c r="AE11" s="19"/>
      <c r="AF11" s="19"/>
      <c r="AG11" s="19"/>
      <c r="AH11" s="19"/>
      <c r="AI11" s="19"/>
      <c r="AJ11" s="19"/>
      <c r="AK11" s="26" t="s">
        <v>25</v>
      </c>
      <c r="AL11" s="19"/>
      <c r="AM11" s="19"/>
      <c r="AN11" s="23" t="s">
        <v>1</v>
      </c>
      <c r="AO11" s="19"/>
      <c r="AP11" s="19"/>
      <c r="AQ11" s="19"/>
      <c r="AR11" s="17"/>
      <c r="BS11" s="14" t="s">
        <v>6</v>
      </c>
    </row>
    <row r="12" s="1" customFormat="1" ht="6.96" customHeight="1">
      <c r="B12" s="18"/>
      <c r="C12" s="19"/>
      <c r="D12" s="19"/>
      <c r="E12" s="19"/>
      <c r="F12" s="19"/>
      <c r="G12" s="19"/>
      <c r="H12" s="19"/>
      <c r="I12" s="19"/>
      <c r="J12" s="19"/>
      <c r="K12" s="19"/>
      <c r="L12" s="19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19"/>
      <c r="AE12" s="19"/>
      <c r="AF12" s="19"/>
      <c r="AG12" s="19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7"/>
      <c r="BS12" s="14" t="s">
        <v>6</v>
      </c>
    </row>
    <row r="13" s="1" customFormat="1" ht="12" customHeight="1">
      <c r="B13" s="18"/>
      <c r="C13" s="19"/>
      <c r="D13" s="26" t="s">
        <v>26</v>
      </c>
      <c r="E13" s="19"/>
      <c r="F13" s="19"/>
      <c r="G13" s="19"/>
      <c r="H13" s="19"/>
      <c r="I13" s="19"/>
      <c r="J13" s="19"/>
      <c r="K13" s="19"/>
      <c r="L13" s="19"/>
      <c r="M13" s="19"/>
      <c r="N13" s="19"/>
      <c r="O13" s="19"/>
      <c r="P13" s="19"/>
      <c r="Q13" s="19"/>
      <c r="R13" s="19"/>
      <c r="S13" s="19"/>
      <c r="T13" s="19"/>
      <c r="U13" s="19"/>
      <c r="V13" s="19"/>
      <c r="W13" s="19"/>
      <c r="X13" s="19"/>
      <c r="Y13" s="19"/>
      <c r="Z13" s="19"/>
      <c r="AA13" s="19"/>
      <c r="AB13" s="19"/>
      <c r="AC13" s="19"/>
      <c r="AD13" s="19"/>
      <c r="AE13" s="19"/>
      <c r="AF13" s="19"/>
      <c r="AG13" s="19"/>
      <c r="AH13" s="19"/>
      <c r="AI13" s="19"/>
      <c r="AJ13" s="19"/>
      <c r="AK13" s="26" t="s">
        <v>23</v>
      </c>
      <c r="AL13" s="19"/>
      <c r="AM13" s="19"/>
      <c r="AN13" s="23" t="s">
        <v>1</v>
      </c>
      <c r="AO13" s="19"/>
      <c r="AP13" s="19"/>
      <c r="AQ13" s="19"/>
      <c r="AR13" s="17"/>
      <c r="BS13" s="14" t="s">
        <v>6</v>
      </c>
    </row>
    <row r="14">
      <c r="B14" s="18"/>
      <c r="C14" s="19"/>
      <c r="D14" s="19"/>
      <c r="E14" s="23" t="s">
        <v>27</v>
      </c>
      <c r="F14" s="19"/>
      <c r="G14" s="19"/>
      <c r="H14" s="19"/>
      <c r="I14" s="19"/>
      <c r="J14" s="19"/>
      <c r="K14" s="19"/>
      <c r="L14" s="19"/>
      <c r="M14" s="19"/>
      <c r="N14" s="19"/>
      <c r="O14" s="19"/>
      <c r="P14" s="19"/>
      <c r="Q14" s="19"/>
      <c r="R14" s="19"/>
      <c r="S14" s="19"/>
      <c r="T14" s="19"/>
      <c r="U14" s="19"/>
      <c r="V14" s="19"/>
      <c r="W14" s="19"/>
      <c r="X14" s="19"/>
      <c r="Y14" s="19"/>
      <c r="Z14" s="19"/>
      <c r="AA14" s="19"/>
      <c r="AB14" s="19"/>
      <c r="AC14" s="19"/>
      <c r="AD14" s="19"/>
      <c r="AE14" s="19"/>
      <c r="AF14" s="19"/>
      <c r="AG14" s="19"/>
      <c r="AH14" s="19"/>
      <c r="AI14" s="19"/>
      <c r="AJ14" s="19"/>
      <c r="AK14" s="26" t="s">
        <v>25</v>
      </c>
      <c r="AL14" s="19"/>
      <c r="AM14" s="19"/>
      <c r="AN14" s="23" t="s">
        <v>1</v>
      </c>
      <c r="AO14" s="19"/>
      <c r="AP14" s="19"/>
      <c r="AQ14" s="19"/>
      <c r="AR14" s="17"/>
      <c r="BS14" s="14" t="s">
        <v>6</v>
      </c>
    </row>
    <row r="15" s="1" customFormat="1" ht="6.96" customHeight="1">
      <c r="B15" s="18"/>
      <c r="C15" s="19"/>
      <c r="D15" s="19"/>
      <c r="E15" s="19"/>
      <c r="F15" s="19"/>
      <c r="G15" s="19"/>
      <c r="H15" s="19"/>
      <c r="I15" s="19"/>
      <c r="J15" s="19"/>
      <c r="K15" s="19"/>
      <c r="L15" s="19"/>
      <c r="M15" s="19"/>
      <c r="N15" s="19"/>
      <c r="O15" s="19"/>
      <c r="P15" s="19"/>
      <c r="Q15" s="19"/>
      <c r="R15" s="19"/>
      <c r="S15" s="19"/>
      <c r="T15" s="19"/>
      <c r="U15" s="19"/>
      <c r="V15" s="19"/>
      <c r="W15" s="19"/>
      <c r="X15" s="19"/>
      <c r="Y15" s="19"/>
      <c r="Z15" s="19"/>
      <c r="AA15" s="19"/>
      <c r="AB15" s="19"/>
      <c r="AC15" s="19"/>
      <c r="AD15" s="19"/>
      <c r="AE15" s="19"/>
      <c r="AF15" s="19"/>
      <c r="AG15" s="19"/>
      <c r="AH15" s="19"/>
      <c r="AI15" s="19"/>
      <c r="AJ15" s="19"/>
      <c r="AK15" s="19"/>
      <c r="AL15" s="19"/>
      <c r="AM15" s="19"/>
      <c r="AN15" s="19"/>
      <c r="AO15" s="19"/>
      <c r="AP15" s="19"/>
      <c r="AQ15" s="19"/>
      <c r="AR15" s="17"/>
      <c r="BS15" s="14" t="s">
        <v>4</v>
      </c>
    </row>
    <row r="16" s="1" customFormat="1" ht="12" customHeight="1">
      <c r="B16" s="18"/>
      <c r="C16" s="19"/>
      <c r="D16" s="26" t="s">
        <v>28</v>
      </c>
      <c r="E16" s="19"/>
      <c r="F16" s="19"/>
      <c r="G16" s="19"/>
      <c r="H16" s="19"/>
      <c r="I16" s="19"/>
      <c r="J16" s="19"/>
      <c r="K16" s="19"/>
      <c r="L16" s="19"/>
      <c r="M16" s="19"/>
      <c r="N16" s="19"/>
      <c r="O16" s="19"/>
      <c r="P16" s="19"/>
      <c r="Q16" s="19"/>
      <c r="R16" s="19"/>
      <c r="S16" s="19"/>
      <c r="T16" s="19"/>
      <c r="U16" s="19"/>
      <c r="V16" s="19"/>
      <c r="W16" s="19"/>
      <c r="X16" s="19"/>
      <c r="Y16" s="19"/>
      <c r="Z16" s="19"/>
      <c r="AA16" s="19"/>
      <c r="AB16" s="19"/>
      <c r="AC16" s="19"/>
      <c r="AD16" s="19"/>
      <c r="AE16" s="19"/>
      <c r="AF16" s="19"/>
      <c r="AG16" s="19"/>
      <c r="AH16" s="19"/>
      <c r="AI16" s="19"/>
      <c r="AJ16" s="19"/>
      <c r="AK16" s="26" t="s">
        <v>23</v>
      </c>
      <c r="AL16" s="19"/>
      <c r="AM16" s="19"/>
      <c r="AN16" s="23" t="s">
        <v>1</v>
      </c>
      <c r="AO16" s="19"/>
      <c r="AP16" s="19"/>
      <c r="AQ16" s="19"/>
      <c r="AR16" s="17"/>
      <c r="BS16" s="14" t="s">
        <v>4</v>
      </c>
    </row>
    <row r="17" s="1" customFormat="1" ht="18.48" customHeight="1">
      <c r="B17" s="18"/>
      <c r="C17" s="19"/>
      <c r="D17" s="19"/>
      <c r="E17" s="23" t="s">
        <v>29</v>
      </c>
      <c r="F17" s="19"/>
      <c r="G17" s="19"/>
      <c r="H17" s="19"/>
      <c r="I17" s="19"/>
      <c r="J17" s="19"/>
      <c r="K17" s="19"/>
      <c r="L17" s="19"/>
      <c r="M17" s="19"/>
      <c r="N17" s="19"/>
      <c r="O17" s="19"/>
      <c r="P17" s="19"/>
      <c r="Q17" s="19"/>
      <c r="R17" s="19"/>
      <c r="S17" s="19"/>
      <c r="T17" s="19"/>
      <c r="U17" s="19"/>
      <c r="V17" s="19"/>
      <c r="W17" s="19"/>
      <c r="X17" s="19"/>
      <c r="Y17" s="19"/>
      <c r="Z17" s="19"/>
      <c r="AA17" s="19"/>
      <c r="AB17" s="19"/>
      <c r="AC17" s="19"/>
      <c r="AD17" s="19"/>
      <c r="AE17" s="19"/>
      <c r="AF17" s="19"/>
      <c r="AG17" s="19"/>
      <c r="AH17" s="19"/>
      <c r="AI17" s="19"/>
      <c r="AJ17" s="19"/>
      <c r="AK17" s="26" t="s">
        <v>25</v>
      </c>
      <c r="AL17" s="19"/>
      <c r="AM17" s="19"/>
      <c r="AN17" s="23" t="s">
        <v>1</v>
      </c>
      <c r="AO17" s="19"/>
      <c r="AP17" s="19"/>
      <c r="AQ17" s="19"/>
      <c r="AR17" s="17"/>
      <c r="BS17" s="14" t="s">
        <v>30</v>
      </c>
    </row>
    <row r="18" s="1" customFormat="1" ht="6.96" customHeight="1">
      <c r="B18" s="18"/>
      <c r="C18" s="19"/>
      <c r="D18" s="19"/>
      <c r="E18" s="19"/>
      <c r="F18" s="19"/>
      <c r="G18" s="19"/>
      <c r="H18" s="19"/>
      <c r="I18" s="19"/>
      <c r="J18" s="19"/>
      <c r="K18" s="19"/>
      <c r="L18" s="19"/>
      <c r="M18" s="19"/>
      <c r="N18" s="19"/>
      <c r="O18" s="19"/>
      <c r="P18" s="19"/>
      <c r="Q18" s="19"/>
      <c r="R18" s="19"/>
      <c r="S18" s="19"/>
      <c r="T18" s="19"/>
      <c r="U18" s="19"/>
      <c r="V18" s="19"/>
      <c r="W18" s="19"/>
      <c r="X18" s="19"/>
      <c r="Y18" s="19"/>
      <c r="Z18" s="19"/>
      <c r="AA18" s="19"/>
      <c r="AB18" s="19"/>
      <c r="AC18" s="19"/>
      <c r="AD18" s="19"/>
      <c r="AE18" s="19"/>
      <c r="AF18" s="19"/>
      <c r="AG18" s="19"/>
      <c r="AH18" s="19"/>
      <c r="AI18" s="19"/>
      <c r="AJ18" s="19"/>
      <c r="AK18" s="19"/>
      <c r="AL18" s="19"/>
      <c r="AM18" s="19"/>
      <c r="AN18" s="19"/>
      <c r="AO18" s="19"/>
      <c r="AP18" s="19"/>
      <c r="AQ18" s="19"/>
      <c r="AR18" s="17"/>
      <c r="BS18" s="14" t="s">
        <v>6</v>
      </c>
    </row>
    <row r="19" s="1" customFormat="1" ht="12" customHeight="1">
      <c r="B19" s="18"/>
      <c r="C19" s="19"/>
      <c r="D19" s="26" t="s">
        <v>31</v>
      </c>
      <c r="E19" s="19"/>
      <c r="F19" s="19"/>
      <c r="G19" s="19"/>
      <c r="H19" s="19"/>
      <c r="I19" s="19"/>
      <c r="J19" s="19"/>
      <c r="K19" s="19"/>
      <c r="L19" s="19"/>
      <c r="M19" s="19"/>
      <c r="N19" s="19"/>
      <c r="O19" s="19"/>
      <c r="P19" s="19"/>
      <c r="Q19" s="19"/>
      <c r="R19" s="19"/>
      <c r="S19" s="19"/>
      <c r="T19" s="19"/>
      <c r="U19" s="19"/>
      <c r="V19" s="19"/>
      <c r="W19" s="19"/>
      <c r="X19" s="19"/>
      <c r="Y19" s="19"/>
      <c r="Z19" s="19"/>
      <c r="AA19" s="19"/>
      <c r="AB19" s="19"/>
      <c r="AC19" s="19"/>
      <c r="AD19" s="19"/>
      <c r="AE19" s="19"/>
      <c r="AF19" s="19"/>
      <c r="AG19" s="19"/>
      <c r="AH19" s="19"/>
      <c r="AI19" s="19"/>
      <c r="AJ19" s="19"/>
      <c r="AK19" s="26" t="s">
        <v>23</v>
      </c>
      <c r="AL19" s="19"/>
      <c r="AM19" s="19"/>
      <c r="AN19" s="23" t="s">
        <v>1</v>
      </c>
      <c r="AO19" s="19"/>
      <c r="AP19" s="19"/>
      <c r="AQ19" s="19"/>
      <c r="AR19" s="17"/>
      <c r="BS19" s="14" t="s">
        <v>6</v>
      </c>
    </row>
    <row r="20" s="1" customFormat="1" ht="18.48" customHeight="1">
      <c r="B20" s="18"/>
      <c r="C20" s="19"/>
      <c r="D20" s="19"/>
      <c r="E20" s="23" t="s">
        <v>27</v>
      </c>
      <c r="F20" s="19"/>
      <c r="G20" s="19"/>
      <c r="H20" s="19"/>
      <c r="I20" s="19"/>
      <c r="J20" s="19"/>
      <c r="K20" s="19"/>
      <c r="L20" s="19"/>
      <c r="M20" s="19"/>
      <c r="N20" s="19"/>
      <c r="O20" s="19"/>
      <c r="P20" s="19"/>
      <c r="Q20" s="19"/>
      <c r="R20" s="19"/>
      <c r="S20" s="19"/>
      <c r="T20" s="19"/>
      <c r="U20" s="19"/>
      <c r="V20" s="19"/>
      <c r="W20" s="19"/>
      <c r="X20" s="19"/>
      <c r="Y20" s="19"/>
      <c r="Z20" s="19"/>
      <c r="AA20" s="19"/>
      <c r="AB20" s="19"/>
      <c r="AC20" s="19"/>
      <c r="AD20" s="19"/>
      <c r="AE20" s="19"/>
      <c r="AF20" s="19"/>
      <c r="AG20" s="19"/>
      <c r="AH20" s="19"/>
      <c r="AI20" s="19"/>
      <c r="AJ20" s="19"/>
      <c r="AK20" s="26" t="s">
        <v>25</v>
      </c>
      <c r="AL20" s="19"/>
      <c r="AM20" s="19"/>
      <c r="AN20" s="23" t="s">
        <v>1</v>
      </c>
      <c r="AO20" s="19"/>
      <c r="AP20" s="19"/>
      <c r="AQ20" s="19"/>
      <c r="AR20" s="17"/>
      <c r="BS20" s="14" t="s">
        <v>30</v>
      </c>
    </row>
    <row r="21" s="1" customFormat="1" ht="6.96" customHeight="1">
      <c r="B21" s="18"/>
      <c r="C21" s="19"/>
      <c r="D21" s="19"/>
      <c r="E21" s="19"/>
      <c r="F21" s="19"/>
      <c r="G21" s="19"/>
      <c r="H21" s="19"/>
      <c r="I21" s="19"/>
      <c r="J21" s="19"/>
      <c r="K21" s="19"/>
      <c r="L21" s="19"/>
      <c r="M21" s="19"/>
      <c r="N21" s="19"/>
      <c r="O21" s="19"/>
      <c r="P21" s="19"/>
      <c r="Q21" s="19"/>
      <c r="R21" s="19"/>
      <c r="S21" s="19"/>
      <c r="T21" s="19"/>
      <c r="U21" s="19"/>
      <c r="V21" s="19"/>
      <c r="W21" s="19"/>
      <c r="X21" s="19"/>
      <c r="Y21" s="19"/>
      <c r="Z21" s="19"/>
      <c r="AA21" s="19"/>
      <c r="AB21" s="19"/>
      <c r="AC21" s="19"/>
      <c r="AD21" s="19"/>
      <c r="AE21" s="19"/>
      <c r="AF21" s="19"/>
      <c r="AG21" s="19"/>
      <c r="AH21" s="19"/>
      <c r="AI21" s="19"/>
      <c r="AJ21" s="19"/>
      <c r="AK21" s="19"/>
      <c r="AL21" s="19"/>
      <c r="AM21" s="19"/>
      <c r="AN21" s="19"/>
      <c r="AO21" s="19"/>
      <c r="AP21" s="19"/>
      <c r="AQ21" s="19"/>
      <c r="AR21" s="17"/>
    </row>
    <row r="22" s="1" customFormat="1" ht="12" customHeight="1">
      <c r="B22" s="18"/>
      <c r="C22" s="19"/>
      <c r="D22" s="26" t="s">
        <v>32</v>
      </c>
      <c r="E22" s="19"/>
      <c r="F22" s="19"/>
      <c r="G22" s="19"/>
      <c r="H22" s="19"/>
      <c r="I22" s="19"/>
      <c r="J22" s="19"/>
      <c r="K22" s="19"/>
      <c r="L22" s="19"/>
      <c r="M22" s="19"/>
      <c r="N22" s="19"/>
      <c r="O22" s="19"/>
      <c r="P22" s="19"/>
      <c r="Q22" s="19"/>
      <c r="R22" s="19"/>
      <c r="S22" s="19"/>
      <c r="T22" s="19"/>
      <c r="U22" s="19"/>
      <c r="V22" s="19"/>
      <c r="W22" s="19"/>
      <c r="X22" s="19"/>
      <c r="Y22" s="19"/>
      <c r="Z22" s="19"/>
      <c r="AA22" s="19"/>
      <c r="AB22" s="19"/>
      <c r="AC22" s="19"/>
      <c r="AD22" s="19"/>
      <c r="AE22" s="19"/>
      <c r="AF22" s="19"/>
      <c r="AG22" s="19"/>
      <c r="AH22" s="19"/>
      <c r="AI22" s="19"/>
      <c r="AJ22" s="19"/>
      <c r="AK22" s="19"/>
      <c r="AL22" s="19"/>
      <c r="AM22" s="19"/>
      <c r="AN22" s="19"/>
      <c r="AO22" s="19"/>
      <c r="AP22" s="19"/>
      <c r="AQ22" s="19"/>
      <c r="AR22" s="17"/>
    </row>
    <row r="23" s="1" customFormat="1" ht="16.5" customHeight="1">
      <c r="B23" s="18"/>
      <c r="C23" s="19"/>
      <c r="D23" s="19"/>
      <c r="E23" s="27" t="s">
        <v>1</v>
      </c>
      <c r="F23" s="27"/>
      <c r="G23" s="27"/>
      <c r="H23" s="27"/>
      <c r="I23" s="27"/>
      <c r="J23" s="27"/>
      <c r="K23" s="27"/>
      <c r="L23" s="27"/>
      <c r="M23" s="27"/>
      <c r="N23" s="27"/>
      <c r="O23" s="27"/>
      <c r="P23" s="27"/>
      <c r="Q23" s="27"/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27"/>
      <c r="AK23" s="27"/>
      <c r="AL23" s="27"/>
      <c r="AM23" s="27"/>
      <c r="AN23" s="27"/>
      <c r="AO23" s="19"/>
      <c r="AP23" s="19"/>
      <c r="AQ23" s="19"/>
      <c r="AR23" s="17"/>
    </row>
    <row r="24" s="1" customFormat="1" ht="6.96" customHeight="1">
      <c r="B24" s="18"/>
      <c r="C24" s="19"/>
      <c r="D24" s="19"/>
      <c r="E24" s="19"/>
      <c r="F24" s="19"/>
      <c r="G24" s="19"/>
      <c r="H24" s="19"/>
      <c r="I24" s="19"/>
      <c r="J24" s="19"/>
      <c r="K24" s="19"/>
      <c r="L24" s="19"/>
      <c r="M24" s="19"/>
      <c r="N24" s="19"/>
      <c r="O24" s="19"/>
      <c r="P24" s="19"/>
      <c r="Q24" s="19"/>
      <c r="R24" s="19"/>
      <c r="S24" s="19"/>
      <c r="T24" s="19"/>
      <c r="U24" s="19"/>
      <c r="V24" s="19"/>
      <c r="W24" s="19"/>
      <c r="X24" s="19"/>
      <c r="Y24" s="19"/>
      <c r="Z24" s="19"/>
      <c r="AA24" s="19"/>
      <c r="AB24" s="19"/>
      <c r="AC24" s="19"/>
      <c r="AD24" s="19"/>
      <c r="AE24" s="19"/>
      <c r="AF24" s="19"/>
      <c r="AG24" s="19"/>
      <c r="AH24" s="19"/>
      <c r="AI24" s="19"/>
      <c r="AJ24" s="19"/>
      <c r="AK24" s="19"/>
      <c r="AL24" s="19"/>
      <c r="AM24" s="19"/>
      <c r="AN24" s="19"/>
      <c r="AO24" s="19"/>
      <c r="AP24" s="19"/>
      <c r="AQ24" s="19"/>
      <c r="AR24" s="17"/>
    </row>
    <row r="25" s="1" customFormat="1" ht="6.96" customHeight="1">
      <c r="B25" s="18"/>
      <c r="C25" s="19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  <c r="W25" s="28"/>
      <c r="X25" s="28"/>
      <c r="Y25" s="28"/>
      <c r="Z25" s="28"/>
      <c r="AA25" s="28"/>
      <c r="AB25" s="28"/>
      <c r="AC25" s="28"/>
      <c r="AD25" s="28"/>
      <c r="AE25" s="28"/>
      <c r="AF25" s="28"/>
      <c r="AG25" s="28"/>
      <c r="AH25" s="28"/>
      <c r="AI25" s="28"/>
      <c r="AJ25" s="28"/>
      <c r="AK25" s="28"/>
      <c r="AL25" s="28"/>
      <c r="AM25" s="28"/>
      <c r="AN25" s="28"/>
      <c r="AO25" s="28"/>
      <c r="AP25" s="19"/>
      <c r="AQ25" s="19"/>
      <c r="AR25" s="17"/>
    </row>
    <row r="26" s="2" customFormat="1" ht="25.92" customHeight="1">
      <c r="A26" s="29"/>
      <c r="B26" s="30"/>
      <c r="C26" s="31"/>
      <c r="D26" s="32" t="s">
        <v>33</v>
      </c>
      <c r="E26" s="33"/>
      <c r="F26" s="33"/>
      <c r="G26" s="33"/>
      <c r="H26" s="33"/>
      <c r="I26" s="33"/>
      <c r="J26" s="33"/>
      <c r="K26" s="33"/>
      <c r="L26" s="33"/>
      <c r="M26" s="33"/>
      <c r="N26" s="33"/>
      <c r="O26" s="33"/>
      <c r="P26" s="33"/>
      <c r="Q26" s="33"/>
      <c r="R26" s="33"/>
      <c r="S26" s="33"/>
      <c r="T26" s="33"/>
      <c r="U26" s="33"/>
      <c r="V26" s="33"/>
      <c r="W26" s="33"/>
      <c r="X26" s="33"/>
      <c r="Y26" s="33"/>
      <c r="Z26" s="33"/>
      <c r="AA26" s="33"/>
      <c r="AB26" s="33"/>
      <c r="AC26" s="33"/>
      <c r="AD26" s="33"/>
      <c r="AE26" s="33"/>
      <c r="AF26" s="33"/>
      <c r="AG26" s="33"/>
      <c r="AH26" s="33"/>
      <c r="AI26" s="33"/>
      <c r="AJ26" s="33"/>
      <c r="AK26" s="34">
        <f>ROUND(AG94,2)</f>
        <v>104000</v>
      </c>
      <c r="AL26" s="33"/>
      <c r="AM26" s="33"/>
      <c r="AN26" s="33"/>
      <c r="AO26" s="33"/>
      <c r="AP26" s="31"/>
      <c r="AQ26" s="31"/>
      <c r="AR26" s="35"/>
      <c r="BE26" s="29"/>
    </row>
    <row r="27" s="2" customFormat="1" ht="6.96" customHeight="1">
      <c r="A27" s="29"/>
      <c r="B27" s="30"/>
      <c r="C27" s="31"/>
      <c r="D27" s="31"/>
      <c r="E27" s="31"/>
      <c r="F27" s="31"/>
      <c r="G27" s="31"/>
      <c r="H27" s="31"/>
      <c r="I27" s="31"/>
      <c r="J27" s="31"/>
      <c r="K27" s="31"/>
      <c r="L27" s="31"/>
      <c r="M27" s="31"/>
      <c r="N27" s="31"/>
      <c r="O27" s="31"/>
      <c r="P27" s="31"/>
      <c r="Q27" s="31"/>
      <c r="R27" s="31"/>
      <c r="S27" s="31"/>
      <c r="T27" s="31"/>
      <c r="U27" s="31"/>
      <c r="V27" s="31"/>
      <c r="W27" s="31"/>
      <c r="X27" s="31"/>
      <c r="Y27" s="31"/>
      <c r="Z27" s="31"/>
      <c r="AA27" s="31"/>
      <c r="AB27" s="31"/>
      <c r="AC27" s="31"/>
      <c r="AD27" s="31"/>
      <c r="AE27" s="31"/>
      <c r="AF27" s="31"/>
      <c r="AG27" s="31"/>
      <c r="AH27" s="31"/>
      <c r="AI27" s="31"/>
      <c r="AJ27" s="31"/>
      <c r="AK27" s="31"/>
      <c r="AL27" s="31"/>
      <c r="AM27" s="31"/>
      <c r="AN27" s="31"/>
      <c r="AO27" s="31"/>
      <c r="AP27" s="31"/>
      <c r="AQ27" s="31"/>
      <c r="AR27" s="35"/>
      <c r="BE27" s="29"/>
    </row>
    <row r="28" s="2" customFormat="1">
      <c r="A28" s="29"/>
      <c r="B28" s="30"/>
      <c r="C28" s="31"/>
      <c r="D28" s="31"/>
      <c r="E28" s="31"/>
      <c r="F28" s="31"/>
      <c r="G28" s="31"/>
      <c r="H28" s="31"/>
      <c r="I28" s="31"/>
      <c r="J28" s="31"/>
      <c r="K28" s="31"/>
      <c r="L28" s="36" t="s">
        <v>34</v>
      </c>
      <c r="M28" s="36"/>
      <c r="N28" s="36"/>
      <c r="O28" s="36"/>
      <c r="P28" s="36"/>
      <c r="Q28" s="31"/>
      <c r="R28" s="31"/>
      <c r="S28" s="31"/>
      <c r="T28" s="31"/>
      <c r="U28" s="31"/>
      <c r="V28" s="31"/>
      <c r="W28" s="36" t="s">
        <v>35</v>
      </c>
      <c r="X28" s="36"/>
      <c r="Y28" s="36"/>
      <c r="Z28" s="36"/>
      <c r="AA28" s="36"/>
      <c r="AB28" s="36"/>
      <c r="AC28" s="36"/>
      <c r="AD28" s="36"/>
      <c r="AE28" s="36"/>
      <c r="AF28" s="31"/>
      <c r="AG28" s="31"/>
      <c r="AH28" s="31"/>
      <c r="AI28" s="31"/>
      <c r="AJ28" s="31"/>
      <c r="AK28" s="36" t="s">
        <v>36</v>
      </c>
      <c r="AL28" s="36"/>
      <c r="AM28" s="36"/>
      <c r="AN28" s="36"/>
      <c r="AO28" s="36"/>
      <c r="AP28" s="31"/>
      <c r="AQ28" s="31"/>
      <c r="AR28" s="35"/>
      <c r="BE28" s="29"/>
    </row>
    <row r="29" s="3" customFormat="1" ht="14.4" customHeight="1">
      <c r="A29" s="3"/>
      <c r="B29" s="37"/>
      <c r="C29" s="38"/>
      <c r="D29" s="26" t="s">
        <v>37</v>
      </c>
      <c r="E29" s="38"/>
      <c r="F29" s="26" t="s">
        <v>38</v>
      </c>
      <c r="G29" s="38"/>
      <c r="H29" s="38"/>
      <c r="I29" s="38"/>
      <c r="J29" s="38"/>
      <c r="K29" s="38"/>
      <c r="L29" s="39">
        <v>0.20999999999999999</v>
      </c>
      <c r="M29" s="38"/>
      <c r="N29" s="38"/>
      <c r="O29" s="38"/>
      <c r="P29" s="38"/>
      <c r="Q29" s="38"/>
      <c r="R29" s="38"/>
      <c r="S29" s="38"/>
      <c r="T29" s="38"/>
      <c r="U29" s="38"/>
      <c r="V29" s="38"/>
      <c r="W29" s="40">
        <f>ROUND(AZ94, 2)</f>
        <v>0</v>
      </c>
      <c r="X29" s="38"/>
      <c r="Y29" s="38"/>
      <c r="Z29" s="38"/>
      <c r="AA29" s="38"/>
      <c r="AB29" s="38"/>
      <c r="AC29" s="38"/>
      <c r="AD29" s="38"/>
      <c r="AE29" s="38"/>
      <c r="AF29" s="38"/>
      <c r="AG29" s="38"/>
      <c r="AH29" s="38"/>
      <c r="AI29" s="38"/>
      <c r="AJ29" s="38"/>
      <c r="AK29" s="40">
        <f>ROUND(AV94, 2)</f>
        <v>0</v>
      </c>
      <c r="AL29" s="38"/>
      <c r="AM29" s="38"/>
      <c r="AN29" s="38"/>
      <c r="AO29" s="38"/>
      <c r="AP29" s="38"/>
      <c r="AQ29" s="38"/>
      <c r="AR29" s="41"/>
      <c r="BE29" s="3"/>
    </row>
    <row r="30" s="3" customFormat="1" ht="14.4" customHeight="1">
      <c r="A30" s="3"/>
      <c r="B30" s="37"/>
      <c r="C30" s="38"/>
      <c r="D30" s="38"/>
      <c r="E30" s="38"/>
      <c r="F30" s="26" t="s">
        <v>39</v>
      </c>
      <c r="G30" s="38"/>
      <c r="H30" s="38"/>
      <c r="I30" s="38"/>
      <c r="J30" s="38"/>
      <c r="K30" s="38"/>
      <c r="L30" s="39">
        <v>0.14999999999999999</v>
      </c>
      <c r="M30" s="38"/>
      <c r="N30" s="38"/>
      <c r="O30" s="38"/>
      <c r="P30" s="38"/>
      <c r="Q30" s="38"/>
      <c r="R30" s="38"/>
      <c r="S30" s="38"/>
      <c r="T30" s="38"/>
      <c r="U30" s="38"/>
      <c r="V30" s="38"/>
      <c r="W30" s="40">
        <f>ROUND(BA94, 2)</f>
        <v>104000</v>
      </c>
      <c r="X30" s="38"/>
      <c r="Y30" s="38"/>
      <c r="Z30" s="38"/>
      <c r="AA30" s="38"/>
      <c r="AB30" s="38"/>
      <c r="AC30" s="38"/>
      <c r="AD30" s="38"/>
      <c r="AE30" s="38"/>
      <c r="AF30" s="38"/>
      <c r="AG30" s="38"/>
      <c r="AH30" s="38"/>
      <c r="AI30" s="38"/>
      <c r="AJ30" s="38"/>
      <c r="AK30" s="40">
        <f>ROUND(AW94, 2)</f>
        <v>15600</v>
      </c>
      <c r="AL30" s="38"/>
      <c r="AM30" s="38"/>
      <c r="AN30" s="38"/>
      <c r="AO30" s="38"/>
      <c r="AP30" s="38"/>
      <c r="AQ30" s="38"/>
      <c r="AR30" s="41"/>
      <c r="BE30" s="3"/>
    </row>
    <row r="31" hidden="1" s="3" customFormat="1" ht="14.4" customHeight="1">
      <c r="A31" s="3"/>
      <c r="B31" s="37"/>
      <c r="C31" s="38"/>
      <c r="D31" s="38"/>
      <c r="E31" s="38"/>
      <c r="F31" s="26" t="s">
        <v>40</v>
      </c>
      <c r="G31" s="38"/>
      <c r="H31" s="38"/>
      <c r="I31" s="38"/>
      <c r="J31" s="38"/>
      <c r="K31" s="38"/>
      <c r="L31" s="39">
        <v>0.20999999999999999</v>
      </c>
      <c r="M31" s="38"/>
      <c r="N31" s="38"/>
      <c r="O31" s="38"/>
      <c r="P31" s="38"/>
      <c r="Q31" s="38"/>
      <c r="R31" s="38"/>
      <c r="S31" s="38"/>
      <c r="T31" s="38"/>
      <c r="U31" s="38"/>
      <c r="V31" s="38"/>
      <c r="W31" s="40">
        <f>ROUND(BB94, 2)</f>
        <v>0</v>
      </c>
      <c r="X31" s="38"/>
      <c r="Y31" s="38"/>
      <c r="Z31" s="38"/>
      <c r="AA31" s="38"/>
      <c r="AB31" s="38"/>
      <c r="AC31" s="38"/>
      <c r="AD31" s="38"/>
      <c r="AE31" s="38"/>
      <c r="AF31" s="38"/>
      <c r="AG31" s="38"/>
      <c r="AH31" s="38"/>
      <c r="AI31" s="38"/>
      <c r="AJ31" s="38"/>
      <c r="AK31" s="40">
        <v>0</v>
      </c>
      <c r="AL31" s="38"/>
      <c r="AM31" s="38"/>
      <c r="AN31" s="38"/>
      <c r="AO31" s="38"/>
      <c r="AP31" s="38"/>
      <c r="AQ31" s="38"/>
      <c r="AR31" s="41"/>
      <c r="BE31" s="3"/>
    </row>
    <row r="32" hidden="1" s="3" customFormat="1" ht="14.4" customHeight="1">
      <c r="A32" s="3"/>
      <c r="B32" s="37"/>
      <c r="C32" s="38"/>
      <c r="D32" s="38"/>
      <c r="E32" s="38"/>
      <c r="F32" s="26" t="s">
        <v>41</v>
      </c>
      <c r="G32" s="38"/>
      <c r="H32" s="38"/>
      <c r="I32" s="38"/>
      <c r="J32" s="38"/>
      <c r="K32" s="38"/>
      <c r="L32" s="39">
        <v>0.14999999999999999</v>
      </c>
      <c r="M32" s="38"/>
      <c r="N32" s="38"/>
      <c r="O32" s="38"/>
      <c r="P32" s="38"/>
      <c r="Q32" s="38"/>
      <c r="R32" s="38"/>
      <c r="S32" s="38"/>
      <c r="T32" s="38"/>
      <c r="U32" s="38"/>
      <c r="V32" s="38"/>
      <c r="W32" s="40">
        <f>ROUND(BC94, 2)</f>
        <v>0</v>
      </c>
      <c r="X32" s="38"/>
      <c r="Y32" s="38"/>
      <c r="Z32" s="38"/>
      <c r="AA32" s="38"/>
      <c r="AB32" s="38"/>
      <c r="AC32" s="38"/>
      <c r="AD32" s="38"/>
      <c r="AE32" s="38"/>
      <c r="AF32" s="38"/>
      <c r="AG32" s="38"/>
      <c r="AH32" s="38"/>
      <c r="AI32" s="38"/>
      <c r="AJ32" s="38"/>
      <c r="AK32" s="40">
        <v>0</v>
      </c>
      <c r="AL32" s="38"/>
      <c r="AM32" s="38"/>
      <c r="AN32" s="38"/>
      <c r="AO32" s="38"/>
      <c r="AP32" s="38"/>
      <c r="AQ32" s="38"/>
      <c r="AR32" s="41"/>
      <c r="BE32" s="3"/>
    </row>
    <row r="33" hidden="1" s="3" customFormat="1" ht="14.4" customHeight="1">
      <c r="A33" s="3"/>
      <c r="B33" s="37"/>
      <c r="C33" s="38"/>
      <c r="D33" s="38"/>
      <c r="E33" s="38"/>
      <c r="F33" s="26" t="s">
        <v>42</v>
      </c>
      <c r="G33" s="38"/>
      <c r="H33" s="38"/>
      <c r="I33" s="38"/>
      <c r="J33" s="38"/>
      <c r="K33" s="38"/>
      <c r="L33" s="39">
        <v>0</v>
      </c>
      <c r="M33" s="38"/>
      <c r="N33" s="38"/>
      <c r="O33" s="38"/>
      <c r="P33" s="38"/>
      <c r="Q33" s="38"/>
      <c r="R33" s="38"/>
      <c r="S33" s="38"/>
      <c r="T33" s="38"/>
      <c r="U33" s="38"/>
      <c r="V33" s="38"/>
      <c r="W33" s="40">
        <f>ROUND(BD94, 2)</f>
        <v>0</v>
      </c>
      <c r="X33" s="38"/>
      <c r="Y33" s="38"/>
      <c r="Z33" s="38"/>
      <c r="AA33" s="38"/>
      <c r="AB33" s="38"/>
      <c r="AC33" s="38"/>
      <c r="AD33" s="38"/>
      <c r="AE33" s="38"/>
      <c r="AF33" s="38"/>
      <c r="AG33" s="38"/>
      <c r="AH33" s="38"/>
      <c r="AI33" s="38"/>
      <c r="AJ33" s="38"/>
      <c r="AK33" s="40">
        <v>0</v>
      </c>
      <c r="AL33" s="38"/>
      <c r="AM33" s="38"/>
      <c r="AN33" s="38"/>
      <c r="AO33" s="38"/>
      <c r="AP33" s="38"/>
      <c r="AQ33" s="38"/>
      <c r="AR33" s="41"/>
      <c r="BE33" s="3"/>
    </row>
    <row r="34" s="2" customFormat="1" ht="6.96" customHeight="1">
      <c r="A34" s="29"/>
      <c r="B34" s="30"/>
      <c r="C34" s="31"/>
      <c r="D34" s="31"/>
      <c r="E34" s="31"/>
      <c r="F34" s="31"/>
      <c r="G34" s="31"/>
      <c r="H34" s="31"/>
      <c r="I34" s="31"/>
      <c r="J34" s="31"/>
      <c r="K34" s="31"/>
      <c r="L34" s="31"/>
      <c r="M34" s="31"/>
      <c r="N34" s="31"/>
      <c r="O34" s="31"/>
      <c r="P34" s="31"/>
      <c r="Q34" s="31"/>
      <c r="R34" s="31"/>
      <c r="S34" s="31"/>
      <c r="T34" s="31"/>
      <c r="U34" s="31"/>
      <c r="V34" s="31"/>
      <c r="W34" s="31"/>
      <c r="X34" s="31"/>
      <c r="Y34" s="31"/>
      <c r="Z34" s="31"/>
      <c r="AA34" s="31"/>
      <c r="AB34" s="31"/>
      <c r="AC34" s="31"/>
      <c r="AD34" s="31"/>
      <c r="AE34" s="31"/>
      <c r="AF34" s="31"/>
      <c r="AG34" s="31"/>
      <c r="AH34" s="31"/>
      <c r="AI34" s="31"/>
      <c r="AJ34" s="31"/>
      <c r="AK34" s="31"/>
      <c r="AL34" s="31"/>
      <c r="AM34" s="31"/>
      <c r="AN34" s="31"/>
      <c r="AO34" s="31"/>
      <c r="AP34" s="31"/>
      <c r="AQ34" s="31"/>
      <c r="AR34" s="35"/>
      <c r="BE34" s="29"/>
    </row>
    <row r="35" s="2" customFormat="1" ht="25.92" customHeight="1">
      <c r="A35" s="29"/>
      <c r="B35" s="30"/>
      <c r="C35" s="42"/>
      <c r="D35" s="43" t="s">
        <v>43</v>
      </c>
      <c r="E35" s="44"/>
      <c r="F35" s="44"/>
      <c r="G35" s="44"/>
      <c r="H35" s="44"/>
      <c r="I35" s="44"/>
      <c r="J35" s="44"/>
      <c r="K35" s="44"/>
      <c r="L35" s="44"/>
      <c r="M35" s="44"/>
      <c r="N35" s="44"/>
      <c r="O35" s="44"/>
      <c r="P35" s="44"/>
      <c r="Q35" s="44"/>
      <c r="R35" s="44"/>
      <c r="S35" s="44"/>
      <c r="T35" s="45" t="s">
        <v>44</v>
      </c>
      <c r="U35" s="44"/>
      <c r="V35" s="44"/>
      <c r="W35" s="44"/>
      <c r="X35" s="46" t="s">
        <v>45</v>
      </c>
      <c r="Y35" s="44"/>
      <c r="Z35" s="44"/>
      <c r="AA35" s="44"/>
      <c r="AB35" s="44"/>
      <c r="AC35" s="44"/>
      <c r="AD35" s="44"/>
      <c r="AE35" s="44"/>
      <c r="AF35" s="44"/>
      <c r="AG35" s="44"/>
      <c r="AH35" s="44"/>
      <c r="AI35" s="44"/>
      <c r="AJ35" s="44"/>
      <c r="AK35" s="47">
        <f>SUM(AK26:AK33)</f>
        <v>119600</v>
      </c>
      <c r="AL35" s="44"/>
      <c r="AM35" s="44"/>
      <c r="AN35" s="44"/>
      <c r="AO35" s="48"/>
      <c r="AP35" s="42"/>
      <c r="AQ35" s="42"/>
      <c r="AR35" s="35"/>
      <c r="BE35" s="29"/>
    </row>
    <row r="36" s="2" customFormat="1" ht="6.96" customHeight="1">
      <c r="A36" s="29"/>
      <c r="B36" s="30"/>
      <c r="C36" s="31"/>
      <c r="D36" s="31"/>
      <c r="E36" s="31"/>
      <c r="F36" s="31"/>
      <c r="G36" s="31"/>
      <c r="H36" s="31"/>
      <c r="I36" s="31"/>
      <c r="J36" s="31"/>
      <c r="K36" s="31"/>
      <c r="L36" s="31"/>
      <c r="M36" s="31"/>
      <c r="N36" s="31"/>
      <c r="O36" s="31"/>
      <c r="P36" s="31"/>
      <c r="Q36" s="31"/>
      <c r="R36" s="31"/>
      <c r="S36" s="31"/>
      <c r="T36" s="31"/>
      <c r="U36" s="31"/>
      <c r="V36" s="31"/>
      <c r="W36" s="31"/>
      <c r="X36" s="31"/>
      <c r="Y36" s="31"/>
      <c r="Z36" s="31"/>
      <c r="AA36" s="31"/>
      <c r="AB36" s="31"/>
      <c r="AC36" s="31"/>
      <c r="AD36" s="31"/>
      <c r="AE36" s="31"/>
      <c r="AF36" s="31"/>
      <c r="AG36" s="31"/>
      <c r="AH36" s="31"/>
      <c r="AI36" s="31"/>
      <c r="AJ36" s="31"/>
      <c r="AK36" s="31"/>
      <c r="AL36" s="31"/>
      <c r="AM36" s="31"/>
      <c r="AN36" s="31"/>
      <c r="AO36" s="31"/>
      <c r="AP36" s="31"/>
      <c r="AQ36" s="31"/>
      <c r="AR36" s="35"/>
      <c r="BE36" s="29"/>
    </row>
    <row r="37" s="2" customFormat="1" ht="14.4" customHeight="1">
      <c r="A37" s="29"/>
      <c r="B37" s="30"/>
      <c r="C37" s="31"/>
      <c r="D37" s="31"/>
      <c r="E37" s="31"/>
      <c r="F37" s="31"/>
      <c r="G37" s="31"/>
      <c r="H37" s="31"/>
      <c r="I37" s="31"/>
      <c r="J37" s="31"/>
      <c r="K37" s="31"/>
      <c r="L37" s="31"/>
      <c r="M37" s="31"/>
      <c r="N37" s="31"/>
      <c r="O37" s="31"/>
      <c r="P37" s="31"/>
      <c r="Q37" s="31"/>
      <c r="R37" s="31"/>
      <c r="S37" s="31"/>
      <c r="T37" s="31"/>
      <c r="U37" s="31"/>
      <c r="V37" s="31"/>
      <c r="W37" s="31"/>
      <c r="X37" s="31"/>
      <c r="Y37" s="31"/>
      <c r="Z37" s="31"/>
      <c r="AA37" s="31"/>
      <c r="AB37" s="31"/>
      <c r="AC37" s="31"/>
      <c r="AD37" s="31"/>
      <c r="AE37" s="31"/>
      <c r="AF37" s="31"/>
      <c r="AG37" s="31"/>
      <c r="AH37" s="31"/>
      <c r="AI37" s="31"/>
      <c r="AJ37" s="31"/>
      <c r="AK37" s="31"/>
      <c r="AL37" s="31"/>
      <c r="AM37" s="31"/>
      <c r="AN37" s="31"/>
      <c r="AO37" s="31"/>
      <c r="AP37" s="31"/>
      <c r="AQ37" s="31"/>
      <c r="AR37" s="35"/>
      <c r="BE37" s="29"/>
    </row>
    <row r="38" s="1" customFormat="1" ht="14.4" customHeight="1">
      <c r="B38" s="18"/>
      <c r="C38" s="19"/>
      <c r="D38" s="19"/>
      <c r="E38" s="19"/>
      <c r="F38" s="19"/>
      <c r="G38" s="19"/>
      <c r="H38" s="19"/>
      <c r="I38" s="19"/>
      <c r="J38" s="19"/>
      <c r="K38" s="19"/>
      <c r="L38" s="19"/>
      <c r="M38" s="19"/>
      <c r="N38" s="19"/>
      <c r="O38" s="19"/>
      <c r="P38" s="19"/>
      <c r="Q38" s="19"/>
      <c r="R38" s="19"/>
      <c r="S38" s="19"/>
      <c r="T38" s="19"/>
      <c r="U38" s="19"/>
      <c r="V38" s="19"/>
      <c r="W38" s="19"/>
      <c r="X38" s="19"/>
      <c r="Y38" s="19"/>
      <c r="Z38" s="19"/>
      <c r="AA38" s="19"/>
      <c r="AB38" s="19"/>
      <c r="AC38" s="19"/>
      <c r="AD38" s="19"/>
      <c r="AE38" s="19"/>
      <c r="AF38" s="19"/>
      <c r="AG38" s="19"/>
      <c r="AH38" s="19"/>
      <c r="AI38" s="19"/>
      <c r="AJ38" s="19"/>
      <c r="AK38" s="19"/>
      <c r="AL38" s="19"/>
      <c r="AM38" s="19"/>
      <c r="AN38" s="19"/>
      <c r="AO38" s="19"/>
      <c r="AP38" s="19"/>
      <c r="AQ38" s="19"/>
      <c r="AR38" s="17"/>
    </row>
    <row r="39" s="1" customFormat="1" ht="14.4" customHeight="1">
      <c r="B39" s="18"/>
      <c r="C39" s="19"/>
      <c r="D39" s="19"/>
      <c r="E39" s="19"/>
      <c r="F39" s="19"/>
      <c r="G39" s="19"/>
      <c r="H39" s="19"/>
      <c r="I39" s="19"/>
      <c r="J39" s="19"/>
      <c r="K39" s="19"/>
      <c r="L39" s="19"/>
      <c r="M39" s="19"/>
      <c r="N39" s="19"/>
      <c r="O39" s="19"/>
      <c r="P39" s="19"/>
      <c r="Q39" s="19"/>
      <c r="R39" s="19"/>
      <c r="S39" s="19"/>
      <c r="T39" s="19"/>
      <c r="U39" s="19"/>
      <c r="V39" s="19"/>
      <c r="W39" s="19"/>
      <c r="X39" s="19"/>
      <c r="Y39" s="19"/>
      <c r="Z39" s="19"/>
      <c r="AA39" s="19"/>
      <c r="AB39" s="19"/>
      <c r="AC39" s="19"/>
      <c r="AD39" s="19"/>
      <c r="AE39" s="19"/>
      <c r="AF39" s="19"/>
      <c r="AG39" s="19"/>
      <c r="AH39" s="19"/>
      <c r="AI39" s="19"/>
      <c r="AJ39" s="19"/>
      <c r="AK39" s="19"/>
      <c r="AL39" s="19"/>
      <c r="AM39" s="19"/>
      <c r="AN39" s="19"/>
      <c r="AO39" s="19"/>
      <c r="AP39" s="19"/>
      <c r="AQ39" s="19"/>
      <c r="AR39" s="17"/>
    </row>
    <row r="40" s="1" customFormat="1" ht="14.4" customHeight="1">
      <c r="B40" s="18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  <c r="O40" s="19"/>
      <c r="P40" s="19"/>
      <c r="Q40" s="19"/>
      <c r="R40" s="19"/>
      <c r="S40" s="19"/>
      <c r="T40" s="19"/>
      <c r="U40" s="19"/>
      <c r="V40" s="19"/>
      <c r="W40" s="19"/>
      <c r="X40" s="19"/>
      <c r="Y40" s="19"/>
      <c r="Z40" s="19"/>
      <c r="AA40" s="19"/>
      <c r="AB40" s="19"/>
      <c r="AC40" s="19"/>
      <c r="AD40" s="19"/>
      <c r="AE40" s="19"/>
      <c r="AF40" s="19"/>
      <c r="AG40" s="19"/>
      <c r="AH40" s="19"/>
      <c r="AI40" s="19"/>
      <c r="AJ40" s="19"/>
      <c r="AK40" s="19"/>
      <c r="AL40" s="19"/>
      <c r="AM40" s="19"/>
      <c r="AN40" s="19"/>
      <c r="AO40" s="19"/>
      <c r="AP40" s="19"/>
      <c r="AQ40" s="19"/>
      <c r="AR40" s="17"/>
    </row>
    <row r="41" s="1" customFormat="1" ht="14.4" customHeight="1">
      <c r="B41" s="18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D41" s="19"/>
      <c r="AE41" s="19"/>
      <c r="AF41" s="19"/>
      <c r="AG41" s="19"/>
      <c r="AH41" s="19"/>
      <c r="AI41" s="19"/>
      <c r="AJ41" s="19"/>
      <c r="AK41" s="19"/>
      <c r="AL41" s="19"/>
      <c r="AM41" s="19"/>
      <c r="AN41" s="19"/>
      <c r="AO41" s="19"/>
      <c r="AP41" s="19"/>
      <c r="AQ41" s="19"/>
      <c r="AR41" s="17"/>
    </row>
    <row r="42" s="1" customFormat="1" ht="14.4" customHeight="1">
      <c r="B42" s="18"/>
      <c r="C42" s="19"/>
      <c r="D42" s="19"/>
      <c r="E42" s="19"/>
      <c r="F42" s="19"/>
      <c r="G42" s="19"/>
      <c r="H42" s="19"/>
      <c r="I42" s="19"/>
      <c r="J42" s="19"/>
      <c r="K42" s="19"/>
      <c r="L42" s="19"/>
      <c r="M42" s="19"/>
      <c r="N42" s="19"/>
      <c r="O42" s="19"/>
      <c r="P42" s="19"/>
      <c r="Q42" s="19"/>
      <c r="R42" s="19"/>
      <c r="S42" s="19"/>
      <c r="T42" s="19"/>
      <c r="U42" s="19"/>
      <c r="V42" s="19"/>
      <c r="W42" s="19"/>
      <c r="X42" s="19"/>
      <c r="Y42" s="19"/>
      <c r="Z42" s="19"/>
      <c r="AA42" s="19"/>
      <c r="AB42" s="19"/>
      <c r="AC42" s="19"/>
      <c r="AD42" s="19"/>
      <c r="AE42" s="19"/>
      <c r="AF42" s="19"/>
      <c r="AG42" s="19"/>
      <c r="AH42" s="19"/>
      <c r="AI42" s="19"/>
      <c r="AJ42" s="19"/>
      <c r="AK42" s="19"/>
      <c r="AL42" s="19"/>
      <c r="AM42" s="19"/>
      <c r="AN42" s="19"/>
      <c r="AO42" s="19"/>
      <c r="AP42" s="19"/>
      <c r="AQ42" s="19"/>
      <c r="AR42" s="17"/>
    </row>
    <row r="43" s="1" customFormat="1" ht="14.4" customHeight="1">
      <c r="B43" s="18"/>
      <c r="C43" s="19"/>
      <c r="D43" s="19"/>
      <c r="E43" s="19"/>
      <c r="F43" s="19"/>
      <c r="G43" s="19"/>
      <c r="H43" s="19"/>
      <c r="I43" s="19"/>
      <c r="J43" s="19"/>
      <c r="K43" s="19"/>
      <c r="L43" s="19"/>
      <c r="M43" s="19"/>
      <c r="N43" s="19"/>
      <c r="O43" s="19"/>
      <c r="P43" s="19"/>
      <c r="Q43" s="19"/>
      <c r="R43" s="19"/>
      <c r="S43" s="19"/>
      <c r="T43" s="19"/>
      <c r="U43" s="19"/>
      <c r="V43" s="19"/>
      <c r="W43" s="19"/>
      <c r="X43" s="19"/>
      <c r="Y43" s="19"/>
      <c r="Z43" s="19"/>
      <c r="AA43" s="19"/>
      <c r="AB43" s="19"/>
      <c r="AC43" s="19"/>
      <c r="AD43" s="19"/>
      <c r="AE43" s="19"/>
      <c r="AF43" s="19"/>
      <c r="AG43" s="19"/>
      <c r="AH43" s="19"/>
      <c r="AI43" s="19"/>
      <c r="AJ43" s="19"/>
      <c r="AK43" s="19"/>
      <c r="AL43" s="19"/>
      <c r="AM43" s="19"/>
      <c r="AN43" s="19"/>
      <c r="AO43" s="19"/>
      <c r="AP43" s="19"/>
      <c r="AQ43" s="19"/>
      <c r="AR43" s="17"/>
    </row>
    <row r="44" s="1" customFormat="1" ht="14.4" customHeight="1">
      <c r="B44" s="18"/>
      <c r="C44" s="19"/>
      <c r="D44" s="19"/>
      <c r="E44" s="19"/>
      <c r="F44" s="19"/>
      <c r="G44" s="19"/>
      <c r="H44" s="19"/>
      <c r="I44" s="19"/>
      <c r="J44" s="19"/>
      <c r="K44" s="19"/>
      <c r="L44" s="19"/>
      <c r="M44" s="19"/>
      <c r="N44" s="19"/>
      <c r="O44" s="19"/>
      <c r="P44" s="19"/>
      <c r="Q44" s="19"/>
      <c r="R44" s="19"/>
      <c r="S44" s="19"/>
      <c r="T44" s="19"/>
      <c r="U44" s="19"/>
      <c r="V44" s="19"/>
      <c r="W44" s="19"/>
      <c r="X44" s="19"/>
      <c r="Y44" s="19"/>
      <c r="Z44" s="19"/>
      <c r="AA44" s="19"/>
      <c r="AB44" s="19"/>
      <c r="AC44" s="19"/>
      <c r="AD44" s="19"/>
      <c r="AE44" s="19"/>
      <c r="AF44" s="19"/>
      <c r="AG44" s="19"/>
      <c r="AH44" s="19"/>
      <c r="AI44" s="19"/>
      <c r="AJ44" s="19"/>
      <c r="AK44" s="19"/>
      <c r="AL44" s="19"/>
      <c r="AM44" s="19"/>
      <c r="AN44" s="19"/>
      <c r="AO44" s="19"/>
      <c r="AP44" s="19"/>
      <c r="AQ44" s="19"/>
      <c r="AR44" s="17"/>
    </row>
    <row r="45" s="1" customFormat="1" ht="14.4" customHeight="1">
      <c r="B45" s="18"/>
      <c r="C45" s="19"/>
      <c r="D45" s="19"/>
      <c r="E45" s="19"/>
      <c r="F45" s="19"/>
      <c r="G45" s="19"/>
      <c r="H45" s="19"/>
      <c r="I45" s="19"/>
      <c r="J45" s="19"/>
      <c r="K45" s="19"/>
      <c r="L45" s="19"/>
      <c r="M45" s="19"/>
      <c r="N45" s="19"/>
      <c r="O45" s="19"/>
      <c r="P45" s="19"/>
      <c r="Q45" s="19"/>
      <c r="R45" s="19"/>
      <c r="S45" s="19"/>
      <c r="T45" s="19"/>
      <c r="U45" s="19"/>
      <c r="V45" s="19"/>
      <c r="W45" s="19"/>
      <c r="X45" s="19"/>
      <c r="Y45" s="19"/>
      <c r="Z45" s="19"/>
      <c r="AA45" s="19"/>
      <c r="AB45" s="19"/>
      <c r="AC45" s="19"/>
      <c r="AD45" s="19"/>
      <c r="AE45" s="19"/>
      <c r="AF45" s="19"/>
      <c r="AG45" s="19"/>
      <c r="AH45" s="19"/>
      <c r="AI45" s="19"/>
      <c r="AJ45" s="19"/>
      <c r="AK45" s="19"/>
      <c r="AL45" s="19"/>
      <c r="AM45" s="19"/>
      <c r="AN45" s="19"/>
      <c r="AO45" s="19"/>
      <c r="AP45" s="19"/>
      <c r="AQ45" s="19"/>
      <c r="AR45" s="17"/>
    </row>
    <row r="46" s="1" customFormat="1" ht="14.4" customHeight="1">
      <c r="B46" s="18"/>
      <c r="C46" s="19"/>
      <c r="D46" s="19"/>
      <c r="E46" s="19"/>
      <c r="F46" s="19"/>
      <c r="G46" s="19"/>
      <c r="H46" s="19"/>
      <c r="I46" s="19"/>
      <c r="J46" s="19"/>
      <c r="K46" s="19"/>
      <c r="L46" s="19"/>
      <c r="M46" s="19"/>
      <c r="N46" s="19"/>
      <c r="O46" s="19"/>
      <c r="P46" s="19"/>
      <c r="Q46" s="19"/>
      <c r="R46" s="19"/>
      <c r="S46" s="19"/>
      <c r="T46" s="19"/>
      <c r="U46" s="19"/>
      <c r="V46" s="19"/>
      <c r="W46" s="19"/>
      <c r="X46" s="19"/>
      <c r="Y46" s="19"/>
      <c r="Z46" s="19"/>
      <c r="AA46" s="19"/>
      <c r="AB46" s="19"/>
      <c r="AC46" s="19"/>
      <c r="AD46" s="19"/>
      <c r="AE46" s="19"/>
      <c r="AF46" s="19"/>
      <c r="AG46" s="19"/>
      <c r="AH46" s="19"/>
      <c r="AI46" s="19"/>
      <c r="AJ46" s="19"/>
      <c r="AK46" s="19"/>
      <c r="AL46" s="19"/>
      <c r="AM46" s="19"/>
      <c r="AN46" s="19"/>
      <c r="AO46" s="19"/>
      <c r="AP46" s="19"/>
      <c r="AQ46" s="19"/>
      <c r="AR46" s="17"/>
    </row>
    <row r="47" s="1" customFormat="1" ht="14.4" customHeight="1">
      <c r="B47" s="18"/>
      <c r="C47" s="19"/>
      <c r="D47" s="19"/>
      <c r="E47" s="19"/>
      <c r="F47" s="19"/>
      <c r="G47" s="19"/>
      <c r="H47" s="19"/>
      <c r="I47" s="19"/>
      <c r="J47" s="19"/>
      <c r="K47" s="19"/>
      <c r="L47" s="19"/>
      <c r="M47" s="19"/>
      <c r="N47" s="19"/>
      <c r="O47" s="19"/>
      <c r="P47" s="19"/>
      <c r="Q47" s="19"/>
      <c r="R47" s="19"/>
      <c r="S47" s="19"/>
      <c r="T47" s="19"/>
      <c r="U47" s="19"/>
      <c r="V47" s="19"/>
      <c r="W47" s="19"/>
      <c r="X47" s="19"/>
      <c r="Y47" s="19"/>
      <c r="Z47" s="19"/>
      <c r="AA47" s="19"/>
      <c r="AB47" s="19"/>
      <c r="AC47" s="19"/>
      <c r="AD47" s="19"/>
      <c r="AE47" s="19"/>
      <c r="AF47" s="19"/>
      <c r="AG47" s="19"/>
      <c r="AH47" s="19"/>
      <c r="AI47" s="19"/>
      <c r="AJ47" s="19"/>
      <c r="AK47" s="19"/>
      <c r="AL47" s="19"/>
      <c r="AM47" s="19"/>
      <c r="AN47" s="19"/>
      <c r="AO47" s="19"/>
      <c r="AP47" s="19"/>
      <c r="AQ47" s="19"/>
      <c r="AR47" s="17"/>
    </row>
    <row r="48" s="1" customFormat="1" ht="14.4" customHeight="1">
      <c r="B48" s="18"/>
      <c r="C48" s="19"/>
      <c r="D48" s="19"/>
      <c r="E48" s="19"/>
      <c r="F48" s="19"/>
      <c r="G48" s="19"/>
      <c r="H48" s="19"/>
      <c r="I48" s="19"/>
      <c r="J48" s="19"/>
      <c r="K48" s="19"/>
      <c r="L48" s="19"/>
      <c r="M48" s="19"/>
      <c r="N48" s="19"/>
      <c r="O48" s="19"/>
      <c r="P48" s="19"/>
      <c r="Q48" s="19"/>
      <c r="R48" s="19"/>
      <c r="S48" s="19"/>
      <c r="T48" s="19"/>
      <c r="U48" s="19"/>
      <c r="V48" s="19"/>
      <c r="W48" s="19"/>
      <c r="X48" s="19"/>
      <c r="Y48" s="19"/>
      <c r="Z48" s="19"/>
      <c r="AA48" s="19"/>
      <c r="AB48" s="19"/>
      <c r="AC48" s="19"/>
      <c r="AD48" s="19"/>
      <c r="AE48" s="19"/>
      <c r="AF48" s="19"/>
      <c r="AG48" s="19"/>
      <c r="AH48" s="19"/>
      <c r="AI48" s="19"/>
      <c r="AJ48" s="19"/>
      <c r="AK48" s="19"/>
      <c r="AL48" s="19"/>
      <c r="AM48" s="19"/>
      <c r="AN48" s="19"/>
      <c r="AO48" s="19"/>
      <c r="AP48" s="19"/>
      <c r="AQ48" s="19"/>
      <c r="AR48" s="17"/>
    </row>
    <row r="49" s="2" customFormat="1" ht="14.4" customHeight="1">
      <c r="B49" s="49"/>
      <c r="C49" s="50"/>
      <c r="D49" s="51" t="s">
        <v>46</v>
      </c>
      <c r="E49" s="52"/>
      <c r="F49" s="52"/>
      <c r="G49" s="52"/>
      <c r="H49" s="52"/>
      <c r="I49" s="52"/>
      <c r="J49" s="52"/>
      <c r="K49" s="52"/>
      <c r="L49" s="52"/>
      <c r="M49" s="52"/>
      <c r="N49" s="52"/>
      <c r="O49" s="52"/>
      <c r="P49" s="52"/>
      <c r="Q49" s="52"/>
      <c r="R49" s="52"/>
      <c r="S49" s="52"/>
      <c r="T49" s="52"/>
      <c r="U49" s="52"/>
      <c r="V49" s="52"/>
      <c r="W49" s="52"/>
      <c r="X49" s="52"/>
      <c r="Y49" s="52"/>
      <c r="Z49" s="52"/>
      <c r="AA49" s="52"/>
      <c r="AB49" s="52"/>
      <c r="AC49" s="52"/>
      <c r="AD49" s="52"/>
      <c r="AE49" s="52"/>
      <c r="AF49" s="52"/>
      <c r="AG49" s="52"/>
      <c r="AH49" s="51" t="s">
        <v>47</v>
      </c>
      <c r="AI49" s="52"/>
      <c r="AJ49" s="52"/>
      <c r="AK49" s="52"/>
      <c r="AL49" s="52"/>
      <c r="AM49" s="52"/>
      <c r="AN49" s="52"/>
      <c r="AO49" s="52"/>
      <c r="AP49" s="50"/>
      <c r="AQ49" s="50"/>
      <c r="AR49" s="53"/>
    </row>
    <row r="50">
      <c r="B50" s="18"/>
      <c r="C50" s="19"/>
      <c r="D50" s="19"/>
      <c r="E50" s="19"/>
      <c r="F50" s="19"/>
      <c r="G50" s="19"/>
      <c r="H50" s="19"/>
      <c r="I50" s="19"/>
      <c r="J50" s="19"/>
      <c r="K50" s="19"/>
      <c r="L50" s="19"/>
      <c r="M50" s="19"/>
      <c r="N50" s="19"/>
      <c r="O50" s="19"/>
      <c r="P50" s="19"/>
      <c r="Q50" s="19"/>
      <c r="R50" s="19"/>
      <c r="S50" s="19"/>
      <c r="T50" s="19"/>
      <c r="U50" s="19"/>
      <c r="V50" s="19"/>
      <c r="W50" s="19"/>
      <c r="X50" s="19"/>
      <c r="Y50" s="19"/>
      <c r="Z50" s="19"/>
      <c r="AA50" s="19"/>
      <c r="AB50" s="19"/>
      <c r="AC50" s="19"/>
      <c r="AD50" s="19"/>
      <c r="AE50" s="19"/>
      <c r="AF50" s="19"/>
      <c r="AG50" s="19"/>
      <c r="AH50" s="19"/>
      <c r="AI50" s="19"/>
      <c r="AJ50" s="19"/>
      <c r="AK50" s="19"/>
      <c r="AL50" s="19"/>
      <c r="AM50" s="19"/>
      <c r="AN50" s="19"/>
      <c r="AO50" s="19"/>
      <c r="AP50" s="19"/>
      <c r="AQ50" s="19"/>
      <c r="AR50" s="17"/>
    </row>
    <row r="51">
      <c r="B51" s="18"/>
      <c r="C51" s="19"/>
      <c r="D51" s="19"/>
      <c r="E51" s="19"/>
      <c r="F51" s="19"/>
      <c r="G51" s="19"/>
      <c r="H51" s="19"/>
      <c r="I51" s="19"/>
      <c r="J51" s="19"/>
      <c r="K51" s="19"/>
      <c r="L51" s="19"/>
      <c r="M51" s="19"/>
      <c r="N51" s="19"/>
      <c r="O51" s="19"/>
      <c r="P51" s="19"/>
      <c r="Q51" s="19"/>
      <c r="R51" s="19"/>
      <c r="S51" s="19"/>
      <c r="T51" s="19"/>
      <c r="U51" s="19"/>
      <c r="V51" s="19"/>
      <c r="W51" s="19"/>
      <c r="X51" s="19"/>
      <c r="Y51" s="19"/>
      <c r="Z51" s="19"/>
      <c r="AA51" s="19"/>
      <c r="AB51" s="19"/>
      <c r="AC51" s="19"/>
      <c r="AD51" s="19"/>
      <c r="AE51" s="19"/>
      <c r="AF51" s="19"/>
      <c r="AG51" s="19"/>
      <c r="AH51" s="19"/>
      <c r="AI51" s="19"/>
      <c r="AJ51" s="19"/>
      <c r="AK51" s="19"/>
      <c r="AL51" s="19"/>
      <c r="AM51" s="19"/>
      <c r="AN51" s="19"/>
      <c r="AO51" s="19"/>
      <c r="AP51" s="19"/>
      <c r="AQ51" s="19"/>
      <c r="AR51" s="17"/>
    </row>
    <row r="52">
      <c r="B52" s="18"/>
      <c r="C52" s="19"/>
      <c r="D52" s="19"/>
      <c r="E52" s="19"/>
      <c r="F52" s="19"/>
      <c r="G52" s="19"/>
      <c r="H52" s="19"/>
      <c r="I52" s="19"/>
      <c r="J52" s="19"/>
      <c r="K52" s="19"/>
      <c r="L52" s="19"/>
      <c r="M52" s="19"/>
      <c r="N52" s="19"/>
      <c r="O52" s="19"/>
      <c r="P52" s="19"/>
      <c r="Q52" s="19"/>
      <c r="R52" s="19"/>
      <c r="S52" s="19"/>
      <c r="T52" s="19"/>
      <c r="U52" s="19"/>
      <c r="V52" s="19"/>
      <c r="W52" s="19"/>
      <c r="X52" s="19"/>
      <c r="Y52" s="19"/>
      <c r="Z52" s="19"/>
      <c r="AA52" s="19"/>
      <c r="AB52" s="19"/>
      <c r="AC52" s="19"/>
      <c r="AD52" s="19"/>
      <c r="AE52" s="19"/>
      <c r="AF52" s="19"/>
      <c r="AG52" s="19"/>
      <c r="AH52" s="19"/>
      <c r="AI52" s="19"/>
      <c r="AJ52" s="19"/>
      <c r="AK52" s="19"/>
      <c r="AL52" s="19"/>
      <c r="AM52" s="19"/>
      <c r="AN52" s="19"/>
      <c r="AO52" s="19"/>
      <c r="AP52" s="19"/>
      <c r="AQ52" s="19"/>
      <c r="AR52" s="17"/>
    </row>
    <row r="53">
      <c r="B53" s="18"/>
      <c r="C53" s="19"/>
      <c r="D53" s="19"/>
      <c r="E53" s="19"/>
      <c r="F53" s="19"/>
      <c r="G53" s="19"/>
      <c r="H53" s="19"/>
      <c r="I53" s="19"/>
      <c r="J53" s="19"/>
      <c r="K53" s="19"/>
      <c r="L53" s="19"/>
      <c r="M53" s="19"/>
      <c r="N53" s="19"/>
      <c r="O53" s="19"/>
      <c r="P53" s="19"/>
      <c r="Q53" s="19"/>
      <c r="R53" s="19"/>
      <c r="S53" s="19"/>
      <c r="T53" s="19"/>
      <c r="U53" s="19"/>
      <c r="V53" s="19"/>
      <c r="W53" s="19"/>
      <c r="X53" s="19"/>
      <c r="Y53" s="19"/>
      <c r="Z53" s="19"/>
      <c r="AA53" s="19"/>
      <c r="AB53" s="19"/>
      <c r="AC53" s="19"/>
      <c r="AD53" s="19"/>
      <c r="AE53" s="19"/>
      <c r="AF53" s="19"/>
      <c r="AG53" s="19"/>
      <c r="AH53" s="19"/>
      <c r="AI53" s="19"/>
      <c r="AJ53" s="19"/>
      <c r="AK53" s="19"/>
      <c r="AL53" s="19"/>
      <c r="AM53" s="19"/>
      <c r="AN53" s="19"/>
      <c r="AO53" s="19"/>
      <c r="AP53" s="19"/>
      <c r="AQ53" s="19"/>
      <c r="AR53" s="17"/>
    </row>
    <row r="54">
      <c r="B54" s="18"/>
      <c r="C54" s="19"/>
      <c r="D54" s="19"/>
      <c r="E54" s="19"/>
      <c r="F54" s="19"/>
      <c r="G54" s="19"/>
      <c r="H54" s="19"/>
      <c r="I54" s="19"/>
      <c r="J54" s="19"/>
      <c r="K54" s="19"/>
      <c r="L54" s="19"/>
      <c r="M54" s="19"/>
      <c r="N54" s="19"/>
      <c r="O54" s="19"/>
      <c r="P54" s="19"/>
      <c r="Q54" s="19"/>
      <c r="R54" s="19"/>
      <c r="S54" s="19"/>
      <c r="T54" s="19"/>
      <c r="U54" s="19"/>
      <c r="V54" s="19"/>
      <c r="W54" s="19"/>
      <c r="X54" s="19"/>
      <c r="Y54" s="19"/>
      <c r="Z54" s="19"/>
      <c r="AA54" s="19"/>
      <c r="AB54" s="19"/>
      <c r="AC54" s="19"/>
      <c r="AD54" s="19"/>
      <c r="AE54" s="19"/>
      <c r="AF54" s="19"/>
      <c r="AG54" s="19"/>
      <c r="AH54" s="19"/>
      <c r="AI54" s="19"/>
      <c r="AJ54" s="19"/>
      <c r="AK54" s="19"/>
      <c r="AL54" s="19"/>
      <c r="AM54" s="19"/>
      <c r="AN54" s="19"/>
      <c r="AO54" s="19"/>
      <c r="AP54" s="19"/>
      <c r="AQ54" s="19"/>
      <c r="AR54" s="17"/>
    </row>
    <row r="55">
      <c r="B55" s="18"/>
      <c r="C55" s="19"/>
      <c r="D55" s="19"/>
      <c r="E55" s="19"/>
      <c r="F55" s="19"/>
      <c r="G55" s="19"/>
      <c r="H55" s="19"/>
      <c r="I55" s="19"/>
      <c r="J55" s="19"/>
      <c r="K55" s="19"/>
      <c r="L55" s="19"/>
      <c r="M55" s="19"/>
      <c r="N55" s="19"/>
      <c r="O55" s="19"/>
      <c r="P55" s="19"/>
      <c r="Q55" s="19"/>
      <c r="R55" s="19"/>
      <c r="S55" s="19"/>
      <c r="T55" s="19"/>
      <c r="U55" s="19"/>
      <c r="V55" s="19"/>
      <c r="W55" s="19"/>
      <c r="X55" s="19"/>
      <c r="Y55" s="19"/>
      <c r="Z55" s="19"/>
      <c r="AA55" s="19"/>
      <c r="AB55" s="19"/>
      <c r="AC55" s="19"/>
      <c r="AD55" s="19"/>
      <c r="AE55" s="19"/>
      <c r="AF55" s="19"/>
      <c r="AG55" s="19"/>
      <c r="AH55" s="19"/>
      <c r="AI55" s="19"/>
      <c r="AJ55" s="19"/>
      <c r="AK55" s="19"/>
      <c r="AL55" s="19"/>
      <c r="AM55" s="19"/>
      <c r="AN55" s="19"/>
      <c r="AO55" s="19"/>
      <c r="AP55" s="19"/>
      <c r="AQ55" s="19"/>
      <c r="AR55" s="17"/>
    </row>
    <row r="56">
      <c r="B56" s="18"/>
      <c r="C56" s="19"/>
      <c r="D56" s="19"/>
      <c r="E56" s="19"/>
      <c r="F56" s="19"/>
      <c r="G56" s="19"/>
      <c r="H56" s="19"/>
      <c r="I56" s="19"/>
      <c r="J56" s="19"/>
      <c r="K56" s="19"/>
      <c r="L56" s="19"/>
      <c r="M56" s="19"/>
      <c r="N56" s="19"/>
      <c r="O56" s="19"/>
      <c r="P56" s="19"/>
      <c r="Q56" s="19"/>
      <c r="R56" s="19"/>
      <c r="S56" s="19"/>
      <c r="T56" s="19"/>
      <c r="U56" s="19"/>
      <c r="V56" s="19"/>
      <c r="W56" s="19"/>
      <c r="X56" s="19"/>
      <c r="Y56" s="19"/>
      <c r="Z56" s="19"/>
      <c r="AA56" s="19"/>
      <c r="AB56" s="19"/>
      <c r="AC56" s="19"/>
      <c r="AD56" s="19"/>
      <c r="AE56" s="19"/>
      <c r="AF56" s="19"/>
      <c r="AG56" s="19"/>
      <c r="AH56" s="19"/>
      <c r="AI56" s="19"/>
      <c r="AJ56" s="19"/>
      <c r="AK56" s="19"/>
      <c r="AL56" s="19"/>
      <c r="AM56" s="19"/>
      <c r="AN56" s="19"/>
      <c r="AO56" s="19"/>
      <c r="AP56" s="19"/>
      <c r="AQ56" s="19"/>
      <c r="AR56" s="17"/>
    </row>
    <row r="57">
      <c r="B57" s="18"/>
      <c r="C57" s="19"/>
      <c r="D57" s="19"/>
      <c r="E57" s="19"/>
      <c r="F57" s="19"/>
      <c r="G57" s="19"/>
      <c r="H57" s="19"/>
      <c r="I57" s="19"/>
      <c r="J57" s="19"/>
      <c r="K57" s="19"/>
      <c r="L57" s="19"/>
      <c r="M57" s="19"/>
      <c r="N57" s="19"/>
      <c r="O57" s="19"/>
      <c r="P57" s="19"/>
      <c r="Q57" s="19"/>
      <c r="R57" s="19"/>
      <c r="S57" s="19"/>
      <c r="T57" s="19"/>
      <c r="U57" s="19"/>
      <c r="V57" s="19"/>
      <c r="W57" s="19"/>
      <c r="X57" s="19"/>
      <c r="Y57" s="19"/>
      <c r="Z57" s="19"/>
      <c r="AA57" s="19"/>
      <c r="AB57" s="19"/>
      <c r="AC57" s="19"/>
      <c r="AD57" s="19"/>
      <c r="AE57" s="19"/>
      <c r="AF57" s="19"/>
      <c r="AG57" s="19"/>
      <c r="AH57" s="19"/>
      <c r="AI57" s="19"/>
      <c r="AJ57" s="19"/>
      <c r="AK57" s="19"/>
      <c r="AL57" s="19"/>
      <c r="AM57" s="19"/>
      <c r="AN57" s="19"/>
      <c r="AO57" s="19"/>
      <c r="AP57" s="19"/>
      <c r="AQ57" s="19"/>
      <c r="AR57" s="17"/>
    </row>
    <row r="58">
      <c r="B58" s="18"/>
      <c r="C58" s="19"/>
      <c r="D58" s="19"/>
      <c r="E58" s="19"/>
      <c r="F58" s="19"/>
      <c r="G58" s="19"/>
      <c r="H58" s="19"/>
      <c r="I58" s="19"/>
      <c r="J58" s="19"/>
      <c r="K58" s="19"/>
      <c r="L58" s="19"/>
      <c r="M58" s="19"/>
      <c r="N58" s="19"/>
      <c r="O58" s="19"/>
      <c r="P58" s="19"/>
      <c r="Q58" s="19"/>
      <c r="R58" s="19"/>
      <c r="S58" s="19"/>
      <c r="T58" s="19"/>
      <c r="U58" s="19"/>
      <c r="V58" s="19"/>
      <c r="W58" s="19"/>
      <c r="X58" s="19"/>
      <c r="Y58" s="19"/>
      <c r="Z58" s="19"/>
      <c r="AA58" s="19"/>
      <c r="AB58" s="19"/>
      <c r="AC58" s="19"/>
      <c r="AD58" s="19"/>
      <c r="AE58" s="19"/>
      <c r="AF58" s="19"/>
      <c r="AG58" s="19"/>
      <c r="AH58" s="19"/>
      <c r="AI58" s="19"/>
      <c r="AJ58" s="19"/>
      <c r="AK58" s="19"/>
      <c r="AL58" s="19"/>
      <c r="AM58" s="19"/>
      <c r="AN58" s="19"/>
      <c r="AO58" s="19"/>
      <c r="AP58" s="19"/>
      <c r="AQ58" s="19"/>
      <c r="AR58" s="17"/>
    </row>
    <row r="59">
      <c r="B59" s="18"/>
      <c r="C59" s="19"/>
      <c r="D59" s="19"/>
      <c r="E59" s="19"/>
      <c r="F59" s="19"/>
      <c r="G59" s="19"/>
      <c r="H59" s="19"/>
      <c r="I59" s="19"/>
      <c r="J59" s="19"/>
      <c r="K59" s="19"/>
      <c r="L59" s="19"/>
      <c r="M59" s="19"/>
      <c r="N59" s="19"/>
      <c r="O59" s="19"/>
      <c r="P59" s="19"/>
      <c r="Q59" s="19"/>
      <c r="R59" s="19"/>
      <c r="S59" s="19"/>
      <c r="T59" s="19"/>
      <c r="U59" s="19"/>
      <c r="V59" s="19"/>
      <c r="W59" s="19"/>
      <c r="X59" s="19"/>
      <c r="Y59" s="19"/>
      <c r="Z59" s="19"/>
      <c r="AA59" s="19"/>
      <c r="AB59" s="19"/>
      <c r="AC59" s="19"/>
      <c r="AD59" s="19"/>
      <c r="AE59" s="19"/>
      <c r="AF59" s="19"/>
      <c r="AG59" s="19"/>
      <c r="AH59" s="19"/>
      <c r="AI59" s="19"/>
      <c r="AJ59" s="19"/>
      <c r="AK59" s="19"/>
      <c r="AL59" s="19"/>
      <c r="AM59" s="19"/>
      <c r="AN59" s="19"/>
      <c r="AO59" s="19"/>
      <c r="AP59" s="19"/>
      <c r="AQ59" s="19"/>
      <c r="AR59" s="17"/>
    </row>
    <row r="60" s="2" customFormat="1">
      <c r="A60" s="29"/>
      <c r="B60" s="30"/>
      <c r="C60" s="31"/>
      <c r="D60" s="54" t="s">
        <v>48</v>
      </c>
      <c r="E60" s="33"/>
      <c r="F60" s="33"/>
      <c r="G60" s="33"/>
      <c r="H60" s="33"/>
      <c r="I60" s="33"/>
      <c r="J60" s="33"/>
      <c r="K60" s="33"/>
      <c r="L60" s="33"/>
      <c r="M60" s="33"/>
      <c r="N60" s="33"/>
      <c r="O60" s="33"/>
      <c r="P60" s="33"/>
      <c r="Q60" s="33"/>
      <c r="R60" s="33"/>
      <c r="S60" s="33"/>
      <c r="T60" s="33"/>
      <c r="U60" s="33"/>
      <c r="V60" s="54" t="s">
        <v>49</v>
      </c>
      <c r="W60" s="33"/>
      <c r="X60" s="33"/>
      <c r="Y60" s="33"/>
      <c r="Z60" s="33"/>
      <c r="AA60" s="33"/>
      <c r="AB60" s="33"/>
      <c r="AC60" s="33"/>
      <c r="AD60" s="33"/>
      <c r="AE60" s="33"/>
      <c r="AF60" s="33"/>
      <c r="AG60" s="33"/>
      <c r="AH60" s="54" t="s">
        <v>48</v>
      </c>
      <c r="AI60" s="33"/>
      <c r="AJ60" s="33"/>
      <c r="AK60" s="33"/>
      <c r="AL60" s="33"/>
      <c r="AM60" s="54" t="s">
        <v>49</v>
      </c>
      <c r="AN60" s="33"/>
      <c r="AO60" s="33"/>
      <c r="AP60" s="31"/>
      <c r="AQ60" s="31"/>
      <c r="AR60" s="35"/>
      <c r="BE60" s="29"/>
    </row>
    <row r="61">
      <c r="B61" s="18"/>
      <c r="C61" s="19"/>
      <c r="D61" s="19"/>
      <c r="E61" s="19"/>
      <c r="F61" s="19"/>
      <c r="G61" s="19"/>
      <c r="H61" s="19"/>
      <c r="I61" s="19"/>
      <c r="J61" s="19"/>
      <c r="K61" s="19"/>
      <c r="L61" s="19"/>
      <c r="M61" s="19"/>
      <c r="N61" s="19"/>
      <c r="O61" s="19"/>
      <c r="P61" s="19"/>
      <c r="Q61" s="19"/>
      <c r="R61" s="19"/>
      <c r="S61" s="19"/>
      <c r="T61" s="19"/>
      <c r="U61" s="19"/>
      <c r="V61" s="19"/>
      <c r="W61" s="19"/>
      <c r="X61" s="19"/>
      <c r="Y61" s="19"/>
      <c r="Z61" s="19"/>
      <c r="AA61" s="19"/>
      <c r="AB61" s="19"/>
      <c r="AC61" s="19"/>
      <c r="AD61" s="19"/>
      <c r="AE61" s="19"/>
      <c r="AF61" s="19"/>
      <c r="AG61" s="19"/>
      <c r="AH61" s="19"/>
      <c r="AI61" s="19"/>
      <c r="AJ61" s="19"/>
      <c r="AK61" s="19"/>
      <c r="AL61" s="19"/>
      <c r="AM61" s="19"/>
      <c r="AN61" s="19"/>
      <c r="AO61" s="19"/>
      <c r="AP61" s="19"/>
      <c r="AQ61" s="19"/>
      <c r="AR61" s="17"/>
    </row>
    <row r="62">
      <c r="B62" s="18"/>
      <c r="C62" s="19"/>
      <c r="D62" s="19"/>
      <c r="E62" s="19"/>
      <c r="F62" s="19"/>
      <c r="G62" s="19"/>
      <c r="H62" s="19"/>
      <c r="I62" s="19"/>
      <c r="J62" s="19"/>
      <c r="K62" s="19"/>
      <c r="L62" s="19"/>
      <c r="M62" s="19"/>
      <c r="N62" s="19"/>
      <c r="O62" s="19"/>
      <c r="P62" s="19"/>
      <c r="Q62" s="19"/>
      <c r="R62" s="19"/>
      <c r="S62" s="19"/>
      <c r="T62" s="19"/>
      <c r="U62" s="19"/>
      <c r="V62" s="19"/>
      <c r="W62" s="19"/>
      <c r="X62" s="19"/>
      <c r="Y62" s="19"/>
      <c r="Z62" s="19"/>
      <c r="AA62" s="19"/>
      <c r="AB62" s="19"/>
      <c r="AC62" s="19"/>
      <c r="AD62" s="19"/>
      <c r="AE62" s="19"/>
      <c r="AF62" s="19"/>
      <c r="AG62" s="19"/>
      <c r="AH62" s="19"/>
      <c r="AI62" s="19"/>
      <c r="AJ62" s="19"/>
      <c r="AK62" s="19"/>
      <c r="AL62" s="19"/>
      <c r="AM62" s="19"/>
      <c r="AN62" s="19"/>
      <c r="AO62" s="19"/>
      <c r="AP62" s="19"/>
      <c r="AQ62" s="19"/>
      <c r="AR62" s="17"/>
    </row>
    <row r="63">
      <c r="B63" s="18"/>
      <c r="C63" s="19"/>
      <c r="D63" s="19"/>
      <c r="E63" s="19"/>
      <c r="F63" s="19"/>
      <c r="G63" s="19"/>
      <c r="H63" s="19"/>
      <c r="I63" s="19"/>
      <c r="J63" s="19"/>
      <c r="K63" s="19"/>
      <c r="L63" s="19"/>
      <c r="M63" s="19"/>
      <c r="N63" s="19"/>
      <c r="O63" s="19"/>
      <c r="P63" s="19"/>
      <c r="Q63" s="19"/>
      <c r="R63" s="19"/>
      <c r="S63" s="19"/>
      <c r="T63" s="19"/>
      <c r="U63" s="19"/>
      <c r="V63" s="19"/>
      <c r="W63" s="19"/>
      <c r="X63" s="19"/>
      <c r="Y63" s="19"/>
      <c r="Z63" s="19"/>
      <c r="AA63" s="19"/>
      <c r="AB63" s="19"/>
      <c r="AC63" s="19"/>
      <c r="AD63" s="19"/>
      <c r="AE63" s="19"/>
      <c r="AF63" s="19"/>
      <c r="AG63" s="19"/>
      <c r="AH63" s="19"/>
      <c r="AI63" s="19"/>
      <c r="AJ63" s="19"/>
      <c r="AK63" s="19"/>
      <c r="AL63" s="19"/>
      <c r="AM63" s="19"/>
      <c r="AN63" s="19"/>
      <c r="AO63" s="19"/>
      <c r="AP63" s="19"/>
      <c r="AQ63" s="19"/>
      <c r="AR63" s="17"/>
    </row>
    <row r="64" s="2" customFormat="1">
      <c r="A64" s="29"/>
      <c r="B64" s="30"/>
      <c r="C64" s="31"/>
      <c r="D64" s="51" t="s">
        <v>50</v>
      </c>
      <c r="E64" s="55"/>
      <c r="F64" s="55"/>
      <c r="G64" s="55"/>
      <c r="H64" s="55"/>
      <c r="I64" s="55"/>
      <c r="J64" s="55"/>
      <c r="K64" s="55"/>
      <c r="L64" s="55"/>
      <c r="M64" s="55"/>
      <c r="N64" s="55"/>
      <c r="O64" s="55"/>
      <c r="P64" s="55"/>
      <c r="Q64" s="55"/>
      <c r="R64" s="55"/>
      <c r="S64" s="55"/>
      <c r="T64" s="55"/>
      <c r="U64" s="55"/>
      <c r="V64" s="55"/>
      <c r="W64" s="55"/>
      <c r="X64" s="55"/>
      <c r="Y64" s="55"/>
      <c r="Z64" s="55"/>
      <c r="AA64" s="55"/>
      <c r="AB64" s="55"/>
      <c r="AC64" s="55"/>
      <c r="AD64" s="55"/>
      <c r="AE64" s="55"/>
      <c r="AF64" s="55"/>
      <c r="AG64" s="55"/>
      <c r="AH64" s="51" t="s">
        <v>51</v>
      </c>
      <c r="AI64" s="55"/>
      <c r="AJ64" s="55"/>
      <c r="AK64" s="55"/>
      <c r="AL64" s="55"/>
      <c r="AM64" s="55"/>
      <c r="AN64" s="55"/>
      <c r="AO64" s="55"/>
      <c r="AP64" s="31"/>
      <c r="AQ64" s="31"/>
      <c r="AR64" s="35"/>
      <c r="BE64" s="29"/>
    </row>
    <row r="65">
      <c r="B65" s="18"/>
      <c r="C65" s="19"/>
      <c r="D65" s="19"/>
      <c r="E65" s="19"/>
      <c r="F65" s="19"/>
      <c r="G65" s="19"/>
      <c r="H65" s="19"/>
      <c r="I65" s="19"/>
      <c r="J65" s="19"/>
      <c r="K65" s="19"/>
      <c r="L65" s="19"/>
      <c r="M65" s="19"/>
      <c r="N65" s="19"/>
      <c r="O65" s="19"/>
      <c r="P65" s="19"/>
      <c r="Q65" s="19"/>
      <c r="R65" s="19"/>
      <c r="S65" s="19"/>
      <c r="T65" s="19"/>
      <c r="U65" s="19"/>
      <c r="V65" s="19"/>
      <c r="W65" s="19"/>
      <c r="X65" s="19"/>
      <c r="Y65" s="19"/>
      <c r="Z65" s="19"/>
      <c r="AA65" s="19"/>
      <c r="AB65" s="19"/>
      <c r="AC65" s="19"/>
      <c r="AD65" s="19"/>
      <c r="AE65" s="19"/>
      <c r="AF65" s="19"/>
      <c r="AG65" s="19"/>
      <c r="AH65" s="19"/>
      <c r="AI65" s="19"/>
      <c r="AJ65" s="19"/>
      <c r="AK65" s="19"/>
      <c r="AL65" s="19"/>
      <c r="AM65" s="19"/>
      <c r="AN65" s="19"/>
      <c r="AO65" s="19"/>
      <c r="AP65" s="19"/>
      <c r="AQ65" s="19"/>
      <c r="AR65" s="17"/>
    </row>
    <row r="66">
      <c r="B66" s="18"/>
      <c r="C66" s="19"/>
      <c r="D66" s="19"/>
      <c r="E66" s="19"/>
      <c r="F66" s="19"/>
      <c r="G66" s="19"/>
      <c r="H66" s="19"/>
      <c r="I66" s="19"/>
      <c r="J66" s="19"/>
      <c r="K66" s="19"/>
      <c r="L66" s="19"/>
      <c r="M66" s="19"/>
      <c r="N66" s="19"/>
      <c r="O66" s="19"/>
      <c r="P66" s="19"/>
      <c r="Q66" s="19"/>
      <c r="R66" s="19"/>
      <c r="S66" s="19"/>
      <c r="T66" s="19"/>
      <c r="U66" s="19"/>
      <c r="V66" s="19"/>
      <c r="W66" s="19"/>
      <c r="X66" s="19"/>
      <c r="Y66" s="19"/>
      <c r="Z66" s="19"/>
      <c r="AA66" s="19"/>
      <c r="AB66" s="19"/>
      <c r="AC66" s="19"/>
      <c r="AD66" s="19"/>
      <c r="AE66" s="19"/>
      <c r="AF66" s="19"/>
      <c r="AG66" s="19"/>
      <c r="AH66" s="19"/>
      <c r="AI66" s="19"/>
      <c r="AJ66" s="19"/>
      <c r="AK66" s="19"/>
      <c r="AL66" s="19"/>
      <c r="AM66" s="19"/>
      <c r="AN66" s="19"/>
      <c r="AO66" s="19"/>
      <c r="AP66" s="19"/>
      <c r="AQ66" s="19"/>
      <c r="AR66" s="17"/>
    </row>
    <row r="67">
      <c r="B67" s="18"/>
      <c r="C67" s="19"/>
      <c r="D67" s="19"/>
      <c r="E67" s="19"/>
      <c r="F67" s="19"/>
      <c r="G67" s="19"/>
      <c r="H67" s="19"/>
      <c r="I67" s="19"/>
      <c r="J67" s="19"/>
      <c r="K67" s="19"/>
      <c r="L67" s="19"/>
      <c r="M67" s="19"/>
      <c r="N67" s="19"/>
      <c r="O67" s="19"/>
      <c r="P67" s="19"/>
      <c r="Q67" s="19"/>
      <c r="R67" s="19"/>
      <c r="S67" s="19"/>
      <c r="T67" s="19"/>
      <c r="U67" s="19"/>
      <c r="V67" s="19"/>
      <c r="W67" s="19"/>
      <c r="X67" s="19"/>
      <c r="Y67" s="19"/>
      <c r="Z67" s="19"/>
      <c r="AA67" s="19"/>
      <c r="AB67" s="19"/>
      <c r="AC67" s="19"/>
      <c r="AD67" s="19"/>
      <c r="AE67" s="19"/>
      <c r="AF67" s="19"/>
      <c r="AG67" s="19"/>
      <c r="AH67" s="19"/>
      <c r="AI67" s="19"/>
      <c r="AJ67" s="19"/>
      <c r="AK67" s="19"/>
      <c r="AL67" s="19"/>
      <c r="AM67" s="19"/>
      <c r="AN67" s="19"/>
      <c r="AO67" s="19"/>
      <c r="AP67" s="19"/>
      <c r="AQ67" s="19"/>
      <c r="AR67" s="17"/>
    </row>
    <row r="68">
      <c r="B68" s="18"/>
      <c r="C68" s="19"/>
      <c r="D68" s="19"/>
      <c r="E68" s="19"/>
      <c r="F68" s="19"/>
      <c r="G68" s="19"/>
      <c r="H68" s="19"/>
      <c r="I68" s="19"/>
      <c r="J68" s="19"/>
      <c r="K68" s="19"/>
      <c r="L68" s="19"/>
      <c r="M68" s="19"/>
      <c r="N68" s="19"/>
      <c r="O68" s="19"/>
      <c r="P68" s="19"/>
      <c r="Q68" s="19"/>
      <c r="R68" s="19"/>
      <c r="S68" s="19"/>
      <c r="T68" s="19"/>
      <c r="U68" s="19"/>
      <c r="V68" s="19"/>
      <c r="W68" s="19"/>
      <c r="X68" s="19"/>
      <c r="Y68" s="19"/>
      <c r="Z68" s="19"/>
      <c r="AA68" s="19"/>
      <c r="AB68" s="19"/>
      <c r="AC68" s="19"/>
      <c r="AD68" s="19"/>
      <c r="AE68" s="19"/>
      <c r="AF68" s="19"/>
      <c r="AG68" s="19"/>
      <c r="AH68" s="19"/>
      <c r="AI68" s="19"/>
      <c r="AJ68" s="19"/>
      <c r="AK68" s="19"/>
      <c r="AL68" s="19"/>
      <c r="AM68" s="19"/>
      <c r="AN68" s="19"/>
      <c r="AO68" s="19"/>
      <c r="AP68" s="19"/>
      <c r="AQ68" s="19"/>
      <c r="AR68" s="17"/>
    </row>
    <row r="69">
      <c r="B69" s="18"/>
      <c r="C69" s="19"/>
      <c r="D69" s="19"/>
      <c r="E69" s="19"/>
      <c r="F69" s="19"/>
      <c r="G69" s="19"/>
      <c r="H69" s="19"/>
      <c r="I69" s="19"/>
      <c r="J69" s="19"/>
      <c r="K69" s="19"/>
      <c r="L69" s="19"/>
      <c r="M69" s="19"/>
      <c r="N69" s="19"/>
      <c r="O69" s="19"/>
      <c r="P69" s="19"/>
      <c r="Q69" s="19"/>
      <c r="R69" s="19"/>
      <c r="S69" s="19"/>
      <c r="T69" s="19"/>
      <c r="U69" s="19"/>
      <c r="V69" s="19"/>
      <c r="W69" s="19"/>
      <c r="X69" s="19"/>
      <c r="Y69" s="19"/>
      <c r="Z69" s="19"/>
      <c r="AA69" s="19"/>
      <c r="AB69" s="19"/>
      <c r="AC69" s="19"/>
      <c r="AD69" s="19"/>
      <c r="AE69" s="19"/>
      <c r="AF69" s="19"/>
      <c r="AG69" s="19"/>
      <c r="AH69" s="19"/>
      <c r="AI69" s="19"/>
      <c r="AJ69" s="19"/>
      <c r="AK69" s="19"/>
      <c r="AL69" s="19"/>
      <c r="AM69" s="19"/>
      <c r="AN69" s="19"/>
      <c r="AO69" s="19"/>
      <c r="AP69" s="19"/>
      <c r="AQ69" s="19"/>
      <c r="AR69" s="17"/>
    </row>
    <row r="70">
      <c r="B70" s="18"/>
      <c r="C70" s="19"/>
      <c r="D70" s="19"/>
      <c r="E70" s="19"/>
      <c r="F70" s="19"/>
      <c r="G70" s="19"/>
      <c r="H70" s="19"/>
      <c r="I70" s="19"/>
      <c r="J70" s="19"/>
      <c r="K70" s="19"/>
      <c r="L70" s="19"/>
      <c r="M70" s="19"/>
      <c r="N70" s="19"/>
      <c r="O70" s="19"/>
      <c r="P70" s="19"/>
      <c r="Q70" s="19"/>
      <c r="R70" s="19"/>
      <c r="S70" s="19"/>
      <c r="T70" s="19"/>
      <c r="U70" s="19"/>
      <c r="V70" s="19"/>
      <c r="W70" s="19"/>
      <c r="X70" s="19"/>
      <c r="Y70" s="19"/>
      <c r="Z70" s="19"/>
      <c r="AA70" s="19"/>
      <c r="AB70" s="19"/>
      <c r="AC70" s="19"/>
      <c r="AD70" s="19"/>
      <c r="AE70" s="19"/>
      <c r="AF70" s="19"/>
      <c r="AG70" s="19"/>
      <c r="AH70" s="19"/>
      <c r="AI70" s="19"/>
      <c r="AJ70" s="19"/>
      <c r="AK70" s="19"/>
      <c r="AL70" s="19"/>
      <c r="AM70" s="19"/>
      <c r="AN70" s="19"/>
      <c r="AO70" s="19"/>
      <c r="AP70" s="19"/>
      <c r="AQ70" s="19"/>
      <c r="AR70" s="17"/>
    </row>
    <row r="71">
      <c r="B71" s="18"/>
      <c r="C71" s="19"/>
      <c r="D71" s="19"/>
      <c r="E71" s="19"/>
      <c r="F71" s="19"/>
      <c r="G71" s="19"/>
      <c r="H71" s="19"/>
      <c r="I71" s="19"/>
      <c r="J71" s="19"/>
      <c r="K71" s="19"/>
      <c r="L71" s="19"/>
      <c r="M71" s="19"/>
      <c r="N71" s="19"/>
      <c r="O71" s="19"/>
      <c r="P71" s="19"/>
      <c r="Q71" s="19"/>
      <c r="R71" s="19"/>
      <c r="S71" s="19"/>
      <c r="T71" s="19"/>
      <c r="U71" s="19"/>
      <c r="V71" s="19"/>
      <c r="W71" s="19"/>
      <c r="X71" s="19"/>
      <c r="Y71" s="19"/>
      <c r="Z71" s="19"/>
      <c r="AA71" s="19"/>
      <c r="AB71" s="19"/>
      <c r="AC71" s="19"/>
      <c r="AD71" s="19"/>
      <c r="AE71" s="19"/>
      <c r="AF71" s="19"/>
      <c r="AG71" s="19"/>
      <c r="AH71" s="19"/>
      <c r="AI71" s="19"/>
      <c r="AJ71" s="19"/>
      <c r="AK71" s="19"/>
      <c r="AL71" s="19"/>
      <c r="AM71" s="19"/>
      <c r="AN71" s="19"/>
      <c r="AO71" s="19"/>
      <c r="AP71" s="19"/>
      <c r="AQ71" s="19"/>
      <c r="AR71" s="17"/>
    </row>
    <row r="72">
      <c r="B72" s="18"/>
      <c r="C72" s="19"/>
      <c r="D72" s="19"/>
      <c r="E72" s="19"/>
      <c r="F72" s="19"/>
      <c r="G72" s="19"/>
      <c r="H72" s="19"/>
      <c r="I72" s="19"/>
      <c r="J72" s="19"/>
      <c r="K72" s="19"/>
      <c r="L72" s="19"/>
      <c r="M72" s="19"/>
      <c r="N72" s="19"/>
      <c r="O72" s="19"/>
      <c r="P72" s="19"/>
      <c r="Q72" s="19"/>
      <c r="R72" s="19"/>
      <c r="S72" s="19"/>
      <c r="T72" s="19"/>
      <c r="U72" s="19"/>
      <c r="V72" s="19"/>
      <c r="W72" s="19"/>
      <c r="X72" s="19"/>
      <c r="Y72" s="19"/>
      <c r="Z72" s="19"/>
      <c r="AA72" s="19"/>
      <c r="AB72" s="19"/>
      <c r="AC72" s="19"/>
      <c r="AD72" s="19"/>
      <c r="AE72" s="19"/>
      <c r="AF72" s="19"/>
      <c r="AG72" s="19"/>
      <c r="AH72" s="19"/>
      <c r="AI72" s="19"/>
      <c r="AJ72" s="19"/>
      <c r="AK72" s="19"/>
      <c r="AL72" s="19"/>
      <c r="AM72" s="19"/>
      <c r="AN72" s="19"/>
      <c r="AO72" s="19"/>
      <c r="AP72" s="19"/>
      <c r="AQ72" s="19"/>
      <c r="AR72" s="17"/>
    </row>
    <row r="73">
      <c r="B73" s="18"/>
      <c r="C73" s="19"/>
      <c r="D73" s="19"/>
      <c r="E73" s="19"/>
      <c r="F73" s="19"/>
      <c r="G73" s="19"/>
      <c r="H73" s="19"/>
      <c r="I73" s="19"/>
      <c r="J73" s="19"/>
      <c r="K73" s="19"/>
      <c r="L73" s="19"/>
      <c r="M73" s="19"/>
      <c r="N73" s="19"/>
      <c r="O73" s="19"/>
      <c r="P73" s="19"/>
      <c r="Q73" s="19"/>
      <c r="R73" s="19"/>
      <c r="S73" s="19"/>
      <c r="T73" s="19"/>
      <c r="U73" s="19"/>
      <c r="V73" s="19"/>
      <c r="W73" s="19"/>
      <c r="X73" s="19"/>
      <c r="Y73" s="19"/>
      <c r="Z73" s="19"/>
      <c r="AA73" s="19"/>
      <c r="AB73" s="19"/>
      <c r="AC73" s="19"/>
      <c r="AD73" s="19"/>
      <c r="AE73" s="19"/>
      <c r="AF73" s="19"/>
      <c r="AG73" s="19"/>
      <c r="AH73" s="19"/>
      <c r="AI73" s="19"/>
      <c r="AJ73" s="19"/>
      <c r="AK73" s="19"/>
      <c r="AL73" s="19"/>
      <c r="AM73" s="19"/>
      <c r="AN73" s="19"/>
      <c r="AO73" s="19"/>
      <c r="AP73" s="19"/>
      <c r="AQ73" s="19"/>
      <c r="AR73" s="17"/>
    </row>
    <row r="74">
      <c r="B74" s="18"/>
      <c r="C74" s="19"/>
      <c r="D74" s="19"/>
      <c r="E74" s="19"/>
      <c r="F74" s="19"/>
      <c r="G74" s="19"/>
      <c r="H74" s="19"/>
      <c r="I74" s="19"/>
      <c r="J74" s="19"/>
      <c r="K74" s="19"/>
      <c r="L74" s="19"/>
      <c r="M74" s="19"/>
      <c r="N74" s="19"/>
      <c r="O74" s="19"/>
      <c r="P74" s="19"/>
      <c r="Q74" s="19"/>
      <c r="R74" s="19"/>
      <c r="S74" s="19"/>
      <c r="T74" s="19"/>
      <c r="U74" s="19"/>
      <c r="V74" s="19"/>
      <c r="W74" s="19"/>
      <c r="X74" s="19"/>
      <c r="Y74" s="19"/>
      <c r="Z74" s="19"/>
      <c r="AA74" s="19"/>
      <c r="AB74" s="19"/>
      <c r="AC74" s="19"/>
      <c r="AD74" s="19"/>
      <c r="AE74" s="19"/>
      <c r="AF74" s="19"/>
      <c r="AG74" s="19"/>
      <c r="AH74" s="19"/>
      <c r="AI74" s="19"/>
      <c r="AJ74" s="19"/>
      <c r="AK74" s="19"/>
      <c r="AL74" s="19"/>
      <c r="AM74" s="19"/>
      <c r="AN74" s="19"/>
      <c r="AO74" s="19"/>
      <c r="AP74" s="19"/>
      <c r="AQ74" s="19"/>
      <c r="AR74" s="17"/>
    </row>
    <row r="75" s="2" customFormat="1">
      <c r="A75" s="29"/>
      <c r="B75" s="30"/>
      <c r="C75" s="31"/>
      <c r="D75" s="54" t="s">
        <v>48</v>
      </c>
      <c r="E75" s="33"/>
      <c r="F75" s="33"/>
      <c r="G75" s="33"/>
      <c r="H75" s="33"/>
      <c r="I75" s="33"/>
      <c r="J75" s="33"/>
      <c r="K75" s="33"/>
      <c r="L75" s="33"/>
      <c r="M75" s="33"/>
      <c r="N75" s="33"/>
      <c r="O75" s="33"/>
      <c r="P75" s="33"/>
      <c r="Q75" s="33"/>
      <c r="R75" s="33"/>
      <c r="S75" s="33"/>
      <c r="T75" s="33"/>
      <c r="U75" s="33"/>
      <c r="V75" s="54" t="s">
        <v>49</v>
      </c>
      <c r="W75" s="33"/>
      <c r="X75" s="33"/>
      <c r="Y75" s="33"/>
      <c r="Z75" s="33"/>
      <c r="AA75" s="33"/>
      <c r="AB75" s="33"/>
      <c r="AC75" s="33"/>
      <c r="AD75" s="33"/>
      <c r="AE75" s="33"/>
      <c r="AF75" s="33"/>
      <c r="AG75" s="33"/>
      <c r="AH75" s="54" t="s">
        <v>48</v>
      </c>
      <c r="AI75" s="33"/>
      <c r="AJ75" s="33"/>
      <c r="AK75" s="33"/>
      <c r="AL75" s="33"/>
      <c r="AM75" s="54" t="s">
        <v>49</v>
      </c>
      <c r="AN75" s="33"/>
      <c r="AO75" s="33"/>
      <c r="AP75" s="31"/>
      <c r="AQ75" s="31"/>
      <c r="AR75" s="35"/>
      <c r="BE75" s="29"/>
    </row>
    <row r="76" s="2" customFormat="1">
      <c r="A76" s="29"/>
      <c r="B76" s="30"/>
      <c r="C76" s="31"/>
      <c r="D76" s="31"/>
      <c r="E76" s="31"/>
      <c r="F76" s="31"/>
      <c r="G76" s="31"/>
      <c r="H76" s="31"/>
      <c r="I76" s="31"/>
      <c r="J76" s="31"/>
      <c r="K76" s="31"/>
      <c r="L76" s="31"/>
      <c r="M76" s="31"/>
      <c r="N76" s="31"/>
      <c r="O76" s="31"/>
      <c r="P76" s="31"/>
      <c r="Q76" s="31"/>
      <c r="R76" s="31"/>
      <c r="S76" s="31"/>
      <c r="T76" s="31"/>
      <c r="U76" s="31"/>
      <c r="V76" s="31"/>
      <c r="W76" s="31"/>
      <c r="X76" s="31"/>
      <c r="Y76" s="31"/>
      <c r="Z76" s="31"/>
      <c r="AA76" s="31"/>
      <c r="AB76" s="31"/>
      <c r="AC76" s="31"/>
      <c r="AD76" s="31"/>
      <c r="AE76" s="31"/>
      <c r="AF76" s="31"/>
      <c r="AG76" s="31"/>
      <c r="AH76" s="31"/>
      <c r="AI76" s="31"/>
      <c r="AJ76" s="31"/>
      <c r="AK76" s="31"/>
      <c r="AL76" s="31"/>
      <c r="AM76" s="31"/>
      <c r="AN76" s="31"/>
      <c r="AO76" s="31"/>
      <c r="AP76" s="31"/>
      <c r="AQ76" s="31"/>
      <c r="AR76" s="35"/>
      <c r="BE76" s="29"/>
    </row>
    <row r="77" s="2" customFormat="1" ht="6.96" customHeight="1">
      <c r="A77" s="29"/>
      <c r="B77" s="56"/>
      <c r="C77" s="57"/>
      <c r="D77" s="57"/>
      <c r="E77" s="57"/>
      <c r="F77" s="57"/>
      <c r="G77" s="57"/>
      <c r="H77" s="57"/>
      <c r="I77" s="57"/>
      <c r="J77" s="57"/>
      <c r="K77" s="57"/>
      <c r="L77" s="57"/>
      <c r="M77" s="57"/>
      <c r="N77" s="57"/>
      <c r="O77" s="57"/>
      <c r="P77" s="57"/>
      <c r="Q77" s="57"/>
      <c r="R77" s="57"/>
      <c r="S77" s="57"/>
      <c r="T77" s="57"/>
      <c r="U77" s="57"/>
      <c r="V77" s="57"/>
      <c r="W77" s="57"/>
      <c r="X77" s="57"/>
      <c r="Y77" s="57"/>
      <c r="Z77" s="57"/>
      <c r="AA77" s="57"/>
      <c r="AB77" s="57"/>
      <c r="AC77" s="57"/>
      <c r="AD77" s="57"/>
      <c r="AE77" s="57"/>
      <c r="AF77" s="57"/>
      <c r="AG77" s="57"/>
      <c r="AH77" s="57"/>
      <c r="AI77" s="57"/>
      <c r="AJ77" s="57"/>
      <c r="AK77" s="57"/>
      <c r="AL77" s="57"/>
      <c r="AM77" s="57"/>
      <c r="AN77" s="57"/>
      <c r="AO77" s="57"/>
      <c r="AP77" s="57"/>
      <c r="AQ77" s="57"/>
      <c r="AR77" s="35"/>
      <c r="BE77" s="29"/>
    </row>
    <row r="81" s="2" customFormat="1" ht="6.96" customHeight="1">
      <c r="A81" s="29"/>
      <c r="B81" s="58"/>
      <c r="C81" s="59"/>
      <c r="D81" s="59"/>
      <c r="E81" s="59"/>
      <c r="F81" s="59"/>
      <c r="G81" s="59"/>
      <c r="H81" s="59"/>
      <c r="I81" s="59"/>
      <c r="J81" s="59"/>
      <c r="K81" s="59"/>
      <c r="L81" s="59"/>
      <c r="M81" s="59"/>
      <c r="N81" s="59"/>
      <c r="O81" s="59"/>
      <c r="P81" s="59"/>
      <c r="Q81" s="59"/>
      <c r="R81" s="59"/>
      <c r="S81" s="59"/>
      <c r="T81" s="59"/>
      <c r="U81" s="59"/>
      <c r="V81" s="59"/>
      <c r="W81" s="59"/>
      <c r="X81" s="59"/>
      <c r="Y81" s="59"/>
      <c r="Z81" s="59"/>
      <c r="AA81" s="59"/>
      <c r="AB81" s="59"/>
      <c r="AC81" s="59"/>
      <c r="AD81" s="59"/>
      <c r="AE81" s="59"/>
      <c r="AF81" s="59"/>
      <c r="AG81" s="59"/>
      <c r="AH81" s="59"/>
      <c r="AI81" s="59"/>
      <c r="AJ81" s="59"/>
      <c r="AK81" s="59"/>
      <c r="AL81" s="59"/>
      <c r="AM81" s="59"/>
      <c r="AN81" s="59"/>
      <c r="AO81" s="59"/>
      <c r="AP81" s="59"/>
      <c r="AQ81" s="59"/>
      <c r="AR81" s="35"/>
      <c r="BE81" s="29"/>
    </row>
    <row r="82" s="2" customFormat="1" ht="24.96" customHeight="1">
      <c r="A82" s="29"/>
      <c r="B82" s="30"/>
      <c r="C82" s="20" t="s">
        <v>52</v>
      </c>
      <c r="D82" s="31"/>
      <c r="E82" s="31"/>
      <c r="F82" s="31"/>
      <c r="G82" s="31"/>
      <c r="H82" s="31"/>
      <c r="I82" s="31"/>
      <c r="J82" s="31"/>
      <c r="K82" s="31"/>
      <c r="L82" s="31"/>
      <c r="M82" s="31"/>
      <c r="N82" s="31"/>
      <c r="O82" s="31"/>
      <c r="P82" s="31"/>
      <c r="Q82" s="31"/>
      <c r="R82" s="31"/>
      <c r="S82" s="31"/>
      <c r="T82" s="31"/>
      <c r="U82" s="31"/>
      <c r="V82" s="31"/>
      <c r="W82" s="31"/>
      <c r="X82" s="31"/>
      <c r="Y82" s="31"/>
      <c r="Z82" s="31"/>
      <c r="AA82" s="31"/>
      <c r="AB82" s="31"/>
      <c r="AC82" s="31"/>
      <c r="AD82" s="31"/>
      <c r="AE82" s="31"/>
      <c r="AF82" s="31"/>
      <c r="AG82" s="31"/>
      <c r="AH82" s="31"/>
      <c r="AI82" s="31"/>
      <c r="AJ82" s="31"/>
      <c r="AK82" s="31"/>
      <c r="AL82" s="31"/>
      <c r="AM82" s="31"/>
      <c r="AN82" s="31"/>
      <c r="AO82" s="31"/>
      <c r="AP82" s="31"/>
      <c r="AQ82" s="31"/>
      <c r="AR82" s="35"/>
      <c r="BE82" s="29"/>
    </row>
    <row r="83" s="2" customFormat="1" ht="6.96" customHeight="1">
      <c r="A83" s="29"/>
      <c r="B83" s="30"/>
      <c r="C83" s="31"/>
      <c r="D83" s="31"/>
      <c r="E83" s="31"/>
      <c r="F83" s="31"/>
      <c r="G83" s="31"/>
      <c r="H83" s="31"/>
      <c r="I83" s="31"/>
      <c r="J83" s="31"/>
      <c r="K83" s="31"/>
      <c r="L83" s="31"/>
      <c r="M83" s="31"/>
      <c r="N83" s="31"/>
      <c r="O83" s="31"/>
      <c r="P83" s="31"/>
      <c r="Q83" s="31"/>
      <c r="R83" s="31"/>
      <c r="S83" s="31"/>
      <c r="T83" s="31"/>
      <c r="U83" s="31"/>
      <c r="V83" s="31"/>
      <c r="W83" s="31"/>
      <c r="X83" s="31"/>
      <c r="Y83" s="31"/>
      <c r="Z83" s="31"/>
      <c r="AA83" s="31"/>
      <c r="AB83" s="31"/>
      <c r="AC83" s="31"/>
      <c r="AD83" s="31"/>
      <c r="AE83" s="31"/>
      <c r="AF83" s="31"/>
      <c r="AG83" s="31"/>
      <c r="AH83" s="31"/>
      <c r="AI83" s="31"/>
      <c r="AJ83" s="31"/>
      <c r="AK83" s="31"/>
      <c r="AL83" s="31"/>
      <c r="AM83" s="31"/>
      <c r="AN83" s="31"/>
      <c r="AO83" s="31"/>
      <c r="AP83" s="31"/>
      <c r="AQ83" s="31"/>
      <c r="AR83" s="35"/>
      <c r="BE83" s="29"/>
    </row>
    <row r="84" s="4" customFormat="1" ht="12" customHeight="1">
      <c r="A84" s="4"/>
      <c r="B84" s="60"/>
      <c r="C84" s="26" t="s">
        <v>12</v>
      </c>
      <c r="D84" s="61"/>
      <c r="E84" s="61"/>
      <c r="F84" s="61"/>
      <c r="G84" s="61"/>
      <c r="H84" s="61"/>
      <c r="I84" s="61"/>
      <c r="J84" s="61"/>
      <c r="K84" s="61"/>
      <c r="L84" s="61" t="str">
        <f>K5</f>
        <v>DOH066</v>
      </c>
      <c r="M84" s="61"/>
      <c r="N84" s="61"/>
      <c r="O84" s="61"/>
      <c r="P84" s="61"/>
      <c r="Q84" s="61"/>
      <c r="R84" s="61"/>
      <c r="S84" s="61"/>
      <c r="T84" s="61"/>
      <c r="U84" s="61"/>
      <c r="V84" s="61"/>
      <c r="W84" s="61"/>
      <c r="X84" s="61"/>
      <c r="Y84" s="61"/>
      <c r="Z84" s="61"/>
      <c r="AA84" s="61"/>
      <c r="AB84" s="61"/>
      <c r="AC84" s="61"/>
      <c r="AD84" s="61"/>
      <c r="AE84" s="61"/>
      <c r="AF84" s="61"/>
      <c r="AG84" s="61"/>
      <c r="AH84" s="61"/>
      <c r="AI84" s="61"/>
      <c r="AJ84" s="61"/>
      <c r="AK84" s="61"/>
      <c r="AL84" s="61"/>
      <c r="AM84" s="61"/>
      <c r="AN84" s="61"/>
      <c r="AO84" s="61"/>
      <c r="AP84" s="61"/>
      <c r="AQ84" s="61"/>
      <c r="AR84" s="62"/>
      <c r="BE84" s="4"/>
    </row>
    <row r="85" s="5" customFormat="1" ht="36.96" customHeight="1">
      <c r="A85" s="5"/>
      <c r="B85" s="63"/>
      <c r="C85" s="64" t="s">
        <v>14</v>
      </c>
      <c r="D85" s="65"/>
      <c r="E85" s="65"/>
      <c r="F85" s="65"/>
      <c r="G85" s="65"/>
      <c r="H85" s="65"/>
      <c r="I85" s="65"/>
      <c r="J85" s="65"/>
      <c r="K85" s="65"/>
      <c r="L85" s="66" t="str">
        <f>K6</f>
        <v xml:space="preserve">Oprava bytových jednotek  a spol. prostor budovy YD</v>
      </c>
      <c r="M85" s="65"/>
      <c r="N85" s="65"/>
      <c r="O85" s="65"/>
      <c r="P85" s="65"/>
      <c r="Q85" s="65"/>
      <c r="R85" s="65"/>
      <c r="S85" s="65"/>
      <c r="T85" s="65"/>
      <c r="U85" s="65"/>
      <c r="V85" s="65"/>
      <c r="W85" s="65"/>
      <c r="X85" s="65"/>
      <c r="Y85" s="65"/>
      <c r="Z85" s="65"/>
      <c r="AA85" s="65"/>
      <c r="AB85" s="65"/>
      <c r="AC85" s="65"/>
      <c r="AD85" s="65"/>
      <c r="AE85" s="65"/>
      <c r="AF85" s="65"/>
      <c r="AG85" s="65"/>
      <c r="AH85" s="65"/>
      <c r="AI85" s="65"/>
      <c r="AJ85" s="65"/>
      <c r="AK85" s="65"/>
      <c r="AL85" s="65"/>
      <c r="AM85" s="65"/>
      <c r="AN85" s="65"/>
      <c r="AO85" s="65"/>
      <c r="AP85" s="65"/>
      <c r="AQ85" s="65"/>
      <c r="AR85" s="67"/>
      <c r="BE85" s="5"/>
    </row>
    <row r="86" s="2" customFormat="1" ht="6.96" customHeight="1">
      <c r="A86" s="29"/>
      <c r="B86" s="30"/>
      <c r="C86" s="31"/>
      <c r="D86" s="31"/>
      <c r="E86" s="31"/>
      <c r="F86" s="31"/>
      <c r="G86" s="31"/>
      <c r="H86" s="31"/>
      <c r="I86" s="31"/>
      <c r="J86" s="31"/>
      <c r="K86" s="31"/>
      <c r="L86" s="31"/>
      <c r="M86" s="31"/>
      <c r="N86" s="31"/>
      <c r="O86" s="31"/>
      <c r="P86" s="31"/>
      <c r="Q86" s="31"/>
      <c r="R86" s="31"/>
      <c r="S86" s="31"/>
      <c r="T86" s="31"/>
      <c r="U86" s="31"/>
      <c r="V86" s="31"/>
      <c r="W86" s="31"/>
      <c r="X86" s="31"/>
      <c r="Y86" s="31"/>
      <c r="Z86" s="31"/>
      <c r="AA86" s="31"/>
      <c r="AB86" s="31"/>
      <c r="AC86" s="31"/>
      <c r="AD86" s="31"/>
      <c r="AE86" s="31"/>
      <c r="AF86" s="31"/>
      <c r="AG86" s="31"/>
      <c r="AH86" s="31"/>
      <c r="AI86" s="31"/>
      <c r="AJ86" s="31"/>
      <c r="AK86" s="31"/>
      <c r="AL86" s="31"/>
      <c r="AM86" s="31"/>
      <c r="AN86" s="31"/>
      <c r="AO86" s="31"/>
      <c r="AP86" s="31"/>
      <c r="AQ86" s="31"/>
      <c r="AR86" s="35"/>
      <c r="BE86" s="29"/>
    </row>
    <row r="87" s="2" customFormat="1" ht="12" customHeight="1">
      <c r="A87" s="29"/>
      <c r="B87" s="30"/>
      <c r="C87" s="26" t="s">
        <v>18</v>
      </c>
      <c r="D87" s="31"/>
      <c r="E87" s="31"/>
      <c r="F87" s="31"/>
      <c r="G87" s="31"/>
      <c r="H87" s="31"/>
      <c r="I87" s="31"/>
      <c r="J87" s="31"/>
      <c r="K87" s="31"/>
      <c r="L87" s="68" t="str">
        <f>IF(K8="","",K8)</f>
        <v>Olomouc</v>
      </c>
      <c r="M87" s="31"/>
      <c r="N87" s="31"/>
      <c r="O87" s="31"/>
      <c r="P87" s="31"/>
      <c r="Q87" s="31"/>
      <c r="R87" s="31"/>
      <c r="S87" s="31"/>
      <c r="T87" s="31"/>
      <c r="U87" s="31"/>
      <c r="V87" s="31"/>
      <c r="W87" s="31"/>
      <c r="X87" s="31"/>
      <c r="Y87" s="31"/>
      <c r="Z87" s="31"/>
      <c r="AA87" s="31"/>
      <c r="AB87" s="31"/>
      <c r="AC87" s="31"/>
      <c r="AD87" s="31"/>
      <c r="AE87" s="31"/>
      <c r="AF87" s="31"/>
      <c r="AG87" s="31"/>
      <c r="AH87" s="31"/>
      <c r="AI87" s="26" t="s">
        <v>20</v>
      </c>
      <c r="AJ87" s="31"/>
      <c r="AK87" s="31"/>
      <c r="AL87" s="31"/>
      <c r="AM87" s="69" t="str">
        <f>IF(AN8= "","",AN8)</f>
        <v>9. 8. 2021</v>
      </c>
      <c r="AN87" s="69"/>
      <c r="AO87" s="31"/>
      <c r="AP87" s="31"/>
      <c r="AQ87" s="31"/>
      <c r="AR87" s="35"/>
      <c r="BE87" s="29"/>
    </row>
    <row r="88" s="2" customFormat="1" ht="6.96" customHeight="1">
      <c r="A88" s="29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31"/>
      <c r="M88" s="31"/>
      <c r="N88" s="31"/>
      <c r="O88" s="31"/>
      <c r="P88" s="31"/>
      <c r="Q88" s="31"/>
      <c r="R88" s="31"/>
      <c r="S88" s="31"/>
      <c r="T88" s="31"/>
      <c r="U88" s="31"/>
      <c r="V88" s="31"/>
      <c r="W88" s="31"/>
      <c r="X88" s="31"/>
      <c r="Y88" s="31"/>
      <c r="Z88" s="31"/>
      <c r="AA88" s="31"/>
      <c r="AB88" s="31"/>
      <c r="AC88" s="31"/>
      <c r="AD88" s="31"/>
      <c r="AE88" s="31"/>
      <c r="AF88" s="31"/>
      <c r="AG88" s="31"/>
      <c r="AH88" s="31"/>
      <c r="AI88" s="31"/>
      <c r="AJ88" s="31"/>
      <c r="AK88" s="31"/>
      <c r="AL88" s="31"/>
      <c r="AM88" s="31"/>
      <c r="AN88" s="31"/>
      <c r="AO88" s="31"/>
      <c r="AP88" s="31"/>
      <c r="AQ88" s="31"/>
      <c r="AR88" s="35"/>
      <c r="BE88" s="29"/>
    </row>
    <row r="89" s="2" customFormat="1" ht="15.15" customHeight="1">
      <c r="A89" s="29"/>
      <c r="B89" s="30"/>
      <c r="C89" s="26" t="s">
        <v>22</v>
      </c>
      <c r="D89" s="31"/>
      <c r="E89" s="31"/>
      <c r="F89" s="31"/>
      <c r="G89" s="31"/>
      <c r="H89" s="31"/>
      <c r="I89" s="31"/>
      <c r="J89" s="31"/>
      <c r="K89" s="31"/>
      <c r="L89" s="61" t="str">
        <f>IF(E11= "","",E11)</f>
        <v>FNOL, I.P.Pavlova 6, Olomouc</v>
      </c>
      <c r="M89" s="31"/>
      <c r="N89" s="31"/>
      <c r="O89" s="31"/>
      <c r="P89" s="31"/>
      <c r="Q89" s="31"/>
      <c r="R89" s="31"/>
      <c r="S89" s="31"/>
      <c r="T89" s="31"/>
      <c r="U89" s="31"/>
      <c r="V89" s="31"/>
      <c r="W89" s="31"/>
      <c r="X89" s="31"/>
      <c r="Y89" s="31"/>
      <c r="Z89" s="31"/>
      <c r="AA89" s="31"/>
      <c r="AB89" s="31"/>
      <c r="AC89" s="31"/>
      <c r="AD89" s="31"/>
      <c r="AE89" s="31"/>
      <c r="AF89" s="31"/>
      <c r="AG89" s="31"/>
      <c r="AH89" s="31"/>
      <c r="AI89" s="26" t="s">
        <v>28</v>
      </c>
      <c r="AJ89" s="31"/>
      <c r="AK89" s="31"/>
      <c r="AL89" s="31"/>
      <c r="AM89" s="70" t="str">
        <f>IF(E17="","",E17)</f>
        <v>Ing. arch. Jan Dohnal</v>
      </c>
      <c r="AN89" s="61"/>
      <c r="AO89" s="61"/>
      <c r="AP89" s="61"/>
      <c r="AQ89" s="31"/>
      <c r="AR89" s="35"/>
      <c r="AS89" s="71" t="s">
        <v>53</v>
      </c>
      <c r="AT89" s="72"/>
      <c r="AU89" s="73"/>
      <c r="AV89" s="73"/>
      <c r="AW89" s="73"/>
      <c r="AX89" s="73"/>
      <c r="AY89" s="73"/>
      <c r="AZ89" s="73"/>
      <c r="BA89" s="73"/>
      <c r="BB89" s="73"/>
      <c r="BC89" s="73"/>
      <c r="BD89" s="74"/>
      <c r="BE89" s="29"/>
    </row>
    <row r="90" s="2" customFormat="1" ht="15.15" customHeight="1">
      <c r="A90" s="29"/>
      <c r="B90" s="30"/>
      <c r="C90" s="26" t="s">
        <v>26</v>
      </c>
      <c r="D90" s="31"/>
      <c r="E90" s="31"/>
      <c r="F90" s="31"/>
      <c r="G90" s="31"/>
      <c r="H90" s="31"/>
      <c r="I90" s="31"/>
      <c r="J90" s="31"/>
      <c r="K90" s="31"/>
      <c r="L90" s="61" t="str">
        <f>IF(E14="","",E14)</f>
        <v xml:space="preserve"> </v>
      </c>
      <c r="M90" s="31"/>
      <c r="N90" s="31"/>
      <c r="O90" s="31"/>
      <c r="P90" s="31"/>
      <c r="Q90" s="31"/>
      <c r="R90" s="31"/>
      <c r="S90" s="31"/>
      <c r="T90" s="31"/>
      <c r="U90" s="31"/>
      <c r="V90" s="31"/>
      <c r="W90" s="31"/>
      <c r="X90" s="31"/>
      <c r="Y90" s="31"/>
      <c r="Z90" s="31"/>
      <c r="AA90" s="31"/>
      <c r="AB90" s="31"/>
      <c r="AC90" s="31"/>
      <c r="AD90" s="31"/>
      <c r="AE90" s="31"/>
      <c r="AF90" s="31"/>
      <c r="AG90" s="31"/>
      <c r="AH90" s="31"/>
      <c r="AI90" s="26" t="s">
        <v>31</v>
      </c>
      <c r="AJ90" s="31"/>
      <c r="AK90" s="31"/>
      <c r="AL90" s="31"/>
      <c r="AM90" s="70" t="str">
        <f>IF(E20="","",E20)</f>
        <v xml:space="preserve"> </v>
      </c>
      <c r="AN90" s="61"/>
      <c r="AO90" s="61"/>
      <c r="AP90" s="61"/>
      <c r="AQ90" s="31"/>
      <c r="AR90" s="35"/>
      <c r="AS90" s="75"/>
      <c r="AT90" s="76"/>
      <c r="AU90" s="77"/>
      <c r="AV90" s="77"/>
      <c r="AW90" s="77"/>
      <c r="AX90" s="77"/>
      <c r="AY90" s="77"/>
      <c r="AZ90" s="77"/>
      <c r="BA90" s="77"/>
      <c r="BB90" s="77"/>
      <c r="BC90" s="77"/>
      <c r="BD90" s="78"/>
      <c r="BE90" s="29"/>
    </row>
    <row r="91" s="2" customFormat="1" ht="10.8" customHeight="1">
      <c r="A91" s="29"/>
      <c r="B91" s="30"/>
      <c r="C91" s="31"/>
      <c r="D91" s="31"/>
      <c r="E91" s="31"/>
      <c r="F91" s="31"/>
      <c r="G91" s="31"/>
      <c r="H91" s="31"/>
      <c r="I91" s="31"/>
      <c r="J91" s="31"/>
      <c r="K91" s="31"/>
      <c r="L91" s="31"/>
      <c r="M91" s="31"/>
      <c r="N91" s="31"/>
      <c r="O91" s="31"/>
      <c r="P91" s="31"/>
      <c r="Q91" s="31"/>
      <c r="R91" s="31"/>
      <c r="S91" s="31"/>
      <c r="T91" s="31"/>
      <c r="U91" s="31"/>
      <c r="V91" s="31"/>
      <c r="W91" s="31"/>
      <c r="X91" s="31"/>
      <c r="Y91" s="31"/>
      <c r="Z91" s="31"/>
      <c r="AA91" s="31"/>
      <c r="AB91" s="31"/>
      <c r="AC91" s="31"/>
      <c r="AD91" s="31"/>
      <c r="AE91" s="31"/>
      <c r="AF91" s="31"/>
      <c r="AG91" s="31"/>
      <c r="AH91" s="31"/>
      <c r="AI91" s="31"/>
      <c r="AJ91" s="31"/>
      <c r="AK91" s="31"/>
      <c r="AL91" s="31"/>
      <c r="AM91" s="31"/>
      <c r="AN91" s="31"/>
      <c r="AO91" s="31"/>
      <c r="AP91" s="31"/>
      <c r="AQ91" s="31"/>
      <c r="AR91" s="35"/>
      <c r="AS91" s="79"/>
      <c r="AT91" s="80"/>
      <c r="AU91" s="81"/>
      <c r="AV91" s="81"/>
      <c r="AW91" s="81"/>
      <c r="AX91" s="81"/>
      <c r="AY91" s="81"/>
      <c r="AZ91" s="81"/>
      <c r="BA91" s="81"/>
      <c r="BB91" s="81"/>
      <c r="BC91" s="81"/>
      <c r="BD91" s="82"/>
      <c r="BE91" s="29"/>
    </row>
    <row r="92" s="2" customFormat="1" ht="29.28" customHeight="1">
      <c r="A92" s="29"/>
      <c r="B92" s="30"/>
      <c r="C92" s="83" t="s">
        <v>54</v>
      </c>
      <c r="D92" s="84"/>
      <c r="E92" s="84"/>
      <c r="F92" s="84"/>
      <c r="G92" s="84"/>
      <c r="H92" s="85"/>
      <c r="I92" s="86" t="s">
        <v>55</v>
      </c>
      <c r="J92" s="84"/>
      <c r="K92" s="84"/>
      <c r="L92" s="84"/>
      <c r="M92" s="84"/>
      <c r="N92" s="84"/>
      <c r="O92" s="84"/>
      <c r="P92" s="84"/>
      <c r="Q92" s="84"/>
      <c r="R92" s="84"/>
      <c r="S92" s="84"/>
      <c r="T92" s="84"/>
      <c r="U92" s="84"/>
      <c r="V92" s="84"/>
      <c r="W92" s="84"/>
      <c r="X92" s="84"/>
      <c r="Y92" s="84"/>
      <c r="Z92" s="84"/>
      <c r="AA92" s="84"/>
      <c r="AB92" s="84"/>
      <c r="AC92" s="84"/>
      <c r="AD92" s="84"/>
      <c r="AE92" s="84"/>
      <c r="AF92" s="84"/>
      <c r="AG92" s="87" t="s">
        <v>56</v>
      </c>
      <c r="AH92" s="84"/>
      <c r="AI92" s="84"/>
      <c r="AJ92" s="84"/>
      <c r="AK92" s="84"/>
      <c r="AL92" s="84"/>
      <c r="AM92" s="84"/>
      <c r="AN92" s="86" t="s">
        <v>57</v>
      </c>
      <c r="AO92" s="84"/>
      <c r="AP92" s="88"/>
      <c r="AQ92" s="89" t="s">
        <v>58</v>
      </c>
      <c r="AR92" s="35"/>
      <c r="AS92" s="90" t="s">
        <v>59</v>
      </c>
      <c r="AT92" s="91" t="s">
        <v>60</v>
      </c>
      <c r="AU92" s="91" t="s">
        <v>61</v>
      </c>
      <c r="AV92" s="91" t="s">
        <v>62</v>
      </c>
      <c r="AW92" s="91" t="s">
        <v>63</v>
      </c>
      <c r="AX92" s="91" t="s">
        <v>64</v>
      </c>
      <c r="AY92" s="91" t="s">
        <v>65</v>
      </c>
      <c r="AZ92" s="91" t="s">
        <v>66</v>
      </c>
      <c r="BA92" s="91" t="s">
        <v>67</v>
      </c>
      <c r="BB92" s="91" t="s">
        <v>68</v>
      </c>
      <c r="BC92" s="91" t="s">
        <v>69</v>
      </c>
      <c r="BD92" s="92" t="s">
        <v>70</v>
      </c>
      <c r="BE92" s="29"/>
    </row>
    <row r="93" s="2" customFormat="1" ht="10.8" customHeight="1">
      <c r="A93" s="29"/>
      <c r="B93" s="30"/>
      <c r="C93" s="31"/>
      <c r="D93" s="31"/>
      <c r="E93" s="31"/>
      <c r="F93" s="31"/>
      <c r="G93" s="31"/>
      <c r="H93" s="31"/>
      <c r="I93" s="31"/>
      <c r="J93" s="31"/>
      <c r="K93" s="31"/>
      <c r="L93" s="31"/>
      <c r="M93" s="31"/>
      <c r="N93" s="31"/>
      <c r="O93" s="31"/>
      <c r="P93" s="31"/>
      <c r="Q93" s="31"/>
      <c r="R93" s="31"/>
      <c r="S93" s="31"/>
      <c r="T93" s="31"/>
      <c r="U93" s="31"/>
      <c r="V93" s="31"/>
      <c r="W93" s="31"/>
      <c r="X93" s="31"/>
      <c r="Y93" s="31"/>
      <c r="Z93" s="31"/>
      <c r="AA93" s="31"/>
      <c r="AB93" s="31"/>
      <c r="AC93" s="31"/>
      <c r="AD93" s="31"/>
      <c r="AE93" s="31"/>
      <c r="AF93" s="31"/>
      <c r="AG93" s="31"/>
      <c r="AH93" s="31"/>
      <c r="AI93" s="31"/>
      <c r="AJ93" s="31"/>
      <c r="AK93" s="31"/>
      <c r="AL93" s="31"/>
      <c r="AM93" s="31"/>
      <c r="AN93" s="31"/>
      <c r="AO93" s="31"/>
      <c r="AP93" s="31"/>
      <c r="AQ93" s="31"/>
      <c r="AR93" s="35"/>
      <c r="AS93" s="93"/>
      <c r="AT93" s="94"/>
      <c r="AU93" s="94"/>
      <c r="AV93" s="94"/>
      <c r="AW93" s="94"/>
      <c r="AX93" s="94"/>
      <c r="AY93" s="94"/>
      <c r="AZ93" s="94"/>
      <c r="BA93" s="94"/>
      <c r="BB93" s="94"/>
      <c r="BC93" s="94"/>
      <c r="BD93" s="95"/>
      <c r="BE93" s="29"/>
    </row>
    <row r="94" s="6" customFormat="1" ht="32.4" customHeight="1">
      <c r="A94" s="6"/>
      <c r="B94" s="96"/>
      <c r="C94" s="97" t="s">
        <v>71</v>
      </c>
      <c r="D94" s="98"/>
      <c r="E94" s="98"/>
      <c r="F94" s="98"/>
      <c r="G94" s="98"/>
      <c r="H94" s="98"/>
      <c r="I94" s="98"/>
      <c r="J94" s="98"/>
      <c r="K94" s="98"/>
      <c r="L94" s="98"/>
      <c r="M94" s="98"/>
      <c r="N94" s="98"/>
      <c r="O94" s="98"/>
      <c r="P94" s="98"/>
      <c r="Q94" s="98"/>
      <c r="R94" s="98"/>
      <c r="S94" s="98"/>
      <c r="T94" s="98"/>
      <c r="U94" s="98"/>
      <c r="V94" s="98"/>
      <c r="W94" s="98"/>
      <c r="X94" s="98"/>
      <c r="Y94" s="98"/>
      <c r="Z94" s="98"/>
      <c r="AA94" s="98"/>
      <c r="AB94" s="98"/>
      <c r="AC94" s="98"/>
      <c r="AD94" s="98"/>
      <c r="AE94" s="98"/>
      <c r="AF94" s="98"/>
      <c r="AG94" s="99">
        <f>ROUND(AG95,2)</f>
        <v>104000</v>
      </c>
      <c r="AH94" s="99"/>
      <c r="AI94" s="99"/>
      <c r="AJ94" s="99"/>
      <c r="AK94" s="99"/>
      <c r="AL94" s="99"/>
      <c r="AM94" s="99"/>
      <c r="AN94" s="100">
        <f>SUM(AG94,AT94)</f>
        <v>119600</v>
      </c>
      <c r="AO94" s="100"/>
      <c r="AP94" s="100"/>
      <c r="AQ94" s="101" t="s">
        <v>1</v>
      </c>
      <c r="AR94" s="102"/>
      <c r="AS94" s="103">
        <f>ROUND(AS95,2)</f>
        <v>0</v>
      </c>
      <c r="AT94" s="104">
        <f>ROUND(SUM(AV94:AW94),2)</f>
        <v>15600</v>
      </c>
      <c r="AU94" s="105">
        <f>ROUND(AU95,5)</f>
        <v>0</v>
      </c>
      <c r="AV94" s="104">
        <f>ROUND(AZ94*L29,2)</f>
        <v>0</v>
      </c>
      <c r="AW94" s="104">
        <f>ROUND(BA94*L30,2)</f>
        <v>15600</v>
      </c>
      <c r="AX94" s="104">
        <f>ROUND(BB94*L29,2)</f>
        <v>0</v>
      </c>
      <c r="AY94" s="104">
        <f>ROUND(BC94*L30,2)</f>
        <v>0</v>
      </c>
      <c r="AZ94" s="104">
        <f>ROUND(AZ95,2)</f>
        <v>0</v>
      </c>
      <c r="BA94" s="104">
        <f>ROUND(BA95,2)</f>
        <v>104000</v>
      </c>
      <c r="BB94" s="104">
        <f>ROUND(BB95,2)</f>
        <v>0</v>
      </c>
      <c r="BC94" s="104">
        <f>ROUND(BC95,2)</f>
        <v>0</v>
      </c>
      <c r="BD94" s="106">
        <f>ROUND(BD95,2)</f>
        <v>0</v>
      </c>
      <c r="BE94" s="6"/>
      <c r="BS94" s="107" t="s">
        <v>72</v>
      </c>
      <c r="BT94" s="107" t="s">
        <v>73</v>
      </c>
      <c r="BU94" s="108" t="s">
        <v>74</v>
      </c>
      <c r="BV94" s="107" t="s">
        <v>75</v>
      </c>
      <c r="BW94" s="107" t="s">
        <v>5</v>
      </c>
      <c r="BX94" s="107" t="s">
        <v>76</v>
      </c>
      <c r="CL94" s="107" t="s">
        <v>1</v>
      </c>
    </row>
    <row r="95" s="7" customFormat="1" ht="24.75" customHeight="1">
      <c r="A95" s="109" t="s">
        <v>77</v>
      </c>
      <c r="B95" s="110"/>
      <c r="C95" s="111"/>
      <c r="D95" s="112" t="s">
        <v>78</v>
      </c>
      <c r="E95" s="112"/>
      <c r="F95" s="112"/>
      <c r="G95" s="112"/>
      <c r="H95" s="112"/>
      <c r="I95" s="113"/>
      <c r="J95" s="112" t="s">
        <v>79</v>
      </c>
      <c r="K95" s="112"/>
      <c r="L95" s="112"/>
      <c r="M95" s="112"/>
      <c r="N95" s="112"/>
      <c r="O95" s="112"/>
      <c r="P95" s="112"/>
      <c r="Q95" s="112"/>
      <c r="R95" s="112"/>
      <c r="S95" s="112"/>
      <c r="T95" s="112"/>
      <c r="U95" s="112"/>
      <c r="V95" s="112"/>
      <c r="W95" s="112"/>
      <c r="X95" s="112"/>
      <c r="Y95" s="112"/>
      <c r="Z95" s="112"/>
      <c r="AA95" s="112"/>
      <c r="AB95" s="112"/>
      <c r="AC95" s="112"/>
      <c r="AD95" s="112"/>
      <c r="AE95" s="112"/>
      <c r="AF95" s="112"/>
      <c r="AG95" s="114">
        <f>'DOH0602 - SO 04 Dvoupokoj...'!J30</f>
        <v>104000</v>
      </c>
      <c r="AH95" s="113"/>
      <c r="AI95" s="113"/>
      <c r="AJ95" s="113"/>
      <c r="AK95" s="113"/>
      <c r="AL95" s="113"/>
      <c r="AM95" s="113"/>
      <c r="AN95" s="114">
        <f>SUM(AG95,AT95)</f>
        <v>119600</v>
      </c>
      <c r="AO95" s="113"/>
      <c r="AP95" s="113"/>
      <c r="AQ95" s="115" t="s">
        <v>80</v>
      </c>
      <c r="AR95" s="116"/>
      <c r="AS95" s="117">
        <v>0</v>
      </c>
      <c r="AT95" s="118">
        <f>ROUND(SUM(AV95:AW95),2)</f>
        <v>15600</v>
      </c>
      <c r="AU95" s="119">
        <f>'DOH0602 - SO 04 Dvoupokoj...'!P119</f>
        <v>0</v>
      </c>
      <c r="AV95" s="118">
        <f>'DOH0602 - SO 04 Dvoupokoj...'!J33</f>
        <v>0</v>
      </c>
      <c r="AW95" s="118">
        <f>'DOH0602 - SO 04 Dvoupokoj...'!J34</f>
        <v>15600</v>
      </c>
      <c r="AX95" s="118">
        <f>'DOH0602 - SO 04 Dvoupokoj...'!J35</f>
        <v>0</v>
      </c>
      <c r="AY95" s="118">
        <f>'DOH0602 - SO 04 Dvoupokoj...'!J36</f>
        <v>0</v>
      </c>
      <c r="AZ95" s="118">
        <f>'DOH0602 - SO 04 Dvoupokoj...'!F33</f>
        <v>0</v>
      </c>
      <c r="BA95" s="118">
        <f>'DOH0602 - SO 04 Dvoupokoj...'!F34</f>
        <v>104000</v>
      </c>
      <c r="BB95" s="118">
        <f>'DOH0602 - SO 04 Dvoupokoj...'!F35</f>
        <v>0</v>
      </c>
      <c r="BC95" s="118">
        <f>'DOH0602 - SO 04 Dvoupokoj...'!F36</f>
        <v>0</v>
      </c>
      <c r="BD95" s="120">
        <f>'DOH0602 - SO 04 Dvoupokoj...'!F37</f>
        <v>0</v>
      </c>
      <c r="BE95" s="7"/>
      <c r="BT95" s="121" t="s">
        <v>81</v>
      </c>
      <c r="BV95" s="121" t="s">
        <v>75</v>
      </c>
      <c r="BW95" s="121" t="s">
        <v>82</v>
      </c>
      <c r="BX95" s="121" t="s">
        <v>5</v>
      </c>
      <c r="CL95" s="121" t="s">
        <v>1</v>
      </c>
      <c r="CM95" s="121" t="s">
        <v>81</v>
      </c>
    </row>
    <row r="96" s="2" customFormat="1" ht="30" customHeight="1">
      <c r="A96" s="29"/>
      <c r="B96" s="30"/>
      <c r="C96" s="31"/>
      <c r="D96" s="31"/>
      <c r="E96" s="31"/>
      <c r="F96" s="31"/>
      <c r="G96" s="31"/>
      <c r="H96" s="31"/>
      <c r="I96" s="31"/>
      <c r="J96" s="31"/>
      <c r="K96" s="31"/>
      <c r="L96" s="31"/>
      <c r="M96" s="31"/>
      <c r="N96" s="31"/>
      <c r="O96" s="31"/>
      <c r="P96" s="31"/>
      <c r="Q96" s="31"/>
      <c r="R96" s="31"/>
      <c r="S96" s="31"/>
      <c r="T96" s="31"/>
      <c r="U96" s="31"/>
      <c r="V96" s="31"/>
      <c r="W96" s="31"/>
      <c r="X96" s="31"/>
      <c r="Y96" s="31"/>
      <c r="Z96" s="31"/>
      <c r="AA96" s="31"/>
      <c r="AB96" s="31"/>
      <c r="AC96" s="31"/>
      <c r="AD96" s="31"/>
      <c r="AE96" s="31"/>
      <c r="AF96" s="31"/>
      <c r="AG96" s="31"/>
      <c r="AH96" s="31"/>
      <c r="AI96" s="31"/>
      <c r="AJ96" s="31"/>
      <c r="AK96" s="31"/>
      <c r="AL96" s="31"/>
      <c r="AM96" s="31"/>
      <c r="AN96" s="31"/>
      <c r="AO96" s="31"/>
      <c r="AP96" s="31"/>
      <c r="AQ96" s="31"/>
      <c r="AR96" s="35"/>
      <c r="AS96" s="29"/>
      <c r="AT96" s="29"/>
      <c r="AU96" s="29"/>
      <c r="AV96" s="29"/>
      <c r="AW96" s="29"/>
      <c r="AX96" s="29"/>
      <c r="AY96" s="29"/>
      <c r="AZ96" s="29"/>
      <c r="BA96" s="29"/>
      <c r="BB96" s="29"/>
      <c r="BC96" s="29"/>
      <c r="BD96" s="29"/>
      <c r="BE96" s="29"/>
    </row>
    <row r="97" s="2" customFormat="1" ht="6.96" customHeight="1">
      <c r="A97" s="29"/>
      <c r="B97" s="56"/>
      <c r="C97" s="57"/>
      <c r="D97" s="57"/>
      <c r="E97" s="57"/>
      <c r="F97" s="57"/>
      <c r="G97" s="57"/>
      <c r="H97" s="57"/>
      <c r="I97" s="57"/>
      <c r="J97" s="57"/>
      <c r="K97" s="57"/>
      <c r="L97" s="57"/>
      <c r="M97" s="57"/>
      <c r="N97" s="57"/>
      <c r="O97" s="57"/>
      <c r="P97" s="57"/>
      <c r="Q97" s="57"/>
      <c r="R97" s="57"/>
      <c r="S97" s="57"/>
      <c r="T97" s="57"/>
      <c r="U97" s="57"/>
      <c r="V97" s="57"/>
      <c r="W97" s="57"/>
      <c r="X97" s="57"/>
      <c r="Y97" s="57"/>
      <c r="Z97" s="57"/>
      <c r="AA97" s="57"/>
      <c r="AB97" s="57"/>
      <c r="AC97" s="57"/>
      <c r="AD97" s="57"/>
      <c r="AE97" s="57"/>
      <c r="AF97" s="57"/>
      <c r="AG97" s="57"/>
      <c r="AH97" s="57"/>
      <c r="AI97" s="57"/>
      <c r="AJ97" s="57"/>
      <c r="AK97" s="57"/>
      <c r="AL97" s="57"/>
      <c r="AM97" s="57"/>
      <c r="AN97" s="57"/>
      <c r="AO97" s="57"/>
      <c r="AP97" s="57"/>
      <c r="AQ97" s="57"/>
      <c r="AR97" s="35"/>
      <c r="AS97" s="29"/>
      <c r="AT97" s="29"/>
      <c r="AU97" s="29"/>
      <c r="AV97" s="29"/>
      <c r="AW97" s="29"/>
      <c r="AX97" s="29"/>
      <c r="AY97" s="29"/>
      <c r="AZ97" s="29"/>
      <c r="BA97" s="29"/>
      <c r="BB97" s="29"/>
      <c r="BC97" s="29"/>
      <c r="BD97" s="29"/>
      <c r="BE97" s="29"/>
    </row>
  </sheetData>
  <sheetProtection sheet="1" formatColumns="0" formatRows="0" objects="1" scenarios="1" spinCount="100000" saltValue="qYSb8bcQ5LwO9W1LnciGJw8IvZPyVZQ4Bi6LOA4tFTsnWfXDjzGrRug1D6vuICPd88rYdCs4N8jFY0kgIiR/wQ==" hashValue="xt+EFCAjsuroECuqvtelsFGhinn9bw6R22rfwxD1CF4VUHyi4Zc3HASVCyNrYO27kd5/tPbOVlwnSEvy/4SUZw==" algorithmName="SHA-512" password="CC35"/>
  <mergeCells count="40">
    <mergeCell ref="K5:AO5"/>
    <mergeCell ref="K6:AO6"/>
    <mergeCell ref="E23:AN23"/>
    <mergeCell ref="AK26:AO26"/>
    <mergeCell ref="L28:P28"/>
    <mergeCell ref="W28:AE28"/>
    <mergeCell ref="AK28:AO28"/>
    <mergeCell ref="W29:AE29"/>
    <mergeCell ref="AK29:AO29"/>
    <mergeCell ref="L29:P29"/>
    <mergeCell ref="W30:AE30"/>
    <mergeCell ref="AK30:AO30"/>
    <mergeCell ref="L30:P30"/>
    <mergeCell ref="W31:AE31"/>
    <mergeCell ref="AK31:AO31"/>
    <mergeCell ref="L31:P31"/>
    <mergeCell ref="W32:AE32"/>
    <mergeCell ref="AK32:AO32"/>
    <mergeCell ref="L32:P32"/>
    <mergeCell ref="W33:AE33"/>
    <mergeCell ref="AK33:AO33"/>
    <mergeCell ref="L33:P33"/>
    <mergeCell ref="X35:AB35"/>
    <mergeCell ref="AK35:AO35"/>
    <mergeCell ref="L85:AO85"/>
    <mergeCell ref="AM87:AN87"/>
    <mergeCell ref="AM89:AP89"/>
    <mergeCell ref="AS89:AT91"/>
    <mergeCell ref="AM90:AP90"/>
    <mergeCell ref="C92:G92"/>
    <mergeCell ref="I92:AF92"/>
    <mergeCell ref="AG92:AM92"/>
    <mergeCell ref="AN92:AP92"/>
    <mergeCell ref="AN95:AP95"/>
    <mergeCell ref="AG95:AM95"/>
    <mergeCell ref="D95:H95"/>
    <mergeCell ref="J95:AF95"/>
    <mergeCell ref="AG94:AM94"/>
    <mergeCell ref="AN94:AP94"/>
    <mergeCell ref="AR2:BE2"/>
  </mergeCells>
  <hyperlinks>
    <hyperlink ref="A95" location="'DOH0602 - SO 04 Dvoupokoj...'!C2" display="/"/>
  </hyperlink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xl/worksheets/sheet2.xml><?xml version="1.0" encoding="utf-8"?>
<worksheet xmlns:r="http://schemas.openxmlformats.org/officeDocument/2006/relationships" xmlns="http://schemas.openxmlformats.org/spreadsheetml/2006/main">
  <sheetPr>
    <pageSetUpPr fitToPage="1"/>
  </sheetPr>
  <sheetViews>
    <sheetView showGridLines="0" workbookViewId="0"/>
  </sheetViews>
  <cols>
    <col min="1" max="1" width="8.332031" style="1" customWidth="1"/>
    <col min="2" max="2" width="1.171875" style="1" customWidth="1"/>
    <col min="3" max="3" width="4.160156" style="1" customWidth="1"/>
    <col min="4" max="4" width="4.332031" style="1" customWidth="1"/>
    <col min="5" max="5" width="17.16016" style="1" customWidth="1"/>
    <col min="6" max="6" width="50.83203" style="1" customWidth="1"/>
    <col min="7" max="7" width="7.5" style="1" customWidth="1"/>
    <col min="8" max="8" width="14" style="1" customWidth="1"/>
    <col min="9" max="9" width="15.83203" style="1" customWidth="1"/>
    <col min="10" max="10" width="22.33203" style="1" customWidth="1"/>
    <col min="11" max="11" width="22.33203" style="1" hidden="1" customWidth="1"/>
    <col min="12" max="12" width="9.332031" style="1" customWidth="1"/>
    <col min="13" max="13" width="10.83203" style="1" hidden="1" customWidth="1"/>
    <col min="14" max="14" width="9.332031" style="1" hidden="1"/>
    <col min="15" max="15" width="14.16016" style="1" hidden="1" customWidth="1"/>
    <col min="16" max="16" width="14.16016" style="1" hidden="1" customWidth="1"/>
    <col min="17" max="17" width="14.16016" style="1" hidden="1" customWidth="1"/>
    <col min="18" max="18" width="14.16016" style="1" hidden="1" customWidth="1"/>
    <col min="19" max="19" width="14.16016" style="1" hidden="1" customWidth="1"/>
    <col min="20" max="20" width="14.16016" style="1" hidden="1" customWidth="1"/>
    <col min="21" max="21" width="16.33203" style="1" hidden="1" customWidth="1"/>
    <col min="22" max="22" width="12.33203" style="1" customWidth="1"/>
    <col min="23" max="23" width="16.33203" style="1" customWidth="1"/>
    <col min="24" max="24" width="12.33203" style="1" customWidth="1"/>
    <col min="25" max="25" width="15" style="1" customWidth="1"/>
    <col min="26" max="26" width="11" style="1" customWidth="1"/>
    <col min="27" max="27" width="15" style="1" customWidth="1"/>
    <col min="28" max="28" width="16.33203" style="1" customWidth="1"/>
    <col min="29" max="29" width="11" style="1" customWidth="1"/>
    <col min="30" max="30" width="15" style="1" customWidth="1"/>
    <col min="31" max="31" width="16.33203" style="1" customWidth="1"/>
    <col min="44" max="44" width="9.332031" style="1" hidden="1"/>
    <col min="45" max="45" width="9.332031" style="1" hidden="1"/>
    <col min="46" max="46" width="9.332031" style="1" hidden="1"/>
    <col min="47" max="47" width="9.332031" style="1" hidden="1"/>
    <col min="48" max="48" width="9.332031" style="1" hidden="1"/>
    <col min="49" max="49" width="9.332031" style="1" hidden="1"/>
    <col min="50" max="50" width="9.332031" style="1" hidden="1"/>
    <col min="51" max="51" width="9.332031" style="1" hidden="1"/>
    <col min="52" max="52" width="9.332031" style="1" hidden="1"/>
    <col min="53" max="53" width="9.332031" style="1" hidden="1"/>
    <col min="54" max="54" width="9.332031" style="1" hidden="1"/>
    <col min="55" max="55" width="9.332031" style="1" hidden="1"/>
    <col min="56" max="56" width="9.332031" style="1" hidden="1"/>
    <col min="57" max="57" width="9.332031" style="1" hidden="1"/>
    <col min="58" max="58" width="9.332031" style="1" hidden="1"/>
    <col min="59" max="59" width="9.332031" style="1" hidden="1"/>
    <col min="60" max="60" width="9.332031" style="1" hidden="1"/>
    <col min="61" max="61" width="9.332031" style="1" hidden="1"/>
    <col min="62" max="62" width="9.332031" style="1" hidden="1"/>
    <col min="63" max="63" width="9.332031" style="1" hidden="1"/>
    <col min="64" max="64" width="9.332031" style="1" hidden="1"/>
    <col min="65" max="65" width="9.332031" style="1" hidden="1"/>
  </cols>
  <sheetData>
    <row r="1">
      <c r="A1" s="19"/>
    </row>
    <row r="2" s="1" customFormat="1" ht="36.96" customHeight="1">
      <c r="L2" s="1"/>
      <c r="M2" s="1"/>
      <c r="N2" s="1"/>
      <c r="O2" s="1"/>
      <c r="P2" s="1"/>
      <c r="Q2" s="1"/>
      <c r="R2" s="1"/>
      <c r="S2" s="1"/>
      <c r="T2" s="1"/>
      <c r="U2" s="1"/>
      <c r="V2" s="1"/>
      <c r="AT2" s="14" t="s">
        <v>82</v>
      </c>
    </row>
    <row r="3" s="1" customFormat="1" ht="6.96" customHeight="1">
      <c r="B3" s="122"/>
      <c r="C3" s="123"/>
      <c r="D3" s="123"/>
      <c r="E3" s="123"/>
      <c r="F3" s="123"/>
      <c r="G3" s="123"/>
      <c r="H3" s="123"/>
      <c r="I3" s="123"/>
      <c r="J3" s="123"/>
      <c r="K3" s="123"/>
      <c r="L3" s="17"/>
      <c r="AT3" s="14" t="s">
        <v>81</v>
      </c>
    </row>
    <row r="4" s="1" customFormat="1" ht="24.96" customHeight="1">
      <c r="B4" s="17"/>
      <c r="D4" s="124" t="s">
        <v>83</v>
      </c>
      <c r="L4" s="17"/>
      <c r="M4" s="125" t="s">
        <v>10</v>
      </c>
      <c r="AT4" s="14" t="s">
        <v>4</v>
      </c>
    </row>
    <row r="5" s="1" customFormat="1" ht="6.96" customHeight="1">
      <c r="B5" s="17"/>
      <c r="L5" s="17"/>
    </row>
    <row r="6" s="1" customFormat="1" ht="12" customHeight="1">
      <c r="B6" s="17"/>
      <c r="D6" s="126" t="s">
        <v>14</v>
      </c>
      <c r="L6" s="17"/>
    </row>
    <row r="7" s="1" customFormat="1" ht="16.5" customHeight="1">
      <c r="B7" s="17"/>
      <c r="E7" s="127" t="str">
        <f>'Rekapitulace stavby'!K6</f>
        <v xml:space="preserve">Oprava bytových jednotek  a spol. prostor budovy YD</v>
      </c>
      <c r="F7" s="126"/>
      <c r="G7" s="126"/>
      <c r="H7" s="126"/>
      <c r="L7" s="17"/>
    </row>
    <row r="8" s="2" customFormat="1" ht="12" customHeight="1">
      <c r="A8" s="29"/>
      <c r="B8" s="35"/>
      <c r="C8" s="29"/>
      <c r="D8" s="126" t="s">
        <v>84</v>
      </c>
      <c r="E8" s="29"/>
      <c r="F8" s="29"/>
      <c r="G8" s="29"/>
      <c r="H8" s="29"/>
      <c r="I8" s="29"/>
      <c r="J8" s="29"/>
      <c r="K8" s="29"/>
      <c r="L8" s="53"/>
      <c r="S8" s="29"/>
      <c r="T8" s="29"/>
      <c r="U8" s="29"/>
      <c r="V8" s="29"/>
      <c r="W8" s="29"/>
      <c r="X8" s="29"/>
      <c r="Y8" s="29"/>
      <c r="Z8" s="29"/>
      <c r="AA8" s="29"/>
      <c r="AB8" s="29"/>
      <c r="AC8" s="29"/>
      <c r="AD8" s="29"/>
      <c r="AE8" s="29"/>
    </row>
    <row r="9" s="2" customFormat="1" ht="30" customHeight="1">
      <c r="A9" s="29"/>
      <c r="B9" s="35"/>
      <c r="C9" s="29"/>
      <c r="D9" s="29"/>
      <c r="E9" s="128" t="s">
        <v>85</v>
      </c>
      <c r="F9" s="29"/>
      <c r="G9" s="29"/>
      <c r="H9" s="29"/>
      <c r="I9" s="29"/>
      <c r="J9" s="29"/>
      <c r="K9" s="29"/>
      <c r="L9" s="53"/>
      <c r="S9" s="29"/>
      <c r="T9" s="29"/>
      <c r="U9" s="29"/>
      <c r="V9" s="29"/>
      <c r="W9" s="29"/>
      <c r="X9" s="29"/>
      <c r="Y9" s="29"/>
      <c r="Z9" s="29"/>
      <c r="AA9" s="29"/>
      <c r="AB9" s="29"/>
      <c r="AC9" s="29"/>
      <c r="AD9" s="29"/>
      <c r="AE9" s="29"/>
    </row>
    <row r="10" s="2" customFormat="1">
      <c r="A10" s="29"/>
      <c r="B10" s="35"/>
      <c r="C10" s="29"/>
      <c r="D10" s="29"/>
      <c r="E10" s="29"/>
      <c r="F10" s="29"/>
      <c r="G10" s="29"/>
      <c r="H10" s="29"/>
      <c r="I10" s="29"/>
      <c r="J10" s="29"/>
      <c r="K10" s="29"/>
      <c r="L10" s="53"/>
      <c r="S10" s="29"/>
      <c r="T10" s="29"/>
      <c r="U10" s="29"/>
      <c r="V10" s="29"/>
      <c r="W10" s="29"/>
      <c r="X10" s="29"/>
      <c r="Y10" s="29"/>
      <c r="Z10" s="29"/>
      <c r="AA10" s="29"/>
      <c r="AB10" s="29"/>
      <c r="AC10" s="29"/>
      <c r="AD10" s="29"/>
      <c r="AE10" s="29"/>
    </row>
    <row r="11" s="2" customFormat="1" ht="12" customHeight="1">
      <c r="A11" s="29"/>
      <c r="B11" s="35"/>
      <c r="C11" s="29"/>
      <c r="D11" s="126" t="s">
        <v>16</v>
      </c>
      <c r="E11" s="29"/>
      <c r="F11" s="129" t="s">
        <v>1</v>
      </c>
      <c r="G11" s="29"/>
      <c r="H11" s="29"/>
      <c r="I11" s="126" t="s">
        <v>17</v>
      </c>
      <c r="J11" s="129" t="s">
        <v>1</v>
      </c>
      <c r="K11" s="29"/>
      <c r="L11" s="53"/>
      <c r="S11" s="29"/>
      <c r="T11" s="29"/>
      <c r="U11" s="29"/>
      <c r="V11" s="29"/>
      <c r="W11" s="29"/>
      <c r="X11" s="29"/>
      <c r="Y11" s="29"/>
      <c r="Z11" s="29"/>
      <c r="AA11" s="29"/>
      <c r="AB11" s="29"/>
      <c r="AC11" s="29"/>
      <c r="AD11" s="29"/>
      <c r="AE11" s="29"/>
    </row>
    <row r="12" s="2" customFormat="1" ht="12" customHeight="1">
      <c r="A12" s="29"/>
      <c r="B12" s="35"/>
      <c r="C12" s="29"/>
      <c r="D12" s="126" t="s">
        <v>18</v>
      </c>
      <c r="E12" s="29"/>
      <c r="F12" s="129" t="s">
        <v>19</v>
      </c>
      <c r="G12" s="29"/>
      <c r="H12" s="29"/>
      <c r="I12" s="126" t="s">
        <v>20</v>
      </c>
      <c r="J12" s="130" t="str">
        <f>'Rekapitulace stavby'!AN8</f>
        <v>9. 8. 2021</v>
      </c>
      <c r="K12" s="29"/>
      <c r="L12" s="53"/>
      <c r="S12" s="29"/>
      <c r="T12" s="29"/>
      <c r="U12" s="29"/>
      <c r="V12" s="29"/>
      <c r="W12" s="29"/>
      <c r="X12" s="29"/>
      <c r="Y12" s="29"/>
      <c r="Z12" s="29"/>
      <c r="AA12" s="29"/>
      <c r="AB12" s="29"/>
      <c r="AC12" s="29"/>
      <c r="AD12" s="29"/>
      <c r="AE12" s="29"/>
    </row>
    <row r="13" s="2" customFormat="1" ht="10.8" customHeight="1">
      <c r="A13" s="29"/>
      <c r="B13" s="35"/>
      <c r="C13" s="29"/>
      <c r="D13" s="29"/>
      <c r="E13" s="29"/>
      <c r="F13" s="29"/>
      <c r="G13" s="29"/>
      <c r="H13" s="29"/>
      <c r="I13" s="29"/>
      <c r="J13" s="29"/>
      <c r="K13" s="29"/>
      <c r="L13" s="53"/>
      <c r="S13" s="29"/>
      <c r="T13" s="29"/>
      <c r="U13" s="29"/>
      <c r="V13" s="29"/>
      <c r="W13" s="29"/>
      <c r="X13" s="29"/>
      <c r="Y13" s="29"/>
      <c r="Z13" s="29"/>
      <c r="AA13" s="29"/>
      <c r="AB13" s="29"/>
      <c r="AC13" s="29"/>
      <c r="AD13" s="29"/>
      <c r="AE13" s="29"/>
    </row>
    <row r="14" s="2" customFormat="1" ht="12" customHeight="1">
      <c r="A14" s="29"/>
      <c r="B14" s="35"/>
      <c r="C14" s="29"/>
      <c r="D14" s="126" t="s">
        <v>22</v>
      </c>
      <c r="E14" s="29"/>
      <c r="F14" s="29"/>
      <c r="G14" s="29"/>
      <c r="H14" s="29"/>
      <c r="I14" s="126" t="s">
        <v>23</v>
      </c>
      <c r="J14" s="129" t="s">
        <v>1</v>
      </c>
      <c r="K14" s="29"/>
      <c r="L14" s="53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</row>
    <row r="15" s="2" customFormat="1" ht="18" customHeight="1">
      <c r="A15" s="29"/>
      <c r="B15" s="35"/>
      <c r="C15" s="29"/>
      <c r="D15" s="29"/>
      <c r="E15" s="129" t="s">
        <v>24</v>
      </c>
      <c r="F15" s="29"/>
      <c r="G15" s="29"/>
      <c r="H15" s="29"/>
      <c r="I15" s="126" t="s">
        <v>25</v>
      </c>
      <c r="J15" s="129" t="s">
        <v>1</v>
      </c>
      <c r="K15" s="29"/>
      <c r="L15" s="53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</row>
    <row r="16" s="2" customFormat="1" ht="6.96" customHeight="1">
      <c r="A16" s="29"/>
      <c r="B16" s="35"/>
      <c r="C16" s="29"/>
      <c r="D16" s="29"/>
      <c r="E16" s="29"/>
      <c r="F16" s="29"/>
      <c r="G16" s="29"/>
      <c r="H16" s="29"/>
      <c r="I16" s="29"/>
      <c r="J16" s="29"/>
      <c r="K16" s="29"/>
      <c r="L16" s="53"/>
      <c r="S16" s="29"/>
      <c r="T16" s="29"/>
      <c r="U16" s="29"/>
      <c r="V16" s="29"/>
      <c r="W16" s="29"/>
      <c r="X16" s="29"/>
      <c r="Y16" s="29"/>
      <c r="Z16" s="29"/>
      <c r="AA16" s="29"/>
      <c r="AB16" s="29"/>
      <c r="AC16" s="29"/>
      <c r="AD16" s="29"/>
      <c r="AE16" s="29"/>
    </row>
    <row r="17" s="2" customFormat="1" ht="12" customHeight="1">
      <c r="A17" s="29"/>
      <c r="B17" s="35"/>
      <c r="C17" s="29"/>
      <c r="D17" s="126" t="s">
        <v>26</v>
      </c>
      <c r="E17" s="29"/>
      <c r="F17" s="29"/>
      <c r="G17" s="29"/>
      <c r="H17" s="29"/>
      <c r="I17" s="126" t="s">
        <v>23</v>
      </c>
      <c r="J17" s="129" t="str">
        <f>'Rekapitulace stavby'!AN13</f>
        <v/>
      </c>
      <c r="K17" s="29"/>
      <c r="L17" s="53"/>
      <c r="S17" s="29"/>
      <c r="T17" s="29"/>
      <c r="U17" s="29"/>
      <c r="V17" s="29"/>
      <c r="W17" s="29"/>
      <c r="X17" s="29"/>
      <c r="Y17" s="29"/>
      <c r="Z17" s="29"/>
      <c r="AA17" s="29"/>
      <c r="AB17" s="29"/>
      <c r="AC17" s="29"/>
      <c r="AD17" s="29"/>
      <c r="AE17" s="29"/>
    </row>
    <row r="18" s="2" customFormat="1" ht="18" customHeight="1">
      <c r="A18" s="29"/>
      <c r="B18" s="35"/>
      <c r="C18" s="29"/>
      <c r="D18" s="29"/>
      <c r="E18" s="129" t="str">
        <f>'Rekapitulace stavby'!E14</f>
        <v xml:space="preserve"> </v>
      </c>
      <c r="F18" s="129"/>
      <c r="G18" s="129"/>
      <c r="H18" s="129"/>
      <c r="I18" s="126" t="s">
        <v>25</v>
      </c>
      <c r="J18" s="129" t="str">
        <f>'Rekapitulace stavby'!AN14</f>
        <v/>
      </c>
      <c r="K18" s="29"/>
      <c r="L18" s="53"/>
      <c r="S18" s="29"/>
      <c r="T18" s="29"/>
      <c r="U18" s="29"/>
      <c r="V18" s="29"/>
      <c r="W18" s="29"/>
      <c r="X18" s="29"/>
      <c r="Y18" s="29"/>
      <c r="Z18" s="29"/>
      <c r="AA18" s="29"/>
      <c r="AB18" s="29"/>
      <c r="AC18" s="29"/>
      <c r="AD18" s="29"/>
      <c r="AE18" s="29"/>
    </row>
    <row r="19" s="2" customFormat="1" ht="6.96" customHeight="1">
      <c r="A19" s="29"/>
      <c r="B19" s="35"/>
      <c r="C19" s="29"/>
      <c r="D19" s="29"/>
      <c r="E19" s="29"/>
      <c r="F19" s="29"/>
      <c r="G19" s="29"/>
      <c r="H19" s="29"/>
      <c r="I19" s="29"/>
      <c r="J19" s="29"/>
      <c r="K19" s="29"/>
      <c r="L19" s="53"/>
      <c r="S19" s="29"/>
      <c r="T19" s="29"/>
      <c r="U19" s="29"/>
      <c r="V19" s="29"/>
      <c r="W19" s="29"/>
      <c r="X19" s="29"/>
      <c r="Y19" s="29"/>
      <c r="Z19" s="29"/>
      <c r="AA19" s="29"/>
      <c r="AB19" s="29"/>
      <c r="AC19" s="29"/>
      <c r="AD19" s="29"/>
      <c r="AE19" s="29"/>
    </row>
    <row r="20" s="2" customFormat="1" ht="12" customHeight="1">
      <c r="A20" s="29"/>
      <c r="B20" s="35"/>
      <c r="C20" s="29"/>
      <c r="D20" s="126" t="s">
        <v>28</v>
      </c>
      <c r="E20" s="29"/>
      <c r="F20" s="29"/>
      <c r="G20" s="29"/>
      <c r="H20" s="29"/>
      <c r="I20" s="126" t="s">
        <v>23</v>
      </c>
      <c r="J20" s="129" t="s">
        <v>1</v>
      </c>
      <c r="K20" s="29"/>
      <c r="L20" s="53"/>
      <c r="S20" s="29"/>
      <c r="T20" s="29"/>
      <c r="U20" s="29"/>
      <c r="V20" s="29"/>
      <c r="W20" s="29"/>
      <c r="X20" s="29"/>
      <c r="Y20" s="29"/>
      <c r="Z20" s="29"/>
      <c r="AA20" s="29"/>
      <c r="AB20" s="29"/>
      <c r="AC20" s="29"/>
      <c r="AD20" s="29"/>
      <c r="AE20" s="29"/>
    </row>
    <row r="21" s="2" customFormat="1" ht="18" customHeight="1">
      <c r="A21" s="29"/>
      <c r="B21" s="35"/>
      <c r="C21" s="29"/>
      <c r="D21" s="29"/>
      <c r="E21" s="129" t="s">
        <v>29</v>
      </c>
      <c r="F21" s="29"/>
      <c r="G21" s="29"/>
      <c r="H21" s="29"/>
      <c r="I21" s="126" t="s">
        <v>25</v>
      </c>
      <c r="J21" s="129" t="s">
        <v>1</v>
      </c>
      <c r="K21" s="29"/>
      <c r="L21" s="53"/>
      <c r="S21" s="29"/>
      <c r="T21" s="29"/>
      <c r="U21" s="29"/>
      <c r="V21" s="29"/>
      <c r="W21" s="29"/>
      <c r="X21" s="29"/>
      <c r="Y21" s="29"/>
      <c r="Z21" s="29"/>
      <c r="AA21" s="29"/>
      <c r="AB21" s="29"/>
      <c r="AC21" s="29"/>
      <c r="AD21" s="29"/>
      <c r="AE21" s="29"/>
    </row>
    <row r="22" s="2" customFormat="1" ht="6.96" customHeight="1">
      <c r="A22" s="29"/>
      <c r="B22" s="35"/>
      <c r="C22" s="29"/>
      <c r="D22" s="29"/>
      <c r="E22" s="29"/>
      <c r="F22" s="29"/>
      <c r="G22" s="29"/>
      <c r="H22" s="29"/>
      <c r="I22" s="29"/>
      <c r="J22" s="29"/>
      <c r="K22" s="29"/>
      <c r="L22" s="53"/>
      <c r="S22" s="29"/>
      <c r="T22" s="29"/>
      <c r="U22" s="29"/>
      <c r="V22" s="29"/>
      <c r="W22" s="29"/>
      <c r="X22" s="29"/>
      <c r="Y22" s="29"/>
      <c r="Z22" s="29"/>
      <c r="AA22" s="29"/>
      <c r="AB22" s="29"/>
      <c r="AC22" s="29"/>
      <c r="AD22" s="29"/>
      <c r="AE22" s="29"/>
    </row>
    <row r="23" s="2" customFormat="1" ht="12" customHeight="1">
      <c r="A23" s="29"/>
      <c r="B23" s="35"/>
      <c r="C23" s="29"/>
      <c r="D23" s="126" t="s">
        <v>31</v>
      </c>
      <c r="E23" s="29"/>
      <c r="F23" s="29"/>
      <c r="G23" s="29"/>
      <c r="H23" s="29"/>
      <c r="I23" s="126" t="s">
        <v>23</v>
      </c>
      <c r="J23" s="129" t="str">
        <f>IF('Rekapitulace stavby'!AN19="","",'Rekapitulace stavby'!AN19)</f>
        <v/>
      </c>
      <c r="K23" s="29"/>
      <c r="L23" s="53"/>
      <c r="S23" s="29"/>
      <c r="T23" s="29"/>
      <c r="U23" s="29"/>
      <c r="V23" s="29"/>
      <c r="W23" s="29"/>
      <c r="X23" s="29"/>
      <c r="Y23" s="29"/>
      <c r="Z23" s="29"/>
      <c r="AA23" s="29"/>
      <c r="AB23" s="29"/>
      <c r="AC23" s="29"/>
      <c r="AD23" s="29"/>
      <c r="AE23" s="29"/>
    </row>
    <row r="24" s="2" customFormat="1" ht="18" customHeight="1">
      <c r="A24" s="29"/>
      <c r="B24" s="35"/>
      <c r="C24" s="29"/>
      <c r="D24" s="29"/>
      <c r="E24" s="129" t="str">
        <f>IF('Rekapitulace stavby'!E20="","",'Rekapitulace stavby'!E20)</f>
        <v xml:space="preserve"> </v>
      </c>
      <c r="F24" s="29"/>
      <c r="G24" s="29"/>
      <c r="H24" s="29"/>
      <c r="I24" s="126" t="s">
        <v>25</v>
      </c>
      <c r="J24" s="129" t="str">
        <f>IF('Rekapitulace stavby'!AN20="","",'Rekapitulace stavby'!AN20)</f>
        <v/>
      </c>
      <c r="K24" s="29"/>
      <c r="L24" s="53"/>
      <c r="S24" s="29"/>
      <c r="T24" s="29"/>
      <c r="U24" s="29"/>
      <c r="V24" s="29"/>
      <c r="W24" s="29"/>
      <c r="X24" s="29"/>
      <c r="Y24" s="29"/>
      <c r="Z24" s="29"/>
      <c r="AA24" s="29"/>
      <c r="AB24" s="29"/>
      <c r="AC24" s="29"/>
      <c r="AD24" s="29"/>
      <c r="AE24" s="29"/>
    </row>
    <row r="25" s="2" customFormat="1" ht="6.96" customHeight="1">
      <c r="A25" s="29"/>
      <c r="B25" s="35"/>
      <c r="C25" s="29"/>
      <c r="D25" s="29"/>
      <c r="E25" s="29"/>
      <c r="F25" s="29"/>
      <c r="G25" s="29"/>
      <c r="H25" s="29"/>
      <c r="I25" s="29"/>
      <c r="J25" s="29"/>
      <c r="K25" s="29"/>
      <c r="L25" s="53"/>
      <c r="S25" s="29"/>
      <c r="T25" s="29"/>
      <c r="U25" s="29"/>
      <c r="V25" s="29"/>
      <c r="W25" s="29"/>
      <c r="X25" s="29"/>
      <c r="Y25" s="29"/>
      <c r="Z25" s="29"/>
      <c r="AA25" s="29"/>
      <c r="AB25" s="29"/>
      <c r="AC25" s="29"/>
      <c r="AD25" s="29"/>
      <c r="AE25" s="29"/>
    </row>
    <row r="26" s="2" customFormat="1" ht="12" customHeight="1">
      <c r="A26" s="29"/>
      <c r="B26" s="35"/>
      <c r="C26" s="29"/>
      <c r="D26" s="126" t="s">
        <v>32</v>
      </c>
      <c r="E26" s="29"/>
      <c r="F26" s="29"/>
      <c r="G26" s="29"/>
      <c r="H26" s="29"/>
      <c r="I26" s="29"/>
      <c r="J26" s="29"/>
      <c r="K26" s="29"/>
      <c r="L26" s="53"/>
      <c r="S26" s="29"/>
      <c r="T26" s="29"/>
      <c r="U26" s="29"/>
      <c r="V26" s="29"/>
      <c r="W26" s="29"/>
      <c r="X26" s="29"/>
      <c r="Y26" s="29"/>
      <c r="Z26" s="29"/>
      <c r="AA26" s="29"/>
      <c r="AB26" s="29"/>
      <c r="AC26" s="29"/>
      <c r="AD26" s="29"/>
      <c r="AE26" s="29"/>
    </row>
    <row r="27" s="8" customFormat="1" ht="16.5" customHeight="1">
      <c r="A27" s="131"/>
      <c r="B27" s="132"/>
      <c r="C27" s="131"/>
      <c r="D27" s="131"/>
      <c r="E27" s="133" t="s">
        <v>1</v>
      </c>
      <c r="F27" s="133"/>
      <c r="G27" s="133"/>
      <c r="H27" s="133"/>
      <c r="I27" s="131"/>
      <c r="J27" s="131"/>
      <c r="K27" s="131"/>
      <c r="L27" s="134"/>
      <c r="S27" s="131"/>
      <c r="T27" s="131"/>
      <c r="U27" s="131"/>
      <c r="V27" s="131"/>
      <c r="W27" s="131"/>
      <c r="X27" s="131"/>
      <c r="Y27" s="131"/>
      <c r="Z27" s="131"/>
      <c r="AA27" s="131"/>
      <c r="AB27" s="131"/>
      <c r="AC27" s="131"/>
      <c r="AD27" s="131"/>
      <c r="AE27" s="131"/>
    </row>
    <row r="28" s="2" customFormat="1" ht="6.96" customHeight="1">
      <c r="A28" s="29"/>
      <c r="B28" s="35"/>
      <c r="C28" s="29"/>
      <c r="D28" s="29"/>
      <c r="E28" s="29"/>
      <c r="F28" s="29"/>
      <c r="G28" s="29"/>
      <c r="H28" s="29"/>
      <c r="I28" s="29"/>
      <c r="J28" s="29"/>
      <c r="K28" s="29"/>
      <c r="L28" s="53"/>
      <c r="S28" s="29"/>
      <c r="T28" s="29"/>
      <c r="U28" s="29"/>
      <c r="V28" s="29"/>
      <c r="W28" s="29"/>
      <c r="X28" s="29"/>
      <c r="Y28" s="29"/>
      <c r="Z28" s="29"/>
      <c r="AA28" s="29"/>
      <c r="AB28" s="29"/>
      <c r="AC28" s="29"/>
      <c r="AD28" s="29"/>
      <c r="AE28" s="29"/>
    </row>
    <row r="29" s="2" customFormat="1" ht="6.96" customHeight="1">
      <c r="A29" s="29"/>
      <c r="B29" s="35"/>
      <c r="C29" s="29"/>
      <c r="D29" s="135"/>
      <c r="E29" s="135"/>
      <c r="F29" s="135"/>
      <c r="G29" s="135"/>
      <c r="H29" s="135"/>
      <c r="I29" s="135"/>
      <c r="J29" s="135"/>
      <c r="K29" s="135"/>
      <c r="L29" s="53"/>
      <c r="S29" s="29"/>
      <c r="T29" s="29"/>
      <c r="U29" s="29"/>
      <c r="V29" s="29"/>
      <c r="W29" s="29"/>
      <c r="X29" s="29"/>
      <c r="Y29" s="29"/>
      <c r="Z29" s="29"/>
      <c r="AA29" s="29"/>
      <c r="AB29" s="29"/>
      <c r="AC29" s="29"/>
      <c r="AD29" s="29"/>
      <c r="AE29" s="29"/>
    </row>
    <row r="30" s="2" customFormat="1" ht="25.44" customHeight="1">
      <c r="A30" s="29"/>
      <c r="B30" s="35"/>
      <c r="C30" s="29"/>
      <c r="D30" s="136" t="s">
        <v>33</v>
      </c>
      <c r="E30" s="29"/>
      <c r="F30" s="29"/>
      <c r="G30" s="29"/>
      <c r="H30" s="29"/>
      <c r="I30" s="29"/>
      <c r="J30" s="137">
        <f>ROUND(J119, 2)</f>
        <v>104000</v>
      </c>
      <c r="K30" s="29"/>
      <c r="L30" s="53"/>
      <c r="S30" s="29"/>
      <c r="T30" s="29"/>
      <c r="U30" s="29"/>
      <c r="V30" s="29"/>
      <c r="W30" s="29"/>
      <c r="X30" s="29"/>
      <c r="Y30" s="29"/>
      <c r="Z30" s="29"/>
      <c r="AA30" s="29"/>
      <c r="AB30" s="29"/>
      <c r="AC30" s="29"/>
      <c r="AD30" s="29"/>
      <c r="AE30" s="29"/>
    </row>
    <row r="31" s="2" customFormat="1" ht="6.96" customHeight="1">
      <c r="A31" s="29"/>
      <c r="B31" s="35"/>
      <c r="C31" s="29"/>
      <c r="D31" s="135"/>
      <c r="E31" s="135"/>
      <c r="F31" s="135"/>
      <c r="G31" s="135"/>
      <c r="H31" s="135"/>
      <c r="I31" s="135"/>
      <c r="J31" s="135"/>
      <c r="K31" s="135"/>
      <c r="L31" s="53"/>
      <c r="S31" s="29"/>
      <c r="T31" s="29"/>
      <c r="U31" s="29"/>
      <c r="V31" s="29"/>
      <c r="W31" s="29"/>
      <c r="X31" s="29"/>
      <c r="Y31" s="29"/>
      <c r="Z31" s="29"/>
      <c r="AA31" s="29"/>
      <c r="AB31" s="29"/>
      <c r="AC31" s="29"/>
      <c r="AD31" s="29"/>
      <c r="AE31" s="29"/>
    </row>
    <row r="32" s="2" customFormat="1" ht="14.4" customHeight="1">
      <c r="A32" s="29"/>
      <c r="B32" s="35"/>
      <c r="C32" s="29"/>
      <c r="D32" s="29"/>
      <c r="E32" s="29"/>
      <c r="F32" s="138" t="s">
        <v>35</v>
      </c>
      <c r="G32" s="29"/>
      <c r="H32" s="29"/>
      <c r="I32" s="138" t="s">
        <v>34</v>
      </c>
      <c r="J32" s="138" t="s">
        <v>36</v>
      </c>
      <c r="K32" s="29"/>
      <c r="L32" s="53"/>
      <c r="S32" s="29"/>
      <c r="T32" s="29"/>
      <c r="U32" s="29"/>
      <c r="V32" s="29"/>
      <c r="W32" s="29"/>
      <c r="X32" s="29"/>
      <c r="Y32" s="29"/>
      <c r="Z32" s="29"/>
      <c r="AA32" s="29"/>
      <c r="AB32" s="29"/>
      <c r="AC32" s="29"/>
      <c r="AD32" s="29"/>
      <c r="AE32" s="29"/>
    </row>
    <row r="33" s="2" customFormat="1" ht="14.4" customHeight="1">
      <c r="A33" s="29"/>
      <c r="B33" s="35"/>
      <c r="C33" s="29"/>
      <c r="D33" s="139" t="s">
        <v>37</v>
      </c>
      <c r="E33" s="126" t="s">
        <v>38</v>
      </c>
      <c r="F33" s="140">
        <f>ROUND((SUM(BE119:BE133)),  2)</f>
        <v>0</v>
      </c>
      <c r="G33" s="29"/>
      <c r="H33" s="29"/>
      <c r="I33" s="141">
        <v>0.20999999999999999</v>
      </c>
      <c r="J33" s="140">
        <f>ROUND(((SUM(BE119:BE133))*I33),  2)</f>
        <v>0</v>
      </c>
      <c r="K33" s="29"/>
      <c r="L33" s="53"/>
      <c r="S33" s="29"/>
      <c r="T33" s="29"/>
      <c r="U33" s="29"/>
      <c r="V33" s="29"/>
      <c r="W33" s="29"/>
      <c r="X33" s="29"/>
      <c r="Y33" s="29"/>
      <c r="Z33" s="29"/>
      <c r="AA33" s="29"/>
      <c r="AB33" s="29"/>
      <c r="AC33" s="29"/>
      <c r="AD33" s="29"/>
      <c r="AE33" s="29"/>
    </row>
    <row r="34" s="2" customFormat="1" ht="14.4" customHeight="1">
      <c r="A34" s="29"/>
      <c r="B34" s="35"/>
      <c r="C34" s="29"/>
      <c r="D34" s="29"/>
      <c r="E34" s="126" t="s">
        <v>39</v>
      </c>
      <c r="F34" s="140">
        <f>ROUND((SUM(BF119:BF133)),  2)</f>
        <v>104000</v>
      </c>
      <c r="G34" s="29"/>
      <c r="H34" s="29"/>
      <c r="I34" s="141">
        <v>0.14999999999999999</v>
      </c>
      <c r="J34" s="140">
        <f>ROUND(((SUM(BF119:BF133))*I34),  2)</f>
        <v>15600</v>
      </c>
      <c r="K34" s="29"/>
      <c r="L34" s="53"/>
      <c r="S34" s="29"/>
      <c r="T34" s="29"/>
      <c r="U34" s="29"/>
      <c r="V34" s="29"/>
      <c r="W34" s="29"/>
      <c r="X34" s="29"/>
      <c r="Y34" s="29"/>
      <c r="Z34" s="29"/>
      <c r="AA34" s="29"/>
      <c r="AB34" s="29"/>
      <c r="AC34" s="29"/>
      <c r="AD34" s="29"/>
      <c r="AE34" s="29"/>
    </row>
    <row r="35" hidden="1" s="2" customFormat="1" ht="14.4" customHeight="1">
      <c r="A35" s="29"/>
      <c r="B35" s="35"/>
      <c r="C35" s="29"/>
      <c r="D35" s="29"/>
      <c r="E35" s="126" t="s">
        <v>40</v>
      </c>
      <c r="F35" s="140">
        <f>ROUND((SUM(BG119:BG133)),  2)</f>
        <v>0</v>
      </c>
      <c r="G35" s="29"/>
      <c r="H35" s="29"/>
      <c r="I35" s="141">
        <v>0.20999999999999999</v>
      </c>
      <c r="J35" s="140">
        <f>0</f>
        <v>0</v>
      </c>
      <c r="K35" s="29"/>
      <c r="L35" s="53"/>
      <c r="S35" s="29"/>
      <c r="T35" s="29"/>
      <c r="U35" s="29"/>
      <c r="V35" s="29"/>
      <c r="W35" s="29"/>
      <c r="X35" s="29"/>
      <c r="Y35" s="29"/>
      <c r="Z35" s="29"/>
      <c r="AA35" s="29"/>
      <c r="AB35" s="29"/>
      <c r="AC35" s="29"/>
      <c r="AD35" s="29"/>
      <c r="AE35" s="29"/>
    </row>
    <row r="36" hidden="1" s="2" customFormat="1" ht="14.4" customHeight="1">
      <c r="A36" s="29"/>
      <c r="B36" s="35"/>
      <c r="C36" s="29"/>
      <c r="D36" s="29"/>
      <c r="E36" s="126" t="s">
        <v>41</v>
      </c>
      <c r="F36" s="140">
        <f>ROUND((SUM(BH119:BH133)),  2)</f>
        <v>0</v>
      </c>
      <c r="G36" s="29"/>
      <c r="H36" s="29"/>
      <c r="I36" s="141">
        <v>0.14999999999999999</v>
      </c>
      <c r="J36" s="140">
        <f>0</f>
        <v>0</v>
      </c>
      <c r="K36" s="29"/>
      <c r="L36" s="53"/>
      <c r="S36" s="29"/>
      <c r="T36" s="29"/>
      <c r="U36" s="29"/>
      <c r="V36" s="29"/>
      <c r="W36" s="29"/>
      <c r="X36" s="29"/>
      <c r="Y36" s="29"/>
      <c r="Z36" s="29"/>
      <c r="AA36" s="29"/>
      <c r="AB36" s="29"/>
      <c r="AC36" s="29"/>
      <c r="AD36" s="29"/>
      <c r="AE36" s="29"/>
    </row>
    <row r="37" hidden="1" s="2" customFormat="1" ht="14.4" customHeight="1">
      <c r="A37" s="29"/>
      <c r="B37" s="35"/>
      <c r="C37" s="29"/>
      <c r="D37" s="29"/>
      <c r="E37" s="126" t="s">
        <v>42</v>
      </c>
      <c r="F37" s="140">
        <f>ROUND((SUM(BI119:BI133)),  2)</f>
        <v>0</v>
      </c>
      <c r="G37" s="29"/>
      <c r="H37" s="29"/>
      <c r="I37" s="141">
        <v>0</v>
      </c>
      <c r="J37" s="140">
        <f>0</f>
        <v>0</v>
      </c>
      <c r="K37" s="29"/>
      <c r="L37" s="53"/>
      <c r="S37" s="29"/>
      <c r="T37" s="29"/>
      <c r="U37" s="29"/>
      <c r="V37" s="29"/>
      <c r="W37" s="29"/>
      <c r="X37" s="29"/>
      <c r="Y37" s="29"/>
      <c r="Z37" s="29"/>
      <c r="AA37" s="29"/>
      <c r="AB37" s="29"/>
      <c r="AC37" s="29"/>
      <c r="AD37" s="29"/>
      <c r="AE37" s="29"/>
    </row>
    <row r="38" s="2" customFormat="1" ht="6.96" customHeight="1">
      <c r="A38" s="29"/>
      <c r="B38" s="35"/>
      <c r="C38" s="29"/>
      <c r="D38" s="29"/>
      <c r="E38" s="29"/>
      <c r="F38" s="29"/>
      <c r="G38" s="29"/>
      <c r="H38" s="29"/>
      <c r="I38" s="29"/>
      <c r="J38" s="29"/>
      <c r="K38" s="29"/>
      <c r="L38" s="53"/>
      <c r="S38" s="29"/>
      <c r="T38" s="29"/>
      <c r="U38" s="29"/>
      <c r="V38" s="29"/>
      <c r="W38" s="29"/>
      <c r="X38" s="29"/>
      <c r="Y38" s="29"/>
      <c r="Z38" s="29"/>
      <c r="AA38" s="29"/>
      <c r="AB38" s="29"/>
      <c r="AC38" s="29"/>
      <c r="AD38" s="29"/>
      <c r="AE38" s="29"/>
    </row>
    <row r="39" s="2" customFormat="1" ht="25.44" customHeight="1">
      <c r="A39" s="29"/>
      <c r="B39" s="35"/>
      <c r="C39" s="142"/>
      <c r="D39" s="143" t="s">
        <v>43</v>
      </c>
      <c r="E39" s="144"/>
      <c r="F39" s="144"/>
      <c r="G39" s="145" t="s">
        <v>44</v>
      </c>
      <c r="H39" s="146" t="s">
        <v>45</v>
      </c>
      <c r="I39" s="144"/>
      <c r="J39" s="147">
        <f>SUM(J30:J37)</f>
        <v>119600</v>
      </c>
      <c r="K39" s="148"/>
      <c r="L39" s="53"/>
      <c r="S39" s="29"/>
      <c r="T39" s="29"/>
      <c r="U39" s="29"/>
      <c r="V39" s="29"/>
      <c r="W39" s="29"/>
      <c r="X39" s="29"/>
      <c r="Y39" s="29"/>
      <c r="Z39" s="29"/>
      <c r="AA39" s="29"/>
      <c r="AB39" s="29"/>
      <c r="AC39" s="29"/>
      <c r="AD39" s="29"/>
      <c r="AE39" s="29"/>
    </row>
    <row r="40" s="2" customFormat="1" ht="14.4" customHeight="1">
      <c r="A40" s="29"/>
      <c r="B40" s="35"/>
      <c r="C40" s="29"/>
      <c r="D40" s="29"/>
      <c r="E40" s="29"/>
      <c r="F40" s="29"/>
      <c r="G40" s="29"/>
      <c r="H40" s="29"/>
      <c r="I40" s="29"/>
      <c r="J40" s="29"/>
      <c r="K40" s="29"/>
      <c r="L40" s="53"/>
      <c r="S40" s="29"/>
      <c r="T40" s="29"/>
      <c r="U40" s="29"/>
      <c r="V40" s="29"/>
      <c r="W40" s="29"/>
      <c r="X40" s="29"/>
      <c r="Y40" s="29"/>
      <c r="Z40" s="29"/>
      <c r="AA40" s="29"/>
      <c r="AB40" s="29"/>
      <c r="AC40" s="29"/>
      <c r="AD40" s="29"/>
      <c r="AE40" s="29"/>
    </row>
    <row r="41" s="1" customFormat="1" ht="14.4" customHeight="1">
      <c r="B41" s="17"/>
      <c r="L41" s="17"/>
    </row>
    <row r="42" s="1" customFormat="1" ht="14.4" customHeight="1">
      <c r="B42" s="17"/>
      <c r="L42" s="17"/>
    </row>
    <row r="43" s="1" customFormat="1" ht="14.4" customHeight="1">
      <c r="B43" s="17"/>
      <c r="L43" s="17"/>
    </row>
    <row r="44" s="1" customFormat="1" ht="14.4" customHeight="1">
      <c r="B44" s="17"/>
      <c r="L44" s="17"/>
    </row>
    <row r="45" s="1" customFormat="1" ht="14.4" customHeight="1">
      <c r="B45" s="17"/>
      <c r="L45" s="17"/>
    </row>
    <row r="46" s="1" customFormat="1" ht="14.4" customHeight="1">
      <c r="B46" s="17"/>
      <c r="L46" s="17"/>
    </row>
    <row r="47" s="1" customFormat="1" ht="14.4" customHeight="1">
      <c r="B47" s="17"/>
      <c r="L47" s="17"/>
    </row>
    <row r="48" s="1" customFormat="1" ht="14.4" customHeight="1">
      <c r="B48" s="17"/>
      <c r="L48" s="17"/>
    </row>
    <row r="49" s="1" customFormat="1" ht="14.4" customHeight="1">
      <c r="B49" s="17"/>
      <c r="L49" s="17"/>
    </row>
    <row r="50" s="2" customFormat="1" ht="14.4" customHeight="1">
      <c r="B50" s="53"/>
      <c r="D50" s="149" t="s">
        <v>46</v>
      </c>
      <c r="E50" s="150"/>
      <c r="F50" s="150"/>
      <c r="G50" s="149" t="s">
        <v>47</v>
      </c>
      <c r="H50" s="150"/>
      <c r="I50" s="150"/>
      <c r="J50" s="150"/>
      <c r="K50" s="150"/>
      <c r="L50" s="53"/>
    </row>
    <row r="51">
      <c r="B51" s="17"/>
      <c r="L51" s="17"/>
    </row>
    <row r="52">
      <c r="B52" s="17"/>
      <c r="L52" s="17"/>
    </row>
    <row r="53">
      <c r="B53" s="17"/>
      <c r="L53" s="17"/>
    </row>
    <row r="54">
      <c r="B54" s="17"/>
      <c r="L54" s="17"/>
    </row>
    <row r="55">
      <c r="B55" s="17"/>
      <c r="L55" s="17"/>
    </row>
    <row r="56">
      <c r="B56" s="17"/>
      <c r="L56" s="17"/>
    </row>
    <row r="57">
      <c r="B57" s="17"/>
      <c r="L57" s="17"/>
    </row>
    <row r="58">
      <c r="B58" s="17"/>
      <c r="L58" s="17"/>
    </row>
    <row r="59">
      <c r="B59" s="17"/>
      <c r="L59" s="17"/>
    </row>
    <row r="60">
      <c r="B60" s="17"/>
      <c r="L60" s="17"/>
    </row>
    <row r="61" s="2" customFormat="1">
      <c r="A61" s="29"/>
      <c r="B61" s="35"/>
      <c r="C61" s="29"/>
      <c r="D61" s="151" t="s">
        <v>48</v>
      </c>
      <c r="E61" s="152"/>
      <c r="F61" s="153" t="s">
        <v>49</v>
      </c>
      <c r="G61" s="151" t="s">
        <v>48</v>
      </c>
      <c r="H61" s="152"/>
      <c r="I61" s="152"/>
      <c r="J61" s="154" t="s">
        <v>49</v>
      </c>
      <c r="K61" s="152"/>
      <c r="L61" s="53"/>
      <c r="S61" s="29"/>
      <c r="T61" s="29"/>
      <c r="U61" s="29"/>
      <c r="V61" s="29"/>
      <c r="W61" s="29"/>
      <c r="X61" s="29"/>
      <c r="Y61" s="29"/>
      <c r="Z61" s="29"/>
      <c r="AA61" s="29"/>
      <c r="AB61" s="29"/>
      <c r="AC61" s="29"/>
      <c r="AD61" s="29"/>
      <c r="AE61" s="29"/>
    </row>
    <row r="62">
      <c r="B62" s="17"/>
      <c r="L62" s="17"/>
    </row>
    <row r="63">
      <c r="B63" s="17"/>
      <c r="L63" s="17"/>
    </row>
    <row r="64">
      <c r="B64" s="17"/>
      <c r="L64" s="17"/>
    </row>
    <row r="65" s="2" customFormat="1">
      <c r="A65" s="29"/>
      <c r="B65" s="35"/>
      <c r="C65" s="29"/>
      <c r="D65" s="149" t="s">
        <v>50</v>
      </c>
      <c r="E65" s="155"/>
      <c r="F65" s="155"/>
      <c r="G65" s="149" t="s">
        <v>51</v>
      </c>
      <c r="H65" s="155"/>
      <c r="I65" s="155"/>
      <c r="J65" s="155"/>
      <c r="K65" s="155"/>
      <c r="L65" s="53"/>
      <c r="S65" s="29"/>
      <c r="T65" s="29"/>
      <c r="U65" s="29"/>
      <c r="V65" s="29"/>
      <c r="W65" s="29"/>
      <c r="X65" s="29"/>
      <c r="Y65" s="29"/>
      <c r="Z65" s="29"/>
      <c r="AA65" s="29"/>
      <c r="AB65" s="29"/>
      <c r="AC65" s="29"/>
      <c r="AD65" s="29"/>
      <c r="AE65" s="29"/>
    </row>
    <row r="66">
      <c r="B66" s="17"/>
      <c r="L66" s="17"/>
    </row>
    <row r="67">
      <c r="B67" s="17"/>
      <c r="L67" s="17"/>
    </row>
    <row r="68">
      <c r="B68" s="17"/>
      <c r="L68" s="17"/>
    </row>
    <row r="69">
      <c r="B69" s="17"/>
      <c r="L69" s="17"/>
    </row>
    <row r="70">
      <c r="B70" s="17"/>
      <c r="L70" s="17"/>
    </row>
    <row r="71">
      <c r="B71" s="17"/>
      <c r="L71" s="17"/>
    </row>
    <row r="72">
      <c r="B72" s="17"/>
      <c r="L72" s="17"/>
    </row>
    <row r="73">
      <c r="B73" s="17"/>
      <c r="L73" s="17"/>
    </row>
    <row r="74">
      <c r="B74" s="17"/>
      <c r="L74" s="17"/>
    </row>
    <row r="75">
      <c r="B75" s="17"/>
      <c r="L75" s="17"/>
    </row>
    <row r="76" s="2" customFormat="1">
      <c r="A76" s="29"/>
      <c r="B76" s="35"/>
      <c r="C76" s="29"/>
      <c r="D76" s="151" t="s">
        <v>48</v>
      </c>
      <c r="E76" s="152"/>
      <c r="F76" s="153" t="s">
        <v>49</v>
      </c>
      <c r="G76" s="151" t="s">
        <v>48</v>
      </c>
      <c r="H76" s="152"/>
      <c r="I76" s="152"/>
      <c r="J76" s="154" t="s">
        <v>49</v>
      </c>
      <c r="K76" s="152"/>
      <c r="L76" s="53"/>
      <c r="S76" s="29"/>
      <c r="T76" s="29"/>
      <c r="U76" s="29"/>
      <c r="V76" s="29"/>
      <c r="W76" s="29"/>
      <c r="X76" s="29"/>
      <c r="Y76" s="29"/>
      <c r="Z76" s="29"/>
      <c r="AA76" s="29"/>
      <c r="AB76" s="29"/>
      <c r="AC76" s="29"/>
      <c r="AD76" s="29"/>
      <c r="AE76" s="29"/>
    </row>
    <row r="77" s="2" customFormat="1" ht="14.4" customHeight="1">
      <c r="A77" s="29"/>
      <c r="B77" s="156"/>
      <c r="C77" s="157"/>
      <c r="D77" s="157"/>
      <c r="E77" s="157"/>
      <c r="F77" s="157"/>
      <c r="G77" s="157"/>
      <c r="H77" s="157"/>
      <c r="I77" s="157"/>
      <c r="J77" s="157"/>
      <c r="K77" s="157"/>
      <c r="L77" s="53"/>
      <c r="S77" s="29"/>
      <c r="T77" s="29"/>
      <c r="U77" s="29"/>
      <c r="V77" s="29"/>
      <c r="W77" s="29"/>
      <c r="X77" s="29"/>
      <c r="Y77" s="29"/>
      <c r="Z77" s="29"/>
      <c r="AA77" s="29"/>
      <c r="AB77" s="29"/>
      <c r="AC77" s="29"/>
      <c r="AD77" s="29"/>
      <c r="AE77" s="29"/>
    </row>
    <row r="81" s="2" customFormat="1" ht="6.96" customHeight="1">
      <c r="A81" s="29"/>
      <c r="B81" s="158"/>
      <c r="C81" s="159"/>
      <c r="D81" s="159"/>
      <c r="E81" s="159"/>
      <c r="F81" s="159"/>
      <c r="G81" s="159"/>
      <c r="H81" s="159"/>
      <c r="I81" s="159"/>
      <c r="J81" s="159"/>
      <c r="K81" s="159"/>
      <c r="L81" s="53"/>
      <c r="S81" s="29"/>
      <c r="T81" s="29"/>
      <c r="U81" s="29"/>
      <c r="V81" s="29"/>
      <c r="W81" s="29"/>
      <c r="X81" s="29"/>
      <c r="Y81" s="29"/>
      <c r="Z81" s="29"/>
      <c r="AA81" s="29"/>
      <c r="AB81" s="29"/>
      <c r="AC81" s="29"/>
      <c r="AD81" s="29"/>
      <c r="AE81" s="29"/>
    </row>
    <row r="82" s="2" customFormat="1" ht="24.96" customHeight="1">
      <c r="A82" s="29"/>
      <c r="B82" s="30"/>
      <c r="C82" s="20" t="s">
        <v>86</v>
      </c>
      <c r="D82" s="31"/>
      <c r="E82" s="31"/>
      <c r="F82" s="31"/>
      <c r="G82" s="31"/>
      <c r="H82" s="31"/>
      <c r="I82" s="31"/>
      <c r="J82" s="31"/>
      <c r="K82" s="31"/>
      <c r="L82" s="53"/>
      <c r="S82" s="29"/>
      <c r="T82" s="29"/>
      <c r="U82" s="29"/>
      <c r="V82" s="29"/>
      <c r="W82" s="29"/>
      <c r="X82" s="29"/>
      <c r="Y82" s="29"/>
      <c r="Z82" s="29"/>
      <c r="AA82" s="29"/>
      <c r="AB82" s="29"/>
      <c r="AC82" s="29"/>
      <c r="AD82" s="29"/>
      <c r="AE82" s="29"/>
    </row>
    <row r="83" s="2" customFormat="1" ht="6.96" customHeight="1">
      <c r="A83" s="29"/>
      <c r="B83" s="30"/>
      <c r="C83" s="31"/>
      <c r="D83" s="31"/>
      <c r="E83" s="31"/>
      <c r="F83" s="31"/>
      <c r="G83" s="31"/>
      <c r="H83" s="31"/>
      <c r="I83" s="31"/>
      <c r="J83" s="31"/>
      <c r="K83" s="31"/>
      <c r="L83" s="53"/>
      <c r="S83" s="29"/>
      <c r="T83" s="29"/>
      <c r="U83" s="29"/>
      <c r="V83" s="29"/>
      <c r="W83" s="29"/>
      <c r="X83" s="29"/>
      <c r="Y83" s="29"/>
      <c r="Z83" s="29"/>
      <c r="AA83" s="29"/>
      <c r="AB83" s="29"/>
      <c r="AC83" s="29"/>
      <c r="AD83" s="29"/>
      <c r="AE83" s="29"/>
    </row>
    <row r="84" s="2" customFormat="1" ht="12" customHeight="1">
      <c r="A84" s="29"/>
      <c r="B84" s="30"/>
      <c r="C84" s="26" t="s">
        <v>14</v>
      </c>
      <c r="D84" s="31"/>
      <c r="E84" s="31"/>
      <c r="F84" s="31"/>
      <c r="G84" s="31"/>
      <c r="H84" s="31"/>
      <c r="I84" s="31"/>
      <c r="J84" s="31"/>
      <c r="K84" s="31"/>
      <c r="L84" s="53"/>
      <c r="S84" s="29"/>
      <c r="T84" s="29"/>
      <c r="U84" s="29"/>
      <c r="V84" s="29"/>
      <c r="W84" s="29"/>
      <c r="X84" s="29"/>
      <c r="Y84" s="29"/>
      <c r="Z84" s="29"/>
      <c r="AA84" s="29"/>
      <c r="AB84" s="29"/>
      <c r="AC84" s="29"/>
      <c r="AD84" s="29"/>
      <c r="AE84" s="29"/>
    </row>
    <row r="85" s="2" customFormat="1" ht="16.5" customHeight="1">
      <c r="A85" s="29"/>
      <c r="B85" s="30"/>
      <c r="C85" s="31"/>
      <c r="D85" s="31"/>
      <c r="E85" s="160" t="str">
        <f>E7</f>
        <v xml:space="preserve">Oprava bytových jednotek  a spol. prostor budovy YD</v>
      </c>
      <c r="F85" s="26"/>
      <c r="G85" s="26"/>
      <c r="H85" s="26"/>
      <c r="I85" s="31"/>
      <c r="J85" s="31"/>
      <c r="K85" s="31"/>
      <c r="L85" s="53"/>
      <c r="S85" s="29"/>
      <c r="T85" s="29"/>
      <c r="U85" s="29"/>
      <c r="V85" s="29"/>
      <c r="W85" s="29"/>
      <c r="X85" s="29"/>
      <c r="Y85" s="29"/>
      <c r="Z85" s="29"/>
      <c r="AA85" s="29"/>
      <c r="AB85" s="29"/>
      <c r="AC85" s="29"/>
      <c r="AD85" s="29"/>
      <c r="AE85" s="29"/>
    </row>
    <row r="86" s="2" customFormat="1" ht="12" customHeight="1">
      <c r="A86" s="29"/>
      <c r="B86" s="30"/>
      <c r="C86" s="26" t="s">
        <v>84</v>
      </c>
      <c r="D86" s="31"/>
      <c r="E86" s="31"/>
      <c r="F86" s="31"/>
      <c r="G86" s="31"/>
      <c r="H86" s="31"/>
      <c r="I86" s="31"/>
      <c r="J86" s="31"/>
      <c r="K86" s="31"/>
      <c r="L86" s="53"/>
      <c r="S86" s="29"/>
      <c r="T86" s="29"/>
      <c r="U86" s="29"/>
      <c r="V86" s="29"/>
      <c r="W86" s="29"/>
      <c r="X86" s="29"/>
      <c r="Y86" s="29"/>
      <c r="Z86" s="29"/>
      <c r="AA86" s="29"/>
      <c r="AB86" s="29"/>
      <c r="AC86" s="29"/>
      <c r="AD86" s="29"/>
      <c r="AE86" s="29"/>
    </row>
    <row r="87" s="2" customFormat="1" ht="30" customHeight="1">
      <c r="A87" s="29"/>
      <c r="B87" s="30"/>
      <c r="C87" s="31"/>
      <c r="D87" s="31"/>
      <c r="E87" s="66" t="str">
        <f>E9</f>
        <v>DOH0602 - SO 04 Dvoupokojový byt - levá disp.- vybavení nábytkem</v>
      </c>
      <c r="F87" s="31"/>
      <c r="G87" s="31"/>
      <c r="H87" s="31"/>
      <c r="I87" s="31"/>
      <c r="J87" s="31"/>
      <c r="K87" s="31"/>
      <c r="L87" s="53"/>
      <c r="S87" s="29"/>
      <c r="T87" s="29"/>
      <c r="U87" s="29"/>
      <c r="V87" s="29"/>
      <c r="W87" s="29"/>
      <c r="X87" s="29"/>
      <c r="Y87" s="29"/>
      <c r="Z87" s="29"/>
      <c r="AA87" s="29"/>
      <c r="AB87" s="29"/>
      <c r="AC87" s="29"/>
      <c r="AD87" s="29"/>
      <c r="AE87" s="29"/>
    </row>
    <row r="88" s="2" customFormat="1" ht="6.96" customHeight="1">
      <c r="A88" s="29"/>
      <c r="B88" s="30"/>
      <c r="C88" s="31"/>
      <c r="D88" s="31"/>
      <c r="E88" s="31"/>
      <c r="F88" s="31"/>
      <c r="G88" s="31"/>
      <c r="H88" s="31"/>
      <c r="I88" s="31"/>
      <c r="J88" s="31"/>
      <c r="K88" s="31"/>
      <c r="L88" s="53"/>
      <c r="S88" s="29"/>
      <c r="T88" s="29"/>
      <c r="U88" s="29"/>
      <c r="V88" s="29"/>
      <c r="W88" s="29"/>
      <c r="X88" s="29"/>
      <c r="Y88" s="29"/>
      <c r="Z88" s="29"/>
      <c r="AA88" s="29"/>
      <c r="AB88" s="29"/>
      <c r="AC88" s="29"/>
      <c r="AD88" s="29"/>
      <c r="AE88" s="29"/>
    </row>
    <row r="89" s="2" customFormat="1" ht="12" customHeight="1">
      <c r="A89" s="29"/>
      <c r="B89" s="30"/>
      <c r="C89" s="26" t="s">
        <v>18</v>
      </c>
      <c r="D89" s="31"/>
      <c r="E89" s="31"/>
      <c r="F89" s="23" t="str">
        <f>F12</f>
        <v>Olomouc</v>
      </c>
      <c r="G89" s="31"/>
      <c r="H89" s="31"/>
      <c r="I89" s="26" t="s">
        <v>20</v>
      </c>
      <c r="J89" s="69" t="str">
        <f>IF(J12="","",J12)</f>
        <v>9. 8. 2021</v>
      </c>
      <c r="K89" s="31"/>
      <c r="L89" s="53"/>
      <c r="S89" s="29"/>
      <c r="T89" s="29"/>
      <c r="U89" s="29"/>
      <c r="V89" s="29"/>
      <c r="W89" s="29"/>
      <c r="X89" s="29"/>
      <c r="Y89" s="29"/>
      <c r="Z89" s="29"/>
      <c r="AA89" s="29"/>
      <c r="AB89" s="29"/>
      <c r="AC89" s="29"/>
      <c r="AD89" s="29"/>
      <c r="AE89" s="29"/>
    </row>
    <row r="90" s="2" customFormat="1" ht="6.96" customHeight="1">
      <c r="A90" s="29"/>
      <c r="B90" s="30"/>
      <c r="C90" s="31"/>
      <c r="D90" s="31"/>
      <c r="E90" s="31"/>
      <c r="F90" s="31"/>
      <c r="G90" s="31"/>
      <c r="H90" s="31"/>
      <c r="I90" s="31"/>
      <c r="J90" s="31"/>
      <c r="K90" s="31"/>
      <c r="L90" s="53"/>
      <c r="S90" s="29"/>
      <c r="T90" s="29"/>
      <c r="U90" s="29"/>
      <c r="V90" s="29"/>
      <c r="W90" s="29"/>
      <c r="X90" s="29"/>
      <c r="Y90" s="29"/>
      <c r="Z90" s="29"/>
      <c r="AA90" s="29"/>
      <c r="AB90" s="29"/>
      <c r="AC90" s="29"/>
      <c r="AD90" s="29"/>
      <c r="AE90" s="29"/>
    </row>
    <row r="91" s="2" customFormat="1" ht="15.15" customHeight="1">
      <c r="A91" s="29"/>
      <c r="B91" s="30"/>
      <c r="C91" s="26" t="s">
        <v>22</v>
      </c>
      <c r="D91" s="31"/>
      <c r="E91" s="31"/>
      <c r="F91" s="23" t="str">
        <f>E15</f>
        <v>FNOL, I.P.Pavlova 6, Olomouc</v>
      </c>
      <c r="G91" s="31"/>
      <c r="H91" s="31"/>
      <c r="I91" s="26" t="s">
        <v>28</v>
      </c>
      <c r="J91" s="27" t="str">
        <f>E21</f>
        <v>Ing. arch. Jan Dohnal</v>
      </c>
      <c r="K91" s="31"/>
      <c r="L91" s="53"/>
      <c r="S91" s="29"/>
      <c r="T91" s="29"/>
      <c r="U91" s="29"/>
      <c r="V91" s="29"/>
      <c r="W91" s="29"/>
      <c r="X91" s="29"/>
      <c r="Y91" s="29"/>
      <c r="Z91" s="29"/>
      <c r="AA91" s="29"/>
      <c r="AB91" s="29"/>
      <c r="AC91" s="29"/>
      <c r="AD91" s="29"/>
      <c r="AE91" s="29"/>
    </row>
    <row r="92" s="2" customFormat="1" ht="15.15" customHeight="1">
      <c r="A92" s="29"/>
      <c r="B92" s="30"/>
      <c r="C92" s="26" t="s">
        <v>26</v>
      </c>
      <c r="D92" s="31"/>
      <c r="E92" s="31"/>
      <c r="F92" s="23" t="str">
        <f>IF(E18="","",E18)</f>
        <v xml:space="preserve"> </v>
      </c>
      <c r="G92" s="31"/>
      <c r="H92" s="31"/>
      <c r="I92" s="26" t="s">
        <v>31</v>
      </c>
      <c r="J92" s="27" t="str">
        <f>E24</f>
        <v xml:space="preserve"> </v>
      </c>
      <c r="K92" s="31"/>
      <c r="L92" s="53"/>
      <c r="S92" s="29"/>
      <c r="T92" s="29"/>
      <c r="U92" s="29"/>
      <c r="V92" s="29"/>
      <c r="W92" s="29"/>
      <c r="X92" s="29"/>
      <c r="Y92" s="29"/>
      <c r="Z92" s="29"/>
      <c r="AA92" s="29"/>
      <c r="AB92" s="29"/>
      <c r="AC92" s="29"/>
      <c r="AD92" s="29"/>
      <c r="AE92" s="29"/>
    </row>
    <row r="93" s="2" customFormat="1" ht="10.32" customHeight="1">
      <c r="A93" s="29"/>
      <c r="B93" s="30"/>
      <c r="C93" s="31"/>
      <c r="D93" s="31"/>
      <c r="E93" s="31"/>
      <c r="F93" s="31"/>
      <c r="G93" s="31"/>
      <c r="H93" s="31"/>
      <c r="I93" s="31"/>
      <c r="J93" s="31"/>
      <c r="K93" s="31"/>
      <c r="L93" s="53"/>
      <c r="S93" s="29"/>
      <c r="T93" s="29"/>
      <c r="U93" s="29"/>
      <c r="V93" s="29"/>
      <c r="W93" s="29"/>
      <c r="X93" s="29"/>
      <c r="Y93" s="29"/>
      <c r="Z93" s="29"/>
      <c r="AA93" s="29"/>
      <c r="AB93" s="29"/>
      <c r="AC93" s="29"/>
      <c r="AD93" s="29"/>
      <c r="AE93" s="29"/>
    </row>
    <row r="94" s="2" customFormat="1" ht="29.28" customHeight="1">
      <c r="A94" s="29"/>
      <c r="B94" s="30"/>
      <c r="C94" s="161" t="s">
        <v>87</v>
      </c>
      <c r="D94" s="162"/>
      <c r="E94" s="162"/>
      <c r="F94" s="162"/>
      <c r="G94" s="162"/>
      <c r="H94" s="162"/>
      <c r="I94" s="162"/>
      <c r="J94" s="163" t="s">
        <v>88</v>
      </c>
      <c r="K94" s="162"/>
      <c r="L94" s="53"/>
      <c r="S94" s="29"/>
      <c r="T94" s="29"/>
      <c r="U94" s="29"/>
      <c r="V94" s="29"/>
      <c r="W94" s="29"/>
      <c r="X94" s="29"/>
      <c r="Y94" s="29"/>
      <c r="Z94" s="29"/>
      <c r="AA94" s="29"/>
      <c r="AB94" s="29"/>
      <c r="AC94" s="29"/>
      <c r="AD94" s="29"/>
      <c r="AE94" s="29"/>
    </row>
    <row r="95" s="2" customFormat="1" ht="10.32" customHeight="1">
      <c r="A95" s="29"/>
      <c r="B95" s="30"/>
      <c r="C95" s="31"/>
      <c r="D95" s="31"/>
      <c r="E95" s="31"/>
      <c r="F95" s="31"/>
      <c r="G95" s="31"/>
      <c r="H95" s="31"/>
      <c r="I95" s="31"/>
      <c r="J95" s="31"/>
      <c r="K95" s="31"/>
      <c r="L95" s="53"/>
      <c r="S95" s="29"/>
      <c r="T95" s="29"/>
      <c r="U95" s="29"/>
      <c r="V95" s="29"/>
      <c r="W95" s="29"/>
      <c r="X95" s="29"/>
      <c r="Y95" s="29"/>
      <c r="Z95" s="29"/>
      <c r="AA95" s="29"/>
      <c r="AB95" s="29"/>
      <c r="AC95" s="29"/>
      <c r="AD95" s="29"/>
      <c r="AE95" s="29"/>
    </row>
    <row r="96" s="2" customFormat="1" ht="22.8" customHeight="1">
      <c r="A96" s="29"/>
      <c r="B96" s="30"/>
      <c r="C96" s="164" t="s">
        <v>89</v>
      </c>
      <c r="D96" s="31"/>
      <c r="E96" s="31"/>
      <c r="F96" s="31"/>
      <c r="G96" s="31"/>
      <c r="H96" s="31"/>
      <c r="I96" s="31"/>
      <c r="J96" s="100">
        <f>J119</f>
        <v>104000</v>
      </c>
      <c r="K96" s="31"/>
      <c r="L96" s="53"/>
      <c r="S96" s="29"/>
      <c r="T96" s="29"/>
      <c r="U96" s="29"/>
      <c r="V96" s="29"/>
      <c r="W96" s="29"/>
      <c r="X96" s="29"/>
      <c r="Y96" s="29"/>
      <c r="Z96" s="29"/>
      <c r="AA96" s="29"/>
      <c r="AB96" s="29"/>
      <c r="AC96" s="29"/>
      <c r="AD96" s="29"/>
      <c r="AE96" s="29"/>
      <c r="AU96" s="14" t="s">
        <v>90</v>
      </c>
    </row>
    <row r="97" s="9" customFormat="1" ht="24.96" customHeight="1">
      <c r="A97" s="9"/>
      <c r="B97" s="165"/>
      <c r="C97" s="166"/>
      <c r="D97" s="167" t="s">
        <v>91</v>
      </c>
      <c r="E97" s="168"/>
      <c r="F97" s="168"/>
      <c r="G97" s="168"/>
      <c r="H97" s="168"/>
      <c r="I97" s="168"/>
      <c r="J97" s="169">
        <f>J120</f>
        <v>104000</v>
      </c>
      <c r="K97" s="166"/>
      <c r="L97" s="170"/>
      <c r="S97" s="9"/>
      <c r="T97" s="9"/>
      <c r="U97" s="9"/>
      <c r="V97" s="9"/>
      <c r="W97" s="9"/>
      <c r="X97" s="9"/>
      <c r="Y97" s="9"/>
      <c r="Z97" s="9"/>
      <c r="AA97" s="9"/>
      <c r="AB97" s="9"/>
      <c r="AC97" s="9"/>
      <c r="AD97" s="9"/>
      <c r="AE97" s="9"/>
    </row>
    <row r="98" s="10" customFormat="1" ht="19.92" customHeight="1">
      <c r="A98" s="10"/>
      <c r="B98" s="171"/>
      <c r="C98" s="172"/>
      <c r="D98" s="173" t="s">
        <v>92</v>
      </c>
      <c r="E98" s="174"/>
      <c r="F98" s="174"/>
      <c r="G98" s="174"/>
      <c r="H98" s="174"/>
      <c r="I98" s="174"/>
      <c r="J98" s="175">
        <f>J121</f>
        <v>34000</v>
      </c>
      <c r="K98" s="172"/>
      <c r="L98" s="176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</row>
    <row r="99" s="10" customFormat="1" ht="19.92" customHeight="1">
      <c r="A99" s="10"/>
      <c r="B99" s="171"/>
      <c r="C99" s="172"/>
      <c r="D99" s="173" t="s">
        <v>93</v>
      </c>
      <c r="E99" s="174"/>
      <c r="F99" s="174"/>
      <c r="G99" s="174"/>
      <c r="H99" s="174"/>
      <c r="I99" s="174"/>
      <c r="J99" s="175">
        <f>J127</f>
        <v>70000</v>
      </c>
      <c r="K99" s="172"/>
      <c r="L99" s="176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</row>
    <row r="100" s="2" customFormat="1" ht="21.84" customHeight="1">
      <c r="A100" s="29"/>
      <c r="B100" s="30"/>
      <c r="C100" s="31"/>
      <c r="D100" s="31"/>
      <c r="E100" s="31"/>
      <c r="F100" s="31"/>
      <c r="G100" s="31"/>
      <c r="H100" s="31"/>
      <c r="I100" s="31"/>
      <c r="J100" s="31"/>
      <c r="K100" s="31"/>
      <c r="L100" s="53"/>
      <c r="S100" s="29"/>
      <c r="T100" s="29"/>
      <c r="U100" s="29"/>
      <c r="V100" s="29"/>
      <c r="W100" s="29"/>
      <c r="X100" s="29"/>
      <c r="Y100" s="29"/>
      <c r="Z100" s="29"/>
      <c r="AA100" s="29"/>
      <c r="AB100" s="29"/>
      <c r="AC100" s="29"/>
      <c r="AD100" s="29"/>
      <c r="AE100" s="29"/>
    </row>
    <row r="101" s="2" customFormat="1" ht="6.96" customHeight="1">
      <c r="A101" s="29"/>
      <c r="B101" s="56"/>
      <c r="C101" s="57"/>
      <c r="D101" s="57"/>
      <c r="E101" s="57"/>
      <c r="F101" s="57"/>
      <c r="G101" s="57"/>
      <c r="H101" s="57"/>
      <c r="I101" s="57"/>
      <c r="J101" s="57"/>
      <c r="K101" s="57"/>
      <c r="L101" s="53"/>
      <c r="S101" s="29"/>
      <c r="T101" s="29"/>
      <c r="U101" s="29"/>
      <c r="V101" s="29"/>
      <c r="W101" s="29"/>
      <c r="X101" s="29"/>
      <c r="Y101" s="29"/>
      <c r="Z101" s="29"/>
      <c r="AA101" s="29"/>
      <c r="AB101" s="29"/>
      <c r="AC101" s="29"/>
      <c r="AD101" s="29"/>
      <c r="AE101" s="29"/>
    </row>
    <row r="105" s="2" customFormat="1" ht="6.96" customHeight="1">
      <c r="A105" s="29"/>
      <c r="B105" s="58"/>
      <c r="C105" s="59"/>
      <c r="D105" s="59"/>
      <c r="E105" s="59"/>
      <c r="F105" s="59"/>
      <c r="G105" s="59"/>
      <c r="H105" s="59"/>
      <c r="I105" s="59"/>
      <c r="J105" s="59"/>
      <c r="K105" s="59"/>
      <c r="L105" s="53"/>
      <c r="S105" s="29"/>
      <c r="T105" s="29"/>
      <c r="U105" s="29"/>
      <c r="V105" s="29"/>
      <c r="W105" s="29"/>
      <c r="X105" s="29"/>
      <c r="Y105" s="29"/>
      <c r="Z105" s="29"/>
      <c r="AA105" s="29"/>
      <c r="AB105" s="29"/>
      <c r="AC105" s="29"/>
      <c r="AD105" s="29"/>
      <c r="AE105" s="29"/>
    </row>
    <row r="106" s="2" customFormat="1" ht="24.96" customHeight="1">
      <c r="A106" s="29"/>
      <c r="B106" s="30"/>
      <c r="C106" s="20" t="s">
        <v>94</v>
      </c>
      <c r="D106" s="31"/>
      <c r="E106" s="31"/>
      <c r="F106" s="31"/>
      <c r="G106" s="31"/>
      <c r="H106" s="31"/>
      <c r="I106" s="31"/>
      <c r="J106" s="31"/>
      <c r="K106" s="31"/>
      <c r="L106" s="53"/>
      <c r="S106" s="29"/>
      <c r="T106" s="29"/>
      <c r="U106" s="29"/>
      <c r="V106" s="29"/>
      <c r="W106" s="29"/>
      <c r="X106" s="29"/>
      <c r="Y106" s="29"/>
      <c r="Z106" s="29"/>
      <c r="AA106" s="29"/>
      <c r="AB106" s="29"/>
      <c r="AC106" s="29"/>
      <c r="AD106" s="29"/>
      <c r="AE106" s="29"/>
    </row>
    <row r="107" s="2" customFormat="1" ht="6.96" customHeight="1">
      <c r="A107" s="29"/>
      <c r="B107" s="30"/>
      <c r="C107" s="31"/>
      <c r="D107" s="31"/>
      <c r="E107" s="31"/>
      <c r="F107" s="31"/>
      <c r="G107" s="31"/>
      <c r="H107" s="31"/>
      <c r="I107" s="31"/>
      <c r="J107" s="31"/>
      <c r="K107" s="31"/>
      <c r="L107" s="53"/>
      <c r="S107" s="29"/>
      <c r="T107" s="29"/>
      <c r="U107" s="29"/>
      <c r="V107" s="29"/>
      <c r="W107" s="29"/>
      <c r="X107" s="29"/>
      <c r="Y107" s="29"/>
      <c r="Z107" s="29"/>
      <c r="AA107" s="29"/>
      <c r="AB107" s="29"/>
      <c r="AC107" s="29"/>
      <c r="AD107" s="29"/>
      <c r="AE107" s="29"/>
    </row>
    <row r="108" s="2" customFormat="1" ht="12" customHeight="1">
      <c r="A108" s="29"/>
      <c r="B108" s="30"/>
      <c r="C108" s="26" t="s">
        <v>14</v>
      </c>
      <c r="D108" s="31"/>
      <c r="E108" s="31"/>
      <c r="F108" s="31"/>
      <c r="G108" s="31"/>
      <c r="H108" s="31"/>
      <c r="I108" s="31"/>
      <c r="J108" s="31"/>
      <c r="K108" s="31"/>
      <c r="L108" s="53"/>
      <c r="S108" s="29"/>
      <c r="T108" s="29"/>
      <c r="U108" s="29"/>
      <c r="V108" s="29"/>
      <c r="W108" s="29"/>
      <c r="X108" s="29"/>
      <c r="Y108" s="29"/>
      <c r="Z108" s="29"/>
      <c r="AA108" s="29"/>
      <c r="AB108" s="29"/>
      <c r="AC108" s="29"/>
      <c r="AD108" s="29"/>
      <c r="AE108" s="29"/>
    </row>
    <row r="109" s="2" customFormat="1" ht="16.5" customHeight="1">
      <c r="A109" s="29"/>
      <c r="B109" s="30"/>
      <c r="C109" s="31"/>
      <c r="D109" s="31"/>
      <c r="E109" s="160" t="str">
        <f>E7</f>
        <v xml:space="preserve">Oprava bytových jednotek  a spol. prostor budovy YD</v>
      </c>
      <c r="F109" s="26"/>
      <c r="G109" s="26"/>
      <c r="H109" s="26"/>
      <c r="I109" s="31"/>
      <c r="J109" s="31"/>
      <c r="K109" s="31"/>
      <c r="L109" s="53"/>
      <c r="S109" s="29"/>
      <c r="T109" s="29"/>
      <c r="U109" s="29"/>
      <c r="V109" s="29"/>
      <c r="W109" s="29"/>
      <c r="X109" s="29"/>
      <c r="Y109" s="29"/>
      <c r="Z109" s="29"/>
      <c r="AA109" s="29"/>
      <c r="AB109" s="29"/>
      <c r="AC109" s="29"/>
      <c r="AD109" s="29"/>
      <c r="AE109" s="29"/>
    </row>
    <row r="110" s="2" customFormat="1" ht="12" customHeight="1">
      <c r="A110" s="29"/>
      <c r="B110" s="30"/>
      <c r="C110" s="26" t="s">
        <v>84</v>
      </c>
      <c r="D110" s="31"/>
      <c r="E110" s="31"/>
      <c r="F110" s="31"/>
      <c r="G110" s="31"/>
      <c r="H110" s="31"/>
      <c r="I110" s="31"/>
      <c r="J110" s="31"/>
      <c r="K110" s="31"/>
      <c r="L110" s="53"/>
      <c r="S110" s="29"/>
      <c r="T110" s="29"/>
      <c r="U110" s="29"/>
      <c r="V110" s="29"/>
      <c r="W110" s="29"/>
      <c r="X110" s="29"/>
      <c r="Y110" s="29"/>
      <c r="Z110" s="29"/>
      <c r="AA110" s="29"/>
      <c r="AB110" s="29"/>
      <c r="AC110" s="29"/>
      <c r="AD110" s="29"/>
      <c r="AE110" s="29"/>
    </row>
    <row r="111" s="2" customFormat="1" ht="30" customHeight="1">
      <c r="A111" s="29"/>
      <c r="B111" s="30"/>
      <c r="C111" s="31"/>
      <c r="D111" s="31"/>
      <c r="E111" s="66" t="str">
        <f>E9</f>
        <v>DOH0602 - SO 04 Dvoupokojový byt - levá disp.- vybavení nábytkem</v>
      </c>
      <c r="F111" s="31"/>
      <c r="G111" s="31"/>
      <c r="H111" s="31"/>
      <c r="I111" s="31"/>
      <c r="J111" s="31"/>
      <c r="K111" s="31"/>
      <c r="L111" s="53"/>
      <c r="S111" s="29"/>
      <c r="T111" s="29"/>
      <c r="U111" s="29"/>
      <c r="V111" s="29"/>
      <c r="W111" s="29"/>
      <c r="X111" s="29"/>
      <c r="Y111" s="29"/>
      <c r="Z111" s="29"/>
      <c r="AA111" s="29"/>
      <c r="AB111" s="29"/>
      <c r="AC111" s="29"/>
      <c r="AD111" s="29"/>
      <c r="AE111" s="29"/>
    </row>
    <row r="112" s="2" customFormat="1" ht="6.96" customHeight="1">
      <c r="A112" s="29"/>
      <c r="B112" s="30"/>
      <c r="C112" s="31"/>
      <c r="D112" s="31"/>
      <c r="E112" s="31"/>
      <c r="F112" s="31"/>
      <c r="G112" s="31"/>
      <c r="H112" s="31"/>
      <c r="I112" s="31"/>
      <c r="J112" s="31"/>
      <c r="K112" s="31"/>
      <c r="L112" s="53"/>
      <c r="S112" s="29"/>
      <c r="T112" s="29"/>
      <c r="U112" s="29"/>
      <c r="V112" s="29"/>
      <c r="W112" s="29"/>
      <c r="X112" s="29"/>
      <c r="Y112" s="29"/>
      <c r="Z112" s="29"/>
      <c r="AA112" s="29"/>
      <c r="AB112" s="29"/>
      <c r="AC112" s="29"/>
      <c r="AD112" s="29"/>
      <c r="AE112" s="29"/>
    </row>
    <row r="113" s="2" customFormat="1" ht="12" customHeight="1">
      <c r="A113" s="29"/>
      <c r="B113" s="30"/>
      <c r="C113" s="26" t="s">
        <v>18</v>
      </c>
      <c r="D113" s="31"/>
      <c r="E113" s="31"/>
      <c r="F113" s="23" t="str">
        <f>F12</f>
        <v>Olomouc</v>
      </c>
      <c r="G113" s="31"/>
      <c r="H113" s="31"/>
      <c r="I113" s="26" t="s">
        <v>20</v>
      </c>
      <c r="J113" s="69" t="str">
        <f>IF(J12="","",J12)</f>
        <v>9. 8. 2021</v>
      </c>
      <c r="K113" s="31"/>
      <c r="L113" s="53"/>
      <c r="S113" s="29"/>
      <c r="T113" s="29"/>
      <c r="U113" s="29"/>
      <c r="V113" s="29"/>
      <c r="W113" s="29"/>
      <c r="X113" s="29"/>
      <c r="Y113" s="29"/>
      <c r="Z113" s="29"/>
      <c r="AA113" s="29"/>
      <c r="AB113" s="29"/>
      <c r="AC113" s="29"/>
      <c r="AD113" s="29"/>
      <c r="AE113" s="29"/>
    </row>
    <row r="114" s="2" customFormat="1" ht="6.96" customHeight="1">
      <c r="A114" s="29"/>
      <c r="B114" s="30"/>
      <c r="C114" s="31"/>
      <c r="D114" s="31"/>
      <c r="E114" s="31"/>
      <c r="F114" s="31"/>
      <c r="G114" s="31"/>
      <c r="H114" s="31"/>
      <c r="I114" s="31"/>
      <c r="J114" s="31"/>
      <c r="K114" s="31"/>
      <c r="L114" s="53"/>
      <c r="S114" s="29"/>
      <c r="T114" s="29"/>
      <c r="U114" s="29"/>
      <c r="V114" s="29"/>
      <c r="W114" s="29"/>
      <c r="X114" s="29"/>
      <c r="Y114" s="29"/>
      <c r="Z114" s="29"/>
      <c r="AA114" s="29"/>
      <c r="AB114" s="29"/>
      <c r="AC114" s="29"/>
      <c r="AD114" s="29"/>
      <c r="AE114" s="29"/>
    </row>
    <row r="115" s="2" customFormat="1" ht="15.15" customHeight="1">
      <c r="A115" s="29"/>
      <c r="B115" s="30"/>
      <c r="C115" s="26" t="s">
        <v>22</v>
      </c>
      <c r="D115" s="31"/>
      <c r="E115" s="31"/>
      <c r="F115" s="23" t="str">
        <f>E15</f>
        <v>FNOL, I.P.Pavlova 6, Olomouc</v>
      </c>
      <c r="G115" s="31"/>
      <c r="H115" s="31"/>
      <c r="I115" s="26" t="s">
        <v>28</v>
      </c>
      <c r="J115" s="27" t="str">
        <f>E21</f>
        <v>Ing. arch. Jan Dohnal</v>
      </c>
      <c r="K115" s="31"/>
      <c r="L115" s="53"/>
      <c r="S115" s="29"/>
      <c r="T115" s="29"/>
      <c r="U115" s="29"/>
      <c r="V115" s="29"/>
      <c r="W115" s="29"/>
      <c r="X115" s="29"/>
      <c r="Y115" s="29"/>
      <c r="Z115" s="29"/>
      <c r="AA115" s="29"/>
      <c r="AB115" s="29"/>
      <c r="AC115" s="29"/>
      <c r="AD115" s="29"/>
      <c r="AE115" s="29"/>
    </row>
    <row r="116" s="2" customFormat="1" ht="15.15" customHeight="1">
      <c r="A116" s="29"/>
      <c r="B116" s="30"/>
      <c r="C116" s="26" t="s">
        <v>26</v>
      </c>
      <c r="D116" s="31"/>
      <c r="E116" s="31"/>
      <c r="F116" s="23" t="str">
        <f>IF(E18="","",E18)</f>
        <v xml:space="preserve"> </v>
      </c>
      <c r="G116" s="31"/>
      <c r="H116" s="31"/>
      <c r="I116" s="26" t="s">
        <v>31</v>
      </c>
      <c r="J116" s="27" t="str">
        <f>E24</f>
        <v xml:space="preserve"> </v>
      </c>
      <c r="K116" s="31"/>
      <c r="L116" s="53"/>
      <c r="S116" s="29"/>
      <c r="T116" s="29"/>
      <c r="U116" s="29"/>
      <c r="V116" s="29"/>
      <c r="W116" s="29"/>
      <c r="X116" s="29"/>
      <c r="Y116" s="29"/>
      <c r="Z116" s="29"/>
      <c r="AA116" s="29"/>
      <c r="AB116" s="29"/>
      <c r="AC116" s="29"/>
      <c r="AD116" s="29"/>
      <c r="AE116" s="29"/>
    </row>
    <row r="117" s="2" customFormat="1" ht="10.32" customHeight="1">
      <c r="A117" s="29"/>
      <c r="B117" s="30"/>
      <c r="C117" s="31"/>
      <c r="D117" s="31"/>
      <c r="E117" s="31"/>
      <c r="F117" s="31"/>
      <c r="G117" s="31"/>
      <c r="H117" s="31"/>
      <c r="I117" s="31"/>
      <c r="J117" s="31"/>
      <c r="K117" s="31"/>
      <c r="L117" s="53"/>
      <c r="S117" s="29"/>
      <c r="T117" s="29"/>
      <c r="U117" s="29"/>
      <c r="V117" s="29"/>
      <c r="W117" s="29"/>
      <c r="X117" s="29"/>
      <c r="Y117" s="29"/>
      <c r="Z117" s="29"/>
      <c r="AA117" s="29"/>
      <c r="AB117" s="29"/>
      <c r="AC117" s="29"/>
      <c r="AD117" s="29"/>
      <c r="AE117" s="29"/>
    </row>
    <row r="118" s="11" customFormat="1" ht="29.28" customHeight="1">
      <c r="A118" s="177"/>
      <c r="B118" s="178"/>
      <c r="C118" s="179" t="s">
        <v>95</v>
      </c>
      <c r="D118" s="180" t="s">
        <v>58</v>
      </c>
      <c r="E118" s="180" t="s">
        <v>54</v>
      </c>
      <c r="F118" s="180" t="s">
        <v>55</v>
      </c>
      <c r="G118" s="180" t="s">
        <v>96</v>
      </c>
      <c r="H118" s="180" t="s">
        <v>97</v>
      </c>
      <c r="I118" s="180" t="s">
        <v>98</v>
      </c>
      <c r="J118" s="181" t="s">
        <v>88</v>
      </c>
      <c r="K118" s="182" t="s">
        <v>99</v>
      </c>
      <c r="L118" s="183"/>
      <c r="M118" s="90" t="s">
        <v>1</v>
      </c>
      <c r="N118" s="91" t="s">
        <v>37</v>
      </c>
      <c r="O118" s="91" t="s">
        <v>100</v>
      </c>
      <c r="P118" s="91" t="s">
        <v>101</v>
      </c>
      <c r="Q118" s="91" t="s">
        <v>102</v>
      </c>
      <c r="R118" s="91" t="s">
        <v>103</v>
      </c>
      <c r="S118" s="91" t="s">
        <v>104</v>
      </c>
      <c r="T118" s="92" t="s">
        <v>105</v>
      </c>
      <c r="U118" s="177"/>
      <c r="V118" s="177"/>
      <c r="W118" s="177"/>
      <c r="X118" s="177"/>
      <c r="Y118" s="177"/>
      <c r="Z118" s="177"/>
      <c r="AA118" s="177"/>
      <c r="AB118" s="177"/>
      <c r="AC118" s="177"/>
      <c r="AD118" s="177"/>
      <c r="AE118" s="177"/>
    </row>
    <row r="119" s="2" customFormat="1" ht="22.8" customHeight="1">
      <c r="A119" s="29"/>
      <c r="B119" s="30"/>
      <c r="C119" s="97" t="s">
        <v>106</v>
      </c>
      <c r="D119" s="31"/>
      <c r="E119" s="31"/>
      <c r="F119" s="31"/>
      <c r="G119" s="31"/>
      <c r="H119" s="31"/>
      <c r="I119" s="31"/>
      <c r="J119" s="184">
        <f>BK119</f>
        <v>104000</v>
      </c>
      <c r="K119" s="31"/>
      <c r="L119" s="35"/>
      <c r="M119" s="93"/>
      <c r="N119" s="185"/>
      <c r="O119" s="94"/>
      <c r="P119" s="186">
        <f>P120</f>
        <v>0</v>
      </c>
      <c r="Q119" s="94"/>
      <c r="R119" s="186">
        <f>R120</f>
        <v>0</v>
      </c>
      <c r="S119" s="94"/>
      <c r="T119" s="187">
        <f>T120</f>
        <v>0</v>
      </c>
      <c r="U119" s="29"/>
      <c r="V119" s="29"/>
      <c r="W119" s="29"/>
      <c r="X119" s="29"/>
      <c r="Y119" s="29"/>
      <c r="Z119" s="29"/>
      <c r="AA119" s="29"/>
      <c r="AB119" s="29"/>
      <c r="AC119" s="29"/>
      <c r="AD119" s="29"/>
      <c r="AE119" s="29"/>
      <c r="AT119" s="14" t="s">
        <v>72</v>
      </c>
      <c r="AU119" s="14" t="s">
        <v>90</v>
      </c>
      <c r="BK119" s="188">
        <f>BK120</f>
        <v>104000</v>
      </c>
    </row>
    <row r="120" s="12" customFormat="1" ht="25.92" customHeight="1">
      <c r="A120" s="12"/>
      <c r="B120" s="189"/>
      <c r="C120" s="190"/>
      <c r="D120" s="191" t="s">
        <v>72</v>
      </c>
      <c r="E120" s="192" t="s">
        <v>107</v>
      </c>
      <c r="F120" s="192" t="s">
        <v>108</v>
      </c>
      <c r="G120" s="190"/>
      <c r="H120" s="190"/>
      <c r="I120" s="190"/>
      <c r="J120" s="193">
        <f>BK120</f>
        <v>104000</v>
      </c>
      <c r="K120" s="190"/>
      <c r="L120" s="194"/>
      <c r="M120" s="195"/>
      <c r="N120" s="196"/>
      <c r="O120" s="196"/>
      <c r="P120" s="197">
        <f>P121+P127</f>
        <v>0</v>
      </c>
      <c r="Q120" s="196"/>
      <c r="R120" s="197">
        <f>R121+R127</f>
        <v>0</v>
      </c>
      <c r="S120" s="196"/>
      <c r="T120" s="198">
        <f>T121+T127</f>
        <v>0</v>
      </c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R120" s="199" t="s">
        <v>109</v>
      </c>
      <c r="AT120" s="200" t="s">
        <v>72</v>
      </c>
      <c r="AU120" s="200" t="s">
        <v>73</v>
      </c>
      <c r="AY120" s="199" t="s">
        <v>110</v>
      </c>
      <c r="BK120" s="201">
        <f>BK121+BK127</f>
        <v>104000</v>
      </c>
    </row>
    <row r="121" s="12" customFormat="1" ht="22.8" customHeight="1">
      <c r="A121" s="12"/>
      <c r="B121" s="189"/>
      <c r="C121" s="190"/>
      <c r="D121" s="191" t="s">
        <v>72</v>
      </c>
      <c r="E121" s="202" t="s">
        <v>111</v>
      </c>
      <c r="F121" s="202" t="s">
        <v>112</v>
      </c>
      <c r="G121" s="190"/>
      <c r="H121" s="190"/>
      <c r="I121" s="190"/>
      <c r="J121" s="203">
        <f>BK121</f>
        <v>34000</v>
      </c>
      <c r="K121" s="190"/>
      <c r="L121" s="194"/>
      <c r="M121" s="195"/>
      <c r="N121" s="196"/>
      <c r="O121" s="196"/>
      <c r="P121" s="197">
        <f>SUM(P122:P126)</f>
        <v>0</v>
      </c>
      <c r="Q121" s="196"/>
      <c r="R121" s="197">
        <f>SUM(R122:R126)</f>
        <v>0</v>
      </c>
      <c r="S121" s="196"/>
      <c r="T121" s="198">
        <f>SUM(T122:T126)</f>
        <v>0</v>
      </c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R121" s="199" t="s">
        <v>109</v>
      </c>
      <c r="AT121" s="200" t="s">
        <v>72</v>
      </c>
      <c r="AU121" s="200" t="s">
        <v>81</v>
      </c>
      <c r="AY121" s="199" t="s">
        <v>110</v>
      </c>
      <c r="BK121" s="201">
        <f>SUM(BK122:BK126)</f>
        <v>34000</v>
      </c>
    </row>
    <row r="122" s="2" customFormat="1" ht="33" customHeight="1">
      <c r="A122" s="29"/>
      <c r="B122" s="30"/>
      <c r="C122" s="204" t="s">
        <v>81</v>
      </c>
      <c r="D122" s="204" t="s">
        <v>113</v>
      </c>
      <c r="E122" s="205" t="s">
        <v>114</v>
      </c>
      <c r="F122" s="206" t="s">
        <v>115</v>
      </c>
      <c r="G122" s="207" t="s">
        <v>116</v>
      </c>
      <c r="H122" s="208">
        <v>1</v>
      </c>
      <c r="I122" s="209">
        <v>4000</v>
      </c>
      <c r="J122" s="209">
        <f>ROUND(I122*H122,2)</f>
        <v>4000</v>
      </c>
      <c r="K122" s="210"/>
      <c r="L122" s="35"/>
      <c r="M122" s="211" t="s">
        <v>1</v>
      </c>
      <c r="N122" s="212" t="s">
        <v>39</v>
      </c>
      <c r="O122" s="213">
        <v>0</v>
      </c>
      <c r="P122" s="213">
        <f>O122*H122</f>
        <v>0</v>
      </c>
      <c r="Q122" s="213">
        <v>0</v>
      </c>
      <c r="R122" s="213">
        <f>Q122*H122</f>
        <v>0</v>
      </c>
      <c r="S122" s="213">
        <v>0</v>
      </c>
      <c r="T122" s="214">
        <f>S122*H122</f>
        <v>0</v>
      </c>
      <c r="U122" s="29"/>
      <c r="V122" s="29"/>
      <c r="W122" s="29"/>
      <c r="X122" s="29"/>
      <c r="Y122" s="29"/>
      <c r="Z122" s="29"/>
      <c r="AA122" s="29"/>
      <c r="AB122" s="29"/>
      <c r="AC122" s="29"/>
      <c r="AD122" s="29"/>
      <c r="AE122" s="29"/>
      <c r="AR122" s="215" t="s">
        <v>117</v>
      </c>
      <c r="AT122" s="215" t="s">
        <v>113</v>
      </c>
      <c r="AU122" s="215" t="s">
        <v>109</v>
      </c>
      <c r="AY122" s="14" t="s">
        <v>110</v>
      </c>
      <c r="BE122" s="216">
        <f>IF(N122="základní",J122,0)</f>
        <v>0</v>
      </c>
      <c r="BF122" s="216">
        <f>IF(N122="snížená",J122,0)</f>
        <v>4000</v>
      </c>
      <c r="BG122" s="216">
        <f>IF(N122="zákl. přenesená",J122,0)</f>
        <v>0</v>
      </c>
      <c r="BH122" s="216">
        <f>IF(N122="sníž. přenesená",J122,0)</f>
        <v>0</v>
      </c>
      <c r="BI122" s="216">
        <f>IF(N122="nulová",J122,0)</f>
        <v>0</v>
      </c>
      <c r="BJ122" s="14" t="s">
        <v>109</v>
      </c>
      <c r="BK122" s="216">
        <f>ROUND(I122*H122,2)</f>
        <v>4000</v>
      </c>
      <c r="BL122" s="14" t="s">
        <v>117</v>
      </c>
      <c r="BM122" s="215" t="s">
        <v>118</v>
      </c>
    </row>
    <row r="123" s="2" customFormat="1" ht="37.8" customHeight="1">
      <c r="A123" s="29"/>
      <c r="B123" s="30"/>
      <c r="C123" s="204" t="s">
        <v>109</v>
      </c>
      <c r="D123" s="204" t="s">
        <v>113</v>
      </c>
      <c r="E123" s="205" t="s">
        <v>119</v>
      </c>
      <c r="F123" s="206" t="s">
        <v>120</v>
      </c>
      <c r="G123" s="207" t="s">
        <v>116</v>
      </c>
      <c r="H123" s="208">
        <v>1</v>
      </c>
      <c r="I123" s="209">
        <v>4000</v>
      </c>
      <c r="J123" s="209">
        <f>ROUND(I123*H123,2)</f>
        <v>4000</v>
      </c>
      <c r="K123" s="210"/>
      <c r="L123" s="35"/>
      <c r="M123" s="211" t="s">
        <v>1</v>
      </c>
      <c r="N123" s="212" t="s">
        <v>39</v>
      </c>
      <c r="O123" s="213">
        <v>0</v>
      </c>
      <c r="P123" s="213">
        <f>O123*H123</f>
        <v>0</v>
      </c>
      <c r="Q123" s="213">
        <v>0</v>
      </c>
      <c r="R123" s="213">
        <f>Q123*H123</f>
        <v>0</v>
      </c>
      <c r="S123" s="213">
        <v>0</v>
      </c>
      <c r="T123" s="214">
        <f>S123*H123</f>
        <v>0</v>
      </c>
      <c r="U123" s="29"/>
      <c r="V123" s="29"/>
      <c r="W123" s="29"/>
      <c r="X123" s="29"/>
      <c r="Y123" s="29"/>
      <c r="Z123" s="29"/>
      <c r="AA123" s="29"/>
      <c r="AB123" s="29"/>
      <c r="AC123" s="29"/>
      <c r="AD123" s="29"/>
      <c r="AE123" s="29"/>
      <c r="AR123" s="215" t="s">
        <v>117</v>
      </c>
      <c r="AT123" s="215" t="s">
        <v>113</v>
      </c>
      <c r="AU123" s="215" t="s">
        <v>109</v>
      </c>
      <c r="AY123" s="14" t="s">
        <v>110</v>
      </c>
      <c r="BE123" s="216">
        <f>IF(N123="základní",J123,0)</f>
        <v>0</v>
      </c>
      <c r="BF123" s="216">
        <f>IF(N123="snížená",J123,0)</f>
        <v>4000</v>
      </c>
      <c r="BG123" s="216">
        <f>IF(N123="zákl. přenesená",J123,0)</f>
        <v>0</v>
      </c>
      <c r="BH123" s="216">
        <f>IF(N123="sníž. přenesená",J123,0)</f>
        <v>0</v>
      </c>
      <c r="BI123" s="216">
        <f>IF(N123="nulová",J123,0)</f>
        <v>0</v>
      </c>
      <c r="BJ123" s="14" t="s">
        <v>109</v>
      </c>
      <c r="BK123" s="216">
        <f>ROUND(I123*H123,2)</f>
        <v>4000</v>
      </c>
      <c r="BL123" s="14" t="s">
        <v>117</v>
      </c>
      <c r="BM123" s="215" t="s">
        <v>121</v>
      </c>
    </row>
    <row r="124" s="2" customFormat="1" ht="37.8" customHeight="1">
      <c r="A124" s="29"/>
      <c r="B124" s="30"/>
      <c r="C124" s="204" t="s">
        <v>122</v>
      </c>
      <c r="D124" s="204" t="s">
        <v>113</v>
      </c>
      <c r="E124" s="205" t="s">
        <v>123</v>
      </c>
      <c r="F124" s="206" t="s">
        <v>124</v>
      </c>
      <c r="G124" s="207" t="s">
        <v>116</v>
      </c>
      <c r="H124" s="208">
        <v>1</v>
      </c>
      <c r="I124" s="209">
        <v>8000</v>
      </c>
      <c r="J124" s="209">
        <f>ROUND(I124*H124,2)</f>
        <v>8000</v>
      </c>
      <c r="K124" s="210"/>
      <c r="L124" s="35"/>
      <c r="M124" s="211" t="s">
        <v>1</v>
      </c>
      <c r="N124" s="212" t="s">
        <v>39</v>
      </c>
      <c r="O124" s="213">
        <v>0</v>
      </c>
      <c r="P124" s="213">
        <f>O124*H124</f>
        <v>0</v>
      </c>
      <c r="Q124" s="213">
        <v>0</v>
      </c>
      <c r="R124" s="213">
        <f>Q124*H124</f>
        <v>0</v>
      </c>
      <c r="S124" s="213">
        <v>0</v>
      </c>
      <c r="T124" s="214">
        <f>S124*H124</f>
        <v>0</v>
      </c>
      <c r="U124" s="29"/>
      <c r="V124" s="29"/>
      <c r="W124" s="29"/>
      <c r="X124" s="29"/>
      <c r="Y124" s="29"/>
      <c r="Z124" s="29"/>
      <c r="AA124" s="29"/>
      <c r="AB124" s="29"/>
      <c r="AC124" s="29"/>
      <c r="AD124" s="29"/>
      <c r="AE124" s="29"/>
      <c r="AR124" s="215" t="s">
        <v>117</v>
      </c>
      <c r="AT124" s="215" t="s">
        <v>113</v>
      </c>
      <c r="AU124" s="215" t="s">
        <v>109</v>
      </c>
      <c r="AY124" s="14" t="s">
        <v>110</v>
      </c>
      <c r="BE124" s="216">
        <f>IF(N124="základní",J124,0)</f>
        <v>0</v>
      </c>
      <c r="BF124" s="216">
        <f>IF(N124="snížená",J124,0)</f>
        <v>8000</v>
      </c>
      <c r="BG124" s="216">
        <f>IF(N124="zákl. přenesená",J124,0)</f>
        <v>0</v>
      </c>
      <c r="BH124" s="216">
        <f>IF(N124="sníž. přenesená",J124,0)</f>
        <v>0</v>
      </c>
      <c r="BI124" s="216">
        <f>IF(N124="nulová",J124,0)</f>
        <v>0</v>
      </c>
      <c r="BJ124" s="14" t="s">
        <v>109</v>
      </c>
      <c r="BK124" s="216">
        <f>ROUND(I124*H124,2)</f>
        <v>8000</v>
      </c>
      <c r="BL124" s="14" t="s">
        <v>117</v>
      </c>
      <c r="BM124" s="215" t="s">
        <v>125</v>
      </c>
    </row>
    <row r="125" s="2" customFormat="1" ht="24.15" customHeight="1">
      <c r="A125" s="29"/>
      <c r="B125" s="30"/>
      <c r="C125" s="204" t="s">
        <v>126</v>
      </c>
      <c r="D125" s="204" t="s">
        <v>113</v>
      </c>
      <c r="E125" s="205" t="s">
        <v>127</v>
      </c>
      <c r="F125" s="206" t="s">
        <v>128</v>
      </c>
      <c r="G125" s="207" t="s">
        <v>116</v>
      </c>
      <c r="H125" s="208">
        <v>1</v>
      </c>
      <c r="I125" s="209">
        <v>5000</v>
      </c>
      <c r="J125" s="209">
        <f>ROUND(I125*H125,2)</f>
        <v>5000</v>
      </c>
      <c r="K125" s="210"/>
      <c r="L125" s="35"/>
      <c r="M125" s="211" t="s">
        <v>1</v>
      </c>
      <c r="N125" s="212" t="s">
        <v>39</v>
      </c>
      <c r="O125" s="213">
        <v>0</v>
      </c>
      <c r="P125" s="213">
        <f>O125*H125</f>
        <v>0</v>
      </c>
      <c r="Q125" s="213">
        <v>0</v>
      </c>
      <c r="R125" s="213">
        <f>Q125*H125</f>
        <v>0</v>
      </c>
      <c r="S125" s="213">
        <v>0</v>
      </c>
      <c r="T125" s="214">
        <f>S125*H125</f>
        <v>0</v>
      </c>
      <c r="U125" s="29"/>
      <c r="V125" s="29"/>
      <c r="W125" s="29"/>
      <c r="X125" s="29"/>
      <c r="Y125" s="29"/>
      <c r="Z125" s="29"/>
      <c r="AA125" s="29"/>
      <c r="AB125" s="29"/>
      <c r="AC125" s="29"/>
      <c r="AD125" s="29"/>
      <c r="AE125" s="29"/>
      <c r="AR125" s="215" t="s">
        <v>117</v>
      </c>
      <c r="AT125" s="215" t="s">
        <v>113</v>
      </c>
      <c r="AU125" s="215" t="s">
        <v>109</v>
      </c>
      <c r="AY125" s="14" t="s">
        <v>110</v>
      </c>
      <c r="BE125" s="216">
        <f>IF(N125="základní",J125,0)</f>
        <v>0</v>
      </c>
      <c r="BF125" s="216">
        <f>IF(N125="snížená",J125,0)</f>
        <v>5000</v>
      </c>
      <c r="BG125" s="216">
        <f>IF(N125="zákl. přenesená",J125,0)</f>
        <v>0</v>
      </c>
      <c r="BH125" s="216">
        <f>IF(N125="sníž. přenesená",J125,0)</f>
        <v>0</v>
      </c>
      <c r="BI125" s="216">
        <f>IF(N125="nulová",J125,0)</f>
        <v>0</v>
      </c>
      <c r="BJ125" s="14" t="s">
        <v>109</v>
      </c>
      <c r="BK125" s="216">
        <f>ROUND(I125*H125,2)</f>
        <v>5000</v>
      </c>
      <c r="BL125" s="14" t="s">
        <v>117</v>
      </c>
      <c r="BM125" s="215" t="s">
        <v>129</v>
      </c>
    </row>
    <row r="126" s="2" customFormat="1" ht="24.15" customHeight="1">
      <c r="A126" s="29"/>
      <c r="B126" s="30"/>
      <c r="C126" s="204" t="s">
        <v>130</v>
      </c>
      <c r="D126" s="204" t="s">
        <v>113</v>
      </c>
      <c r="E126" s="205" t="s">
        <v>131</v>
      </c>
      <c r="F126" s="206" t="s">
        <v>132</v>
      </c>
      <c r="G126" s="207" t="s">
        <v>116</v>
      </c>
      <c r="H126" s="208">
        <v>1</v>
      </c>
      <c r="I126" s="209">
        <v>13000</v>
      </c>
      <c r="J126" s="209">
        <f>ROUND(I126*H126,2)</f>
        <v>13000</v>
      </c>
      <c r="K126" s="210"/>
      <c r="L126" s="35"/>
      <c r="M126" s="211" t="s">
        <v>1</v>
      </c>
      <c r="N126" s="212" t="s">
        <v>39</v>
      </c>
      <c r="O126" s="213">
        <v>0</v>
      </c>
      <c r="P126" s="213">
        <f>O126*H126</f>
        <v>0</v>
      </c>
      <c r="Q126" s="213">
        <v>0</v>
      </c>
      <c r="R126" s="213">
        <f>Q126*H126</f>
        <v>0</v>
      </c>
      <c r="S126" s="213">
        <v>0</v>
      </c>
      <c r="T126" s="214">
        <f>S126*H126</f>
        <v>0</v>
      </c>
      <c r="U126" s="29"/>
      <c r="V126" s="29"/>
      <c r="W126" s="29"/>
      <c r="X126" s="29"/>
      <c r="Y126" s="29"/>
      <c r="Z126" s="29"/>
      <c r="AA126" s="29"/>
      <c r="AB126" s="29"/>
      <c r="AC126" s="29"/>
      <c r="AD126" s="29"/>
      <c r="AE126" s="29"/>
      <c r="AR126" s="215" t="s">
        <v>117</v>
      </c>
      <c r="AT126" s="215" t="s">
        <v>113</v>
      </c>
      <c r="AU126" s="215" t="s">
        <v>109</v>
      </c>
      <c r="AY126" s="14" t="s">
        <v>110</v>
      </c>
      <c r="BE126" s="216">
        <f>IF(N126="základní",J126,0)</f>
        <v>0</v>
      </c>
      <c r="BF126" s="216">
        <f>IF(N126="snížená",J126,0)</f>
        <v>13000</v>
      </c>
      <c r="BG126" s="216">
        <f>IF(N126="zákl. přenesená",J126,0)</f>
        <v>0</v>
      </c>
      <c r="BH126" s="216">
        <f>IF(N126="sníž. přenesená",J126,0)</f>
        <v>0</v>
      </c>
      <c r="BI126" s="216">
        <f>IF(N126="nulová",J126,0)</f>
        <v>0</v>
      </c>
      <c r="BJ126" s="14" t="s">
        <v>109</v>
      </c>
      <c r="BK126" s="216">
        <f>ROUND(I126*H126,2)</f>
        <v>13000</v>
      </c>
      <c r="BL126" s="14" t="s">
        <v>117</v>
      </c>
      <c r="BM126" s="215" t="s">
        <v>133</v>
      </c>
    </row>
    <row r="127" s="12" customFormat="1" ht="22.8" customHeight="1">
      <c r="A127" s="12"/>
      <c r="B127" s="189"/>
      <c r="C127" s="190"/>
      <c r="D127" s="191" t="s">
        <v>72</v>
      </c>
      <c r="E127" s="202" t="s">
        <v>134</v>
      </c>
      <c r="F127" s="202" t="s">
        <v>135</v>
      </c>
      <c r="G127" s="190"/>
      <c r="H127" s="190"/>
      <c r="I127" s="190"/>
      <c r="J127" s="203">
        <f>BK127</f>
        <v>70000</v>
      </c>
      <c r="K127" s="190"/>
      <c r="L127" s="194"/>
      <c r="M127" s="195"/>
      <c r="N127" s="196"/>
      <c r="O127" s="196"/>
      <c r="P127" s="197">
        <f>SUM(P128:P133)</f>
        <v>0</v>
      </c>
      <c r="Q127" s="196"/>
      <c r="R127" s="197">
        <f>SUM(R128:R133)</f>
        <v>0</v>
      </c>
      <c r="S127" s="196"/>
      <c r="T127" s="198">
        <f>SUM(T128:T133)</f>
        <v>0</v>
      </c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R127" s="199" t="s">
        <v>109</v>
      </c>
      <c r="AT127" s="200" t="s">
        <v>72</v>
      </c>
      <c r="AU127" s="200" t="s">
        <v>81</v>
      </c>
      <c r="AY127" s="199" t="s">
        <v>110</v>
      </c>
      <c r="BK127" s="201">
        <f>SUM(BK128:BK133)</f>
        <v>70000</v>
      </c>
    </row>
    <row r="128" s="2" customFormat="1" ht="24.15" customHeight="1">
      <c r="A128" s="29"/>
      <c r="B128" s="30"/>
      <c r="C128" s="204" t="s">
        <v>136</v>
      </c>
      <c r="D128" s="204" t="s">
        <v>113</v>
      </c>
      <c r="E128" s="205" t="s">
        <v>137</v>
      </c>
      <c r="F128" s="206" t="s">
        <v>138</v>
      </c>
      <c r="G128" s="207" t="s">
        <v>139</v>
      </c>
      <c r="H128" s="208">
        <v>1</v>
      </c>
      <c r="I128" s="209">
        <v>40000</v>
      </c>
      <c r="J128" s="209">
        <f>ROUND(I128*H128,2)</f>
        <v>40000</v>
      </c>
      <c r="K128" s="210"/>
      <c r="L128" s="35"/>
      <c r="M128" s="211" t="s">
        <v>1</v>
      </c>
      <c r="N128" s="212" t="s">
        <v>39</v>
      </c>
      <c r="O128" s="213">
        <v>0</v>
      </c>
      <c r="P128" s="213">
        <f>O128*H128</f>
        <v>0</v>
      </c>
      <c r="Q128" s="213">
        <v>0</v>
      </c>
      <c r="R128" s="213">
        <f>Q128*H128</f>
        <v>0</v>
      </c>
      <c r="S128" s="213">
        <v>0</v>
      </c>
      <c r="T128" s="214">
        <f>S128*H128</f>
        <v>0</v>
      </c>
      <c r="U128" s="29"/>
      <c r="V128" s="29"/>
      <c r="W128" s="29"/>
      <c r="X128" s="29"/>
      <c r="Y128" s="29"/>
      <c r="Z128" s="29"/>
      <c r="AA128" s="29"/>
      <c r="AB128" s="29"/>
      <c r="AC128" s="29"/>
      <c r="AD128" s="29"/>
      <c r="AE128" s="29"/>
      <c r="AR128" s="215" t="s">
        <v>117</v>
      </c>
      <c r="AT128" s="215" t="s">
        <v>113</v>
      </c>
      <c r="AU128" s="215" t="s">
        <v>109</v>
      </c>
      <c r="AY128" s="14" t="s">
        <v>110</v>
      </c>
      <c r="BE128" s="216">
        <f>IF(N128="základní",J128,0)</f>
        <v>0</v>
      </c>
      <c r="BF128" s="216">
        <f>IF(N128="snížená",J128,0)</f>
        <v>40000</v>
      </c>
      <c r="BG128" s="216">
        <f>IF(N128="zákl. přenesená",J128,0)</f>
        <v>0</v>
      </c>
      <c r="BH128" s="216">
        <f>IF(N128="sníž. přenesená",J128,0)</f>
        <v>0</v>
      </c>
      <c r="BI128" s="216">
        <f>IF(N128="nulová",J128,0)</f>
        <v>0</v>
      </c>
      <c r="BJ128" s="14" t="s">
        <v>109</v>
      </c>
      <c r="BK128" s="216">
        <f>ROUND(I128*H128,2)</f>
        <v>40000</v>
      </c>
      <c r="BL128" s="14" t="s">
        <v>117</v>
      </c>
      <c r="BM128" s="215" t="s">
        <v>140</v>
      </c>
    </row>
    <row r="129" s="2" customFormat="1" ht="21.75" customHeight="1">
      <c r="A129" s="29"/>
      <c r="B129" s="30"/>
      <c r="C129" s="204" t="s">
        <v>141</v>
      </c>
      <c r="D129" s="204" t="s">
        <v>113</v>
      </c>
      <c r="E129" s="205" t="s">
        <v>142</v>
      </c>
      <c r="F129" s="206" t="s">
        <v>143</v>
      </c>
      <c r="G129" s="207" t="s">
        <v>139</v>
      </c>
      <c r="H129" s="208">
        <v>1</v>
      </c>
      <c r="I129" s="209">
        <v>8000</v>
      </c>
      <c r="J129" s="209">
        <f>ROUND(I129*H129,2)</f>
        <v>8000</v>
      </c>
      <c r="K129" s="210"/>
      <c r="L129" s="35"/>
      <c r="M129" s="211" t="s">
        <v>1</v>
      </c>
      <c r="N129" s="212" t="s">
        <v>39</v>
      </c>
      <c r="O129" s="213">
        <v>0</v>
      </c>
      <c r="P129" s="213">
        <f>O129*H129</f>
        <v>0</v>
      </c>
      <c r="Q129" s="213">
        <v>0</v>
      </c>
      <c r="R129" s="213">
        <f>Q129*H129</f>
        <v>0</v>
      </c>
      <c r="S129" s="213">
        <v>0</v>
      </c>
      <c r="T129" s="214">
        <f>S129*H129</f>
        <v>0</v>
      </c>
      <c r="U129" s="29"/>
      <c r="V129" s="29"/>
      <c r="W129" s="29"/>
      <c r="X129" s="29"/>
      <c r="Y129" s="29"/>
      <c r="Z129" s="29"/>
      <c r="AA129" s="29"/>
      <c r="AB129" s="29"/>
      <c r="AC129" s="29"/>
      <c r="AD129" s="29"/>
      <c r="AE129" s="29"/>
      <c r="AR129" s="215" t="s">
        <v>117</v>
      </c>
      <c r="AT129" s="215" t="s">
        <v>113</v>
      </c>
      <c r="AU129" s="215" t="s">
        <v>109</v>
      </c>
      <c r="AY129" s="14" t="s">
        <v>110</v>
      </c>
      <c r="BE129" s="216">
        <f>IF(N129="základní",J129,0)</f>
        <v>0</v>
      </c>
      <c r="BF129" s="216">
        <f>IF(N129="snížená",J129,0)</f>
        <v>8000</v>
      </c>
      <c r="BG129" s="216">
        <f>IF(N129="zákl. přenesená",J129,0)</f>
        <v>0</v>
      </c>
      <c r="BH129" s="216">
        <f>IF(N129="sníž. přenesená",J129,0)</f>
        <v>0</v>
      </c>
      <c r="BI129" s="216">
        <f>IF(N129="nulová",J129,0)</f>
        <v>0</v>
      </c>
      <c r="BJ129" s="14" t="s">
        <v>109</v>
      </c>
      <c r="BK129" s="216">
        <f>ROUND(I129*H129,2)</f>
        <v>8000</v>
      </c>
      <c r="BL129" s="14" t="s">
        <v>117</v>
      </c>
      <c r="BM129" s="215" t="s">
        <v>144</v>
      </c>
    </row>
    <row r="130" s="2" customFormat="1" ht="24.15" customHeight="1">
      <c r="A130" s="29"/>
      <c r="B130" s="30"/>
      <c r="C130" s="204" t="s">
        <v>145</v>
      </c>
      <c r="D130" s="204" t="s">
        <v>113</v>
      </c>
      <c r="E130" s="205" t="s">
        <v>146</v>
      </c>
      <c r="F130" s="206" t="s">
        <v>147</v>
      </c>
      <c r="G130" s="207" t="s">
        <v>139</v>
      </c>
      <c r="H130" s="208">
        <v>1</v>
      </c>
      <c r="I130" s="209">
        <v>6000</v>
      </c>
      <c r="J130" s="209">
        <f>ROUND(I130*H130,2)</f>
        <v>6000</v>
      </c>
      <c r="K130" s="210"/>
      <c r="L130" s="35"/>
      <c r="M130" s="211" t="s">
        <v>1</v>
      </c>
      <c r="N130" s="212" t="s">
        <v>39</v>
      </c>
      <c r="O130" s="213">
        <v>0</v>
      </c>
      <c r="P130" s="213">
        <f>O130*H130</f>
        <v>0</v>
      </c>
      <c r="Q130" s="213">
        <v>0</v>
      </c>
      <c r="R130" s="213">
        <f>Q130*H130</f>
        <v>0</v>
      </c>
      <c r="S130" s="213">
        <v>0</v>
      </c>
      <c r="T130" s="214">
        <f>S130*H130</f>
        <v>0</v>
      </c>
      <c r="U130" s="29"/>
      <c r="V130" s="29"/>
      <c r="W130" s="29"/>
      <c r="X130" s="29"/>
      <c r="Y130" s="29"/>
      <c r="Z130" s="29"/>
      <c r="AA130" s="29"/>
      <c r="AB130" s="29"/>
      <c r="AC130" s="29"/>
      <c r="AD130" s="29"/>
      <c r="AE130" s="29"/>
      <c r="AR130" s="215" t="s">
        <v>117</v>
      </c>
      <c r="AT130" s="215" t="s">
        <v>113</v>
      </c>
      <c r="AU130" s="215" t="s">
        <v>109</v>
      </c>
      <c r="AY130" s="14" t="s">
        <v>110</v>
      </c>
      <c r="BE130" s="216">
        <f>IF(N130="základní",J130,0)</f>
        <v>0</v>
      </c>
      <c r="BF130" s="216">
        <f>IF(N130="snížená",J130,0)</f>
        <v>6000</v>
      </c>
      <c r="BG130" s="216">
        <f>IF(N130="zákl. přenesená",J130,0)</f>
        <v>0</v>
      </c>
      <c r="BH130" s="216">
        <f>IF(N130="sníž. přenesená",J130,0)</f>
        <v>0</v>
      </c>
      <c r="BI130" s="216">
        <f>IF(N130="nulová",J130,0)</f>
        <v>0</v>
      </c>
      <c r="BJ130" s="14" t="s">
        <v>109</v>
      </c>
      <c r="BK130" s="216">
        <f>ROUND(I130*H130,2)</f>
        <v>6000</v>
      </c>
      <c r="BL130" s="14" t="s">
        <v>117</v>
      </c>
      <c r="BM130" s="215" t="s">
        <v>148</v>
      </c>
    </row>
    <row r="131" s="2" customFormat="1" ht="24.15" customHeight="1">
      <c r="A131" s="29"/>
      <c r="B131" s="30"/>
      <c r="C131" s="204" t="s">
        <v>149</v>
      </c>
      <c r="D131" s="204" t="s">
        <v>113</v>
      </c>
      <c r="E131" s="205" t="s">
        <v>150</v>
      </c>
      <c r="F131" s="206" t="s">
        <v>151</v>
      </c>
      <c r="G131" s="207" t="s">
        <v>139</v>
      </c>
      <c r="H131" s="208">
        <v>1</v>
      </c>
      <c r="I131" s="209">
        <v>4000</v>
      </c>
      <c r="J131" s="209">
        <f>ROUND(I131*H131,2)</f>
        <v>4000</v>
      </c>
      <c r="K131" s="210"/>
      <c r="L131" s="35"/>
      <c r="M131" s="211" t="s">
        <v>1</v>
      </c>
      <c r="N131" s="212" t="s">
        <v>39</v>
      </c>
      <c r="O131" s="213">
        <v>0</v>
      </c>
      <c r="P131" s="213">
        <f>O131*H131</f>
        <v>0</v>
      </c>
      <c r="Q131" s="213">
        <v>0</v>
      </c>
      <c r="R131" s="213">
        <f>Q131*H131</f>
        <v>0</v>
      </c>
      <c r="S131" s="213">
        <v>0</v>
      </c>
      <c r="T131" s="214">
        <f>S131*H131</f>
        <v>0</v>
      </c>
      <c r="U131" s="29"/>
      <c r="V131" s="29"/>
      <c r="W131" s="29"/>
      <c r="X131" s="29"/>
      <c r="Y131" s="29"/>
      <c r="Z131" s="29"/>
      <c r="AA131" s="29"/>
      <c r="AB131" s="29"/>
      <c r="AC131" s="29"/>
      <c r="AD131" s="29"/>
      <c r="AE131" s="29"/>
      <c r="AR131" s="215" t="s">
        <v>117</v>
      </c>
      <c r="AT131" s="215" t="s">
        <v>113</v>
      </c>
      <c r="AU131" s="215" t="s">
        <v>109</v>
      </c>
      <c r="AY131" s="14" t="s">
        <v>110</v>
      </c>
      <c r="BE131" s="216">
        <f>IF(N131="základní",J131,0)</f>
        <v>0</v>
      </c>
      <c r="BF131" s="216">
        <f>IF(N131="snížená",J131,0)</f>
        <v>4000</v>
      </c>
      <c r="BG131" s="216">
        <f>IF(N131="zákl. přenesená",J131,0)</f>
        <v>0</v>
      </c>
      <c r="BH131" s="216">
        <f>IF(N131="sníž. přenesená",J131,0)</f>
        <v>0</v>
      </c>
      <c r="BI131" s="216">
        <f>IF(N131="nulová",J131,0)</f>
        <v>0</v>
      </c>
      <c r="BJ131" s="14" t="s">
        <v>109</v>
      </c>
      <c r="BK131" s="216">
        <f>ROUND(I131*H131,2)</f>
        <v>4000</v>
      </c>
      <c r="BL131" s="14" t="s">
        <v>117</v>
      </c>
      <c r="BM131" s="215" t="s">
        <v>152</v>
      </c>
    </row>
    <row r="132" s="2" customFormat="1" ht="24.15" customHeight="1">
      <c r="A132" s="29"/>
      <c r="B132" s="30"/>
      <c r="C132" s="204" t="s">
        <v>153</v>
      </c>
      <c r="D132" s="204" t="s">
        <v>113</v>
      </c>
      <c r="E132" s="205" t="s">
        <v>154</v>
      </c>
      <c r="F132" s="206" t="s">
        <v>155</v>
      </c>
      <c r="G132" s="207" t="s">
        <v>139</v>
      </c>
      <c r="H132" s="208">
        <v>1</v>
      </c>
      <c r="I132" s="209">
        <v>9000</v>
      </c>
      <c r="J132" s="209">
        <f>ROUND(I132*H132,2)</f>
        <v>9000</v>
      </c>
      <c r="K132" s="210"/>
      <c r="L132" s="35"/>
      <c r="M132" s="211" t="s">
        <v>1</v>
      </c>
      <c r="N132" s="212" t="s">
        <v>39</v>
      </c>
      <c r="O132" s="213">
        <v>0</v>
      </c>
      <c r="P132" s="213">
        <f>O132*H132</f>
        <v>0</v>
      </c>
      <c r="Q132" s="213">
        <v>0</v>
      </c>
      <c r="R132" s="213">
        <f>Q132*H132</f>
        <v>0</v>
      </c>
      <c r="S132" s="213">
        <v>0</v>
      </c>
      <c r="T132" s="214">
        <f>S132*H132</f>
        <v>0</v>
      </c>
      <c r="U132" s="29"/>
      <c r="V132" s="29"/>
      <c r="W132" s="29"/>
      <c r="X132" s="29"/>
      <c r="Y132" s="29"/>
      <c r="Z132" s="29"/>
      <c r="AA132" s="29"/>
      <c r="AB132" s="29"/>
      <c r="AC132" s="29"/>
      <c r="AD132" s="29"/>
      <c r="AE132" s="29"/>
      <c r="AR132" s="215" t="s">
        <v>117</v>
      </c>
      <c r="AT132" s="215" t="s">
        <v>113</v>
      </c>
      <c r="AU132" s="215" t="s">
        <v>109</v>
      </c>
      <c r="AY132" s="14" t="s">
        <v>110</v>
      </c>
      <c r="BE132" s="216">
        <f>IF(N132="základní",J132,0)</f>
        <v>0</v>
      </c>
      <c r="BF132" s="216">
        <f>IF(N132="snížená",J132,0)</f>
        <v>9000</v>
      </c>
      <c r="BG132" s="216">
        <f>IF(N132="zákl. přenesená",J132,0)</f>
        <v>0</v>
      </c>
      <c r="BH132" s="216">
        <f>IF(N132="sníž. přenesená",J132,0)</f>
        <v>0</v>
      </c>
      <c r="BI132" s="216">
        <f>IF(N132="nulová",J132,0)</f>
        <v>0</v>
      </c>
      <c r="BJ132" s="14" t="s">
        <v>109</v>
      </c>
      <c r="BK132" s="216">
        <f>ROUND(I132*H132,2)</f>
        <v>9000</v>
      </c>
      <c r="BL132" s="14" t="s">
        <v>117</v>
      </c>
      <c r="BM132" s="215" t="s">
        <v>156</v>
      </c>
    </row>
    <row r="133" s="2" customFormat="1" ht="16.5" customHeight="1">
      <c r="A133" s="29"/>
      <c r="B133" s="30"/>
      <c r="C133" s="204" t="s">
        <v>157</v>
      </c>
      <c r="D133" s="204" t="s">
        <v>113</v>
      </c>
      <c r="E133" s="205" t="s">
        <v>158</v>
      </c>
      <c r="F133" s="206" t="s">
        <v>159</v>
      </c>
      <c r="G133" s="207" t="s">
        <v>139</v>
      </c>
      <c r="H133" s="208">
        <v>2</v>
      </c>
      <c r="I133" s="209">
        <v>1500</v>
      </c>
      <c r="J133" s="209">
        <f>ROUND(I133*H133,2)</f>
        <v>3000</v>
      </c>
      <c r="K133" s="210"/>
      <c r="L133" s="35"/>
      <c r="M133" s="217" t="s">
        <v>1</v>
      </c>
      <c r="N133" s="218" t="s">
        <v>39</v>
      </c>
      <c r="O133" s="219">
        <v>0</v>
      </c>
      <c r="P133" s="219">
        <f>O133*H133</f>
        <v>0</v>
      </c>
      <c r="Q133" s="219">
        <v>0</v>
      </c>
      <c r="R133" s="219">
        <f>Q133*H133</f>
        <v>0</v>
      </c>
      <c r="S133" s="219">
        <v>0</v>
      </c>
      <c r="T133" s="220">
        <f>S133*H133</f>
        <v>0</v>
      </c>
      <c r="U133" s="29"/>
      <c r="V133" s="29"/>
      <c r="W133" s="29"/>
      <c r="X133" s="29"/>
      <c r="Y133" s="29"/>
      <c r="Z133" s="29"/>
      <c r="AA133" s="29"/>
      <c r="AB133" s="29"/>
      <c r="AC133" s="29"/>
      <c r="AD133" s="29"/>
      <c r="AE133" s="29"/>
      <c r="AR133" s="215" t="s">
        <v>117</v>
      </c>
      <c r="AT133" s="215" t="s">
        <v>113</v>
      </c>
      <c r="AU133" s="215" t="s">
        <v>109</v>
      </c>
      <c r="AY133" s="14" t="s">
        <v>110</v>
      </c>
      <c r="BE133" s="216">
        <f>IF(N133="základní",J133,0)</f>
        <v>0</v>
      </c>
      <c r="BF133" s="216">
        <f>IF(N133="snížená",J133,0)</f>
        <v>3000</v>
      </c>
      <c r="BG133" s="216">
        <f>IF(N133="zákl. přenesená",J133,0)</f>
        <v>0</v>
      </c>
      <c r="BH133" s="216">
        <f>IF(N133="sníž. přenesená",J133,0)</f>
        <v>0</v>
      </c>
      <c r="BI133" s="216">
        <f>IF(N133="nulová",J133,0)</f>
        <v>0</v>
      </c>
      <c r="BJ133" s="14" t="s">
        <v>109</v>
      </c>
      <c r="BK133" s="216">
        <f>ROUND(I133*H133,2)</f>
        <v>3000</v>
      </c>
      <c r="BL133" s="14" t="s">
        <v>117</v>
      </c>
      <c r="BM133" s="215" t="s">
        <v>160</v>
      </c>
    </row>
    <row r="134" s="2" customFormat="1" ht="6.96" customHeight="1">
      <c r="A134" s="29"/>
      <c r="B134" s="56"/>
      <c r="C134" s="57"/>
      <c r="D134" s="57"/>
      <c r="E134" s="57"/>
      <c r="F134" s="57"/>
      <c r="G134" s="57"/>
      <c r="H134" s="57"/>
      <c r="I134" s="57"/>
      <c r="J134" s="57"/>
      <c r="K134" s="57"/>
      <c r="L134" s="35"/>
      <c r="M134" s="29"/>
      <c r="O134" s="29"/>
      <c r="P134" s="29"/>
      <c r="Q134" s="29"/>
      <c r="R134" s="29"/>
      <c r="S134" s="29"/>
      <c r="T134" s="29"/>
      <c r="U134" s="29"/>
      <c r="V134" s="29"/>
      <c r="W134" s="29"/>
      <c r="X134" s="29"/>
      <c r="Y134" s="29"/>
      <c r="Z134" s="29"/>
      <c r="AA134" s="29"/>
      <c r="AB134" s="29"/>
      <c r="AC134" s="29"/>
      <c r="AD134" s="29"/>
      <c r="AE134" s="29"/>
    </row>
  </sheetData>
  <sheetProtection sheet="1" autoFilter="0" formatColumns="0" formatRows="0" objects="1" scenarios="1" spinCount="100000" saltValue="ZvjmqnaPFdU9cJR8kbsN3cqdE85CvJETJN68y4Spnkas/9O47ujIF25pWVYeaNHPgXLS3ripjeteMmB0ygpZ8A==" hashValue="pAkg0qj8lq1taWBS+DanX7BfrAa9YlMEoMpsdf+Y9OITBxZ+VMfjAOtje8f5AzKFnrw1t7OoDHUUzxcLWu9Y0g==" algorithmName="SHA-512" password="CC35"/>
  <autoFilter ref="C118:K133"/>
  <mergeCells count="9">
    <mergeCell ref="E7:H7"/>
    <mergeCell ref="E9:H9"/>
    <mergeCell ref="E18:H18"/>
    <mergeCell ref="E27:H27"/>
    <mergeCell ref="E85:H85"/>
    <mergeCell ref="E87:H87"/>
    <mergeCell ref="E109:H109"/>
    <mergeCell ref="E111:H111"/>
    <mergeCell ref="L2:V2"/>
  </mergeCells>
  <pageMargins left="0.39375" right="0.39375" top="0.39375" bottom="0.39375" header="0" footer="0"/>
  <pageSetup paperSize="9" orientation="portrait" blackAndWhite="1" fitToHeight="100"/>
  <headerFooter>
    <oddFooter>&amp;CStrana &amp;P z &amp;N</oddFooter>
  </headerFooter>
  <drawing r:id="rId1"/>
</worksheet>
</file>

<file path=docProps/core.xml><?xml version="1.0" encoding="utf-8"?>
<cp:coreProperties xmlns:dc="http://purl.org/dc/elements/1.1/" xmlns:dcterms="http://purl.org/dc/terms/" xmlns:xsi="http://www.w3.org/2001/XMLSchema-instance" xmlns:cp="http://schemas.openxmlformats.org/package/2006/metadata/core-properties">
  <dc:creator>pc\počítač</dc:creator>
  <cp:lastModifiedBy>pc\počítač</cp:lastModifiedBy>
  <dcterms:created xsi:type="dcterms:W3CDTF">2021-08-24T09:11:21Z</dcterms:created>
  <dcterms:modified xsi:type="dcterms:W3CDTF">2021-08-24T09:11:24Z</dcterms:modified>
</cp:coreProperties>
</file>