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3195" windowHeight="5625"/>
  </bookViews>
  <sheets>
    <sheet name="REKAPITULACE PS06" sheetId="2" r:id="rId1"/>
    <sheet name="DUPS" sheetId="10" r:id="rId2"/>
    <sheet name="PHM" sheetId="9" r:id="rId3"/>
    <sheet name="VZTKOM" sheetId="8" r:id="rId4"/>
    <sheet name="KAB" sheetId="12" r:id="rId5"/>
    <sheet name="STAV" sheetId="3" r:id="rId6"/>
  </sheets>
  <definedNames>
    <definedName name="_xlnm.Print_Titles" localSheetId="0">'REKAPITULACE PS06'!$1:$5</definedName>
    <definedName name="_xlnm.Print_Area" localSheetId="1">DUPS!$A$1:$G$51</definedName>
    <definedName name="_xlnm.Print_Area" localSheetId="4">KAB!$A$1:$G$80</definedName>
    <definedName name="_xlnm.Print_Area" localSheetId="2">PHM!$A$1:$G$158</definedName>
    <definedName name="_xlnm.Print_Area" localSheetId="0">'REKAPITULACE PS06'!$A$1:$F$14</definedName>
    <definedName name="_xlnm.Print_Area" localSheetId="5">STAV!$A$1:$G$30</definedName>
    <definedName name="_xlnm.Print_Area" localSheetId="3">VZTKOM!$A$1:$G$41</definedName>
  </definedNames>
  <calcPr calcId="125725"/>
</workbook>
</file>

<file path=xl/calcChain.xml><?xml version="1.0" encoding="utf-8"?>
<calcChain xmlns="http://schemas.openxmlformats.org/spreadsheetml/2006/main">
  <c r="A36" i="8"/>
  <c r="A32"/>
  <c r="A33" s="1"/>
  <c r="A34" s="1"/>
  <c r="A35" s="1"/>
  <c r="F28"/>
  <c r="F27"/>
  <c r="F12"/>
  <c r="F13"/>
  <c r="F14"/>
  <c r="F15"/>
  <c r="F16"/>
  <c r="F17"/>
  <c r="F18"/>
  <c r="F19"/>
  <c r="F20"/>
  <c r="F21"/>
  <c r="F25"/>
  <c r="F26"/>
  <c r="F29"/>
  <c r="F30"/>
  <c r="F31"/>
  <c r="F32"/>
  <c r="F33"/>
  <c r="F34"/>
  <c r="F35"/>
  <c r="F36"/>
  <c r="A10" i="12" l="1"/>
  <c r="A9"/>
  <c r="A8"/>
  <c r="F142" i="9"/>
  <c r="F141"/>
  <c r="F140"/>
  <c r="F139"/>
  <c r="A17" i="10"/>
  <c r="A18"/>
  <c r="A19"/>
  <c r="A20"/>
  <c r="B7" l="1"/>
  <c r="B10" i="2"/>
  <c r="A10"/>
  <c r="B7" i="12"/>
  <c r="A7"/>
  <c r="B13" i="9"/>
  <c r="A13"/>
  <c r="B12"/>
  <c r="A12"/>
  <c r="B11"/>
  <c r="A11"/>
  <c r="B10"/>
  <c r="A10"/>
  <c r="B9"/>
  <c r="A9"/>
  <c r="B8"/>
  <c r="A8"/>
  <c r="B7"/>
  <c r="A7"/>
  <c r="F22"/>
  <c r="F26"/>
  <c r="F28"/>
  <c r="F30"/>
  <c r="F32"/>
  <c r="F36"/>
  <c r="F37"/>
  <c r="F52"/>
  <c r="F55"/>
  <c r="F57"/>
  <c r="B11" i="2"/>
  <c r="A11"/>
  <c r="B9"/>
  <c r="A9"/>
  <c r="B8"/>
  <c r="A8"/>
  <c r="B7"/>
  <c r="A7"/>
  <c r="A22" i="3"/>
  <c r="A23" s="1"/>
  <c r="A24" s="1"/>
  <c r="A25" s="1"/>
  <c r="A12"/>
  <c r="A13" s="1"/>
  <c r="A14" s="1"/>
  <c r="A15" s="1"/>
  <c r="A16" s="1"/>
  <c r="A17" s="1"/>
  <c r="A18" s="1"/>
  <c r="B8"/>
  <c r="A8"/>
  <c r="B7"/>
  <c r="A7"/>
  <c r="A25" i="8"/>
  <c r="A12"/>
  <c r="A13" s="1"/>
  <c r="A14" s="1"/>
  <c r="A15" s="1"/>
  <c r="A16" s="1"/>
  <c r="A17" s="1"/>
  <c r="A18" s="1"/>
  <c r="A19" s="1"/>
  <c r="A20" s="1"/>
  <c r="A21" s="1"/>
  <c r="B8"/>
  <c r="A8"/>
  <c r="B7"/>
  <c r="A7"/>
  <c r="A33" i="10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25"/>
  <c r="A26" s="1"/>
  <c r="A27" s="1"/>
  <c r="A28" s="1"/>
  <c r="A13"/>
  <c r="A14" s="1"/>
  <c r="A15" s="1"/>
  <c r="A16" s="1"/>
  <c r="B9"/>
  <c r="A9"/>
  <c r="B8"/>
  <c r="A8"/>
  <c r="A7"/>
  <c r="F20"/>
  <c r="A26" i="8" l="1"/>
  <c r="A27" s="1"/>
  <c r="A28" s="1"/>
  <c r="A29" s="1"/>
  <c r="A30" s="1"/>
  <c r="A31" s="1"/>
  <c r="F25" i="10"/>
  <c r="F27"/>
  <c r="F26"/>
  <c r="F31" i="12"/>
  <c r="F30"/>
  <c r="F33"/>
  <c r="F32"/>
  <c r="F25" i="3"/>
  <c r="F18"/>
  <c r="F14"/>
  <c r="F96" i="9"/>
  <c r="F94"/>
  <c r="F92"/>
  <c r="F90"/>
  <c r="F88"/>
  <c r="F86"/>
  <c r="F152"/>
  <c r="F150"/>
  <c r="F148"/>
  <c r="F146"/>
  <c r="F145"/>
  <c r="F143"/>
  <c r="F137"/>
  <c r="F135"/>
  <c r="F133"/>
  <c r="F131"/>
  <c r="F129"/>
  <c r="F124"/>
  <c r="F122"/>
  <c r="F120"/>
  <c r="F114"/>
  <c r="F112"/>
  <c r="F110"/>
  <c r="F108"/>
  <c r="F102"/>
  <c r="F103"/>
  <c r="F106"/>
  <c r="F45"/>
  <c r="F44"/>
  <c r="F42"/>
  <c r="F40"/>
  <c r="F38"/>
  <c r="F35"/>
  <c r="F33"/>
  <c r="F31"/>
  <c r="F29"/>
  <c r="F27"/>
  <c r="F25"/>
  <c r="F23"/>
  <c r="F19"/>
  <c r="F49"/>
  <c r="F66"/>
  <c r="F64"/>
  <c r="F62"/>
  <c r="F60"/>
  <c r="F58"/>
  <c r="F56"/>
  <c r="F54"/>
  <c r="F53"/>
  <c r="F51"/>
  <c r="F71"/>
  <c r="F79"/>
  <c r="F77"/>
  <c r="F75"/>
  <c r="F73"/>
  <c r="F84"/>
  <c r="F97"/>
  <c r="F95"/>
  <c r="F93"/>
  <c r="F89"/>
  <c r="F87"/>
  <c r="F85"/>
  <c r="F83"/>
  <c r="F151"/>
  <c r="F149"/>
  <c r="F147"/>
  <c r="F144"/>
  <c r="F138"/>
  <c r="F136"/>
  <c r="F134"/>
  <c r="F132"/>
  <c r="F130"/>
  <c r="F125"/>
  <c r="F123"/>
  <c r="F121"/>
  <c r="F115"/>
  <c r="F113"/>
  <c r="F111"/>
  <c r="F109"/>
  <c r="F105"/>
  <c r="F101"/>
  <c r="F104"/>
  <c r="F107"/>
  <c r="F18"/>
  <c r="F17"/>
  <c r="F43"/>
  <c r="F41"/>
  <c r="F39"/>
  <c r="F34"/>
  <c r="F24"/>
  <c r="F21"/>
  <c r="F20"/>
  <c r="F50"/>
  <c r="F67"/>
  <c r="F65"/>
  <c r="F63"/>
  <c r="F61"/>
  <c r="F59"/>
  <c r="F78"/>
  <c r="F76"/>
  <c r="F74"/>
  <c r="F72"/>
  <c r="F91"/>
  <c r="F76" i="12"/>
  <c r="F41"/>
  <c r="F46"/>
  <c r="F39"/>
  <c r="F61"/>
  <c r="F60"/>
  <c r="F42"/>
  <c r="F40"/>
  <c r="F62"/>
  <c r="F56"/>
  <c r="F54"/>
  <c r="F45"/>
  <c r="F63"/>
  <c r="F74"/>
  <c r="F47"/>
  <c r="F64"/>
  <c r="F59"/>
  <c r="F73"/>
  <c r="F58"/>
  <c r="F57"/>
  <c r="F53"/>
  <c r="F38"/>
  <c r="F29"/>
  <c r="F27"/>
  <c r="F25"/>
  <c r="F23"/>
  <c r="F21"/>
  <c r="F20"/>
  <c r="F16"/>
  <c r="F15"/>
  <c r="F44" i="10"/>
  <c r="F40"/>
  <c r="F37"/>
  <c r="F46"/>
  <c r="F33"/>
  <c r="F43"/>
  <c r="F13"/>
  <c r="F19"/>
  <c r="F17"/>
  <c r="F14"/>
  <c r="F18"/>
  <c r="F15"/>
  <c r="F28"/>
  <c r="F43" i="12" l="1"/>
  <c r="F80" i="9"/>
  <c r="F9" s="1"/>
  <c r="F22" i="8"/>
  <c r="F12" i="3"/>
  <c r="F13"/>
  <c r="F16"/>
  <c r="F15"/>
  <c r="F22"/>
  <c r="F23"/>
  <c r="F17"/>
  <c r="F24"/>
  <c r="F46" i="9"/>
  <c r="F116"/>
  <c r="F11" s="1"/>
  <c r="F98"/>
  <c r="F10" s="1"/>
  <c r="F68"/>
  <c r="F8" s="1"/>
  <c r="F126"/>
  <c r="F12" s="1"/>
  <c r="F153"/>
  <c r="F13" s="1"/>
  <c r="F52" i="12"/>
  <c r="F66"/>
  <c r="F72"/>
  <c r="F67"/>
  <c r="F65"/>
  <c r="F44"/>
  <c r="F75"/>
  <c r="F55"/>
  <c r="F48"/>
  <c r="F18"/>
  <c r="F28"/>
  <c r="F17"/>
  <c r="F19"/>
  <c r="F26"/>
  <c r="F24"/>
  <c r="F22"/>
  <c r="F14"/>
  <c r="F42" i="10"/>
  <c r="F36"/>
  <c r="F45"/>
  <c r="F35"/>
  <c r="F38"/>
  <c r="F34"/>
  <c r="F41"/>
  <c r="F39"/>
  <c r="F16"/>
  <c r="F21" s="1"/>
  <c r="F49" i="12" l="1"/>
  <c r="F8" s="1"/>
  <c r="F157" i="9"/>
  <c r="F47" i="10"/>
  <c r="F9" s="1"/>
  <c r="F34" i="12"/>
  <c r="F37" i="8"/>
  <c r="F8" s="1"/>
  <c r="F7" i="10"/>
  <c r="F7" i="8"/>
  <c r="F26" i="3"/>
  <c r="F8" s="1"/>
  <c r="F19"/>
  <c r="F29" s="1"/>
  <c r="F7" i="9"/>
  <c r="F14" s="1"/>
  <c r="F77" i="12"/>
  <c r="F10" s="1"/>
  <c r="F68"/>
  <c r="F9" s="1"/>
  <c r="F29" i="10"/>
  <c r="F50" s="1"/>
  <c r="F7" i="12" l="1"/>
  <c r="F79"/>
  <c r="F40" i="8"/>
  <c r="F9"/>
  <c r="F9" i="2" s="1"/>
  <c r="F7" i="3"/>
  <c r="F9" s="1"/>
  <c r="F8" i="2"/>
  <c r="F11" i="12"/>
  <c r="F8" i="10"/>
  <c r="F10" s="1"/>
  <c r="F11" i="2" l="1"/>
  <c r="F7"/>
  <c r="F10"/>
  <c r="F12" l="1"/>
</calcChain>
</file>

<file path=xl/sharedStrings.xml><?xml version="1.0" encoding="utf-8"?>
<sst xmlns="http://schemas.openxmlformats.org/spreadsheetml/2006/main" count="568" uniqueCount="271">
  <si>
    <t>Pokládka datových a signalizačních kabelů</t>
  </si>
  <si>
    <t>Koncovka RJ45 + krytka</t>
  </si>
  <si>
    <t>Krimpování koncovek RJ45</t>
  </si>
  <si>
    <t>Kabelové svazky řídícího systému ED</t>
  </si>
  <si>
    <t>Kabelový žlab CABLOFIL CF 105/600, pr. elektrolytické zinkování</t>
  </si>
  <si>
    <t>Kabelový žlab CABLOFIL CF 105/300, pr. elektrolytické zinkování</t>
  </si>
  <si>
    <t xml:space="preserve">Uzemňovací svorka GRIFEQUIP </t>
  </si>
  <si>
    <t>Kabelový žlab neděrovaný 250x100mm, žárově zinkovaný</t>
  </si>
  <si>
    <t>Kabelový žlab neděrovaný, 125x100mm, žárově zinkovaný</t>
  </si>
  <si>
    <t>Víko kabelového žlabu 250mm, žárově zinkované</t>
  </si>
  <si>
    <t>Víko kabelového žlabu 125mm, žárově zinkované</t>
  </si>
  <si>
    <t>Kabelová chránička Kopuflex 110/94</t>
  </si>
  <si>
    <t>Ostatní drobný montážní materiál</t>
  </si>
  <si>
    <t>kpk</t>
  </si>
  <si>
    <t>Doprava kabelových žlabů</t>
  </si>
  <si>
    <t>Montáž kabelových žlabů</t>
  </si>
  <si>
    <t>Kabelové oko Cu 50x12</t>
  </si>
  <si>
    <t>Lisování kabelových ok</t>
  </si>
  <si>
    <t>Kouřovod</t>
  </si>
  <si>
    <t>Vzduchotechnika</t>
  </si>
  <si>
    <t>Roznašecí konstrukce</t>
  </si>
  <si>
    <t>Spojovací materiál</t>
  </si>
  <si>
    <t>Instalace kotevních prvků
Instalace kouřovodu</t>
  </si>
  <si>
    <t>Jeřábové práce</t>
  </si>
  <si>
    <t>Revize kouřovodu</t>
  </si>
  <si>
    <t>Horizontální a vertikální manipulace</t>
  </si>
  <si>
    <t>Svařování</t>
  </si>
  <si>
    <t>Montáž VZT sání</t>
  </si>
  <si>
    <t>Montáž VZT výdechu</t>
  </si>
  <si>
    <t>Komplexní zkoušky vzduchotechniky</t>
  </si>
  <si>
    <t>kus</t>
  </si>
  <si>
    <t>kg</t>
  </si>
  <si>
    <t>pásek uzemňovací FeZn 30x4 mm</t>
  </si>
  <si>
    <t>svorka připojovací SP1 k připojení kovových částí</t>
  </si>
  <si>
    <t>svorka zkušební SZ</t>
  </si>
  <si>
    <t>svorka odbočovací a spojovací SR 2a pro pásek 30x4 mm</t>
  </si>
  <si>
    <t>Kabeláž vlastní spotřeby DUPS a MG</t>
  </si>
  <si>
    <t>Doprava signalizační kabeláže</t>
  </si>
  <si>
    <t>CELKEM SOUPIS VÝKONŮ</t>
  </si>
  <si>
    <t xml:space="preserve">CELKEM </t>
  </si>
  <si>
    <t>REKAPITULACE NÁKLADŮ</t>
  </si>
  <si>
    <r>
      <t xml:space="preserve">Položka :   </t>
    </r>
    <r>
      <rPr>
        <b/>
        <sz val="18"/>
        <color indexed="10"/>
        <rFont val="Arial"/>
        <family val="2"/>
        <charset val="238"/>
      </rPr>
      <t>PHM</t>
    </r>
  </si>
  <si>
    <r>
      <t xml:space="preserve">Položka :   </t>
    </r>
    <r>
      <rPr>
        <b/>
        <sz val="18"/>
        <color indexed="10"/>
        <rFont val="Arial"/>
        <family val="2"/>
        <charset val="238"/>
      </rPr>
      <t>KABELY</t>
    </r>
  </si>
  <si>
    <r>
      <t xml:space="preserve">Položka :   </t>
    </r>
    <r>
      <rPr>
        <b/>
        <sz val="18"/>
        <color indexed="10"/>
        <rFont val="Arial"/>
        <family val="2"/>
        <charset val="238"/>
      </rPr>
      <t>DUPS a DA</t>
    </r>
  </si>
  <si>
    <t>ED
- Typové funkční zkoušky ve výrobním závodě
- Technická přejímka technologie ve výrobním závodě - klientem
- kompletace dodávky ve výrobním závodě, balení pro transport"</t>
  </si>
  <si>
    <t xml:space="preserve">Management  a řízení dodávky dodávky </t>
  </si>
  <si>
    <t>Transportní práce v místě instalace - usazení do strovny DUPS</t>
  </si>
  <si>
    <t>Strojní montáže DUPS - kompletace propojení</t>
  </si>
  <si>
    <t>Elektromontáže - stroje DUPS části - NN</t>
  </si>
  <si>
    <t>Test provozní stavů - provozních zkoušky</t>
  </si>
  <si>
    <t>Zaškolení obsluhy</t>
  </si>
  <si>
    <t>Provozní dokumentace, manuály, provozní předpisy AJ,ČJ</t>
  </si>
  <si>
    <t>set</t>
  </si>
  <si>
    <t>ks</t>
  </si>
  <si>
    <t>Ostatní</t>
  </si>
  <si>
    <t>kpl</t>
  </si>
  <si>
    <t>Podzemní úložiště PHM</t>
  </si>
  <si>
    <t>Propojovací potrubí</t>
  </si>
  <si>
    <t>Systém stáčení PHM - stáčecí šachta</t>
  </si>
  <si>
    <t>Realizace stavby</t>
  </si>
  <si>
    <t>obsyp nádrže jemným pískem</t>
  </si>
  <si>
    <t>měření obsahu - kontinuální měření hladiny s výstupem do IPK (indikátor palivové kontroly)</t>
  </si>
  <si>
    <t>měření obsahu - limitní měření hladiny pro minimálně 4 úrovně (2xMIN, 2xMAX), výstup do IPK</t>
  </si>
  <si>
    <t>měření obsahu - nouzové měření hladiny - měrná tyč</t>
  </si>
  <si>
    <t>odvětrávání - rohová antidetonační pojistka DN50</t>
  </si>
  <si>
    <t>odvětrávání - koncová deflagrační pojistka DN50</t>
  </si>
  <si>
    <t>výdej PHM - zpětný ventil DN50</t>
  </si>
  <si>
    <t>výdej PHM - ventil DN50</t>
  </si>
  <si>
    <t>únik PHM - kapalinová sonda v jímce v dómu, výstup do IPK</t>
  </si>
  <si>
    <t>únik PHM - tlaková sonda v meziplášti podzemní zásobní nádrže</t>
  </si>
  <si>
    <t>únik PHM - tlaková sonda v meziplášti výdejních a doplňovacích potrubí</t>
  </si>
  <si>
    <t>únik PHM - rozdělovač pro 1.29. a 1.30., výstup do IPT     (indikátor tlaku)</t>
  </si>
  <si>
    <r>
      <t>provozní nádrž - ocelová dvouplášťová 2m</t>
    </r>
    <r>
      <rPr>
        <vertAlign val="superscript"/>
        <sz val="10"/>
        <rFont val="Arial"/>
        <family val="2"/>
        <charset val="238"/>
      </rPr>
      <t>3</t>
    </r>
  </si>
  <si>
    <t>provozní nádrž - armaturní víka s přírubami pro sání a vracečku DUPS DN25/50, návarky pro připojení tlakové kontroly, armatura pro nouzové odčerpávání</t>
  </si>
  <si>
    <t>únik PHM - kapalinová sonda v jímce ve strojovně, výstup do IPK</t>
  </si>
  <si>
    <t>únik PHM - rozdělovač pro 2.8., výstup do IPT (indikátor tlaku) - Europres-LAD-R</t>
  </si>
  <si>
    <t>únik PHM - externí signalizace úniku v podzemní zásobní nádrži</t>
  </si>
  <si>
    <t>únik PHM - externí signalizace úniku ve strojovně</t>
  </si>
  <si>
    <t>odvětrávání - potrubí ocelové jednoplášťové DN 50</t>
  </si>
  <si>
    <t>m</t>
  </si>
  <si>
    <t>odvětrávání - povrchová úprava barvou s odolností ropným látkám</t>
  </si>
  <si>
    <t>zemnění nádrží ve strojovně</t>
  </si>
  <si>
    <t>zemnění potrubí ve strojovně</t>
  </si>
  <si>
    <t>plnění provozních nádrží - kohout se servopohonem MODACT MOKP</t>
  </si>
  <si>
    <t>odkalovací/odčerpávací potrubí (mezi stáčecí šachtou a dómem) dvouplášťové DN 50, typ SECON-X (vnitřní nerez, vnější PE-LD)</t>
  </si>
  <si>
    <t>výdejní potrubí (mezi dómem a strojovnami) dvouplášťové DN 50, typ SECON-X (vnitřní nerez, vnější PE-LD) v zemi, ve strojovnách dvouplášťové ocelové</t>
  </si>
  <si>
    <t>přečerpávací potrubí (v dómu mezi nádržemi)</t>
  </si>
  <si>
    <t>sání DUPS (mezi vstřikovacím čerpadlem DUPS a provozní nádrží) dvouplášťové barvené ocelové DN 25/50 )</t>
  </si>
  <si>
    <t xml:space="preserve">vracečka DUPS (mezi vstřikovacím čerpadlem DUPS a provozní nádrží) dvouplášťové barvené ocelové DN 25/50 </t>
  </si>
  <si>
    <t>odvětrávací potrubí podzemních zásobních nádrží (ocelové jednoplášťové povlakované typu Bralen s izolací PE pro uložení v zemi), nad zemí ocelové jednoplášťové barvené</t>
  </si>
  <si>
    <t>kulové vypouštěcí ventily v provozní nádrži</t>
  </si>
  <si>
    <t>kulové vypouštěcí ventily v nejnižším místě potrubí</t>
  </si>
  <si>
    <t>uzamykatelná ocelová stáčecí šachta - základová deska, stavitelné nohy pro ustavení vany, pochozí ocelový poklop s proti skluzovou úpravou</t>
  </si>
  <si>
    <t xml:space="preserve">šachta - konzole pro upevnění přírub stáčení a odkalování </t>
  </si>
  <si>
    <t>stáčení - koncové šroubení bezúkapové GOSSLER DN80/DN50</t>
  </si>
  <si>
    <t>koncové šroubení bezúkapové GOSSLER DN80/DN50</t>
  </si>
  <si>
    <t>tabulky s označení paliva na konci potrubí</t>
  </si>
  <si>
    <t>zemnící bod pro připojení autocisterny</t>
  </si>
  <si>
    <t>zemnění koncových šroubení</t>
  </si>
  <si>
    <t>zásuvka blokování přeplnění nádrží</t>
  </si>
  <si>
    <t>mechanická stáčecí klapka Emco Wheaton</t>
  </si>
  <si>
    <t>světelná a zvuková signalizace přeplnění nádrží</t>
  </si>
  <si>
    <t>tlačítko pro ovládání čerpadla odkalování</t>
  </si>
  <si>
    <t>chránička + těsnění pro uchycení konců potrubí</t>
  </si>
  <si>
    <t>kapalinová sonda prostoru + externí signalizace</t>
  </si>
  <si>
    <t>únik PHM - kapalinová sonda v jímce v šachty, výstup do IPK</t>
  </si>
  <si>
    <t>povrchová úprava stáčecí šachty - barva odolná ropným látkám</t>
  </si>
  <si>
    <t>doprava materiálu</t>
  </si>
  <si>
    <t>řízení a koordinace stavby</t>
  </si>
  <si>
    <t>odvoz a ekologická likvidace odpadu</t>
  </si>
  <si>
    <t>zkoušky dle ČSN 75 3415 - zk. těsnosti</t>
  </si>
  <si>
    <t>komplexní zkoušky</t>
  </si>
  <si>
    <t>revize dokumentace skutečného provedení</t>
  </si>
  <si>
    <t>vypracování podkladů pro DSP</t>
  </si>
  <si>
    <t>vypracování protokolu o zkouškách</t>
  </si>
  <si>
    <t xml:space="preserve">administrativa </t>
  </si>
  <si>
    <t>Přepěťová ochrana třída C typ SALTEK SLP-275 V/4S, 1x předřazené jištění 32A</t>
  </si>
  <si>
    <t>Sada jističů ovládacích a měřících obvodů (3f-16A, 3f-63A, 1f-16A )</t>
  </si>
  <si>
    <t>Sada stykačů 1f, svorek, relé a příslušenství</t>
  </si>
  <si>
    <t>787-842 - spínaný napájecí zdroj 3-fáz../ 24V 20A</t>
  </si>
  <si>
    <t>787-873 - akumulátor; 24V 12Ah</t>
  </si>
  <si>
    <t>787-875 - UPS modul; 24V 20A, parametrizovatelný RS232</t>
  </si>
  <si>
    <t>750-871 - Ethernet TCP/IP - procesorový modul, 2 porty RJ45</t>
  </si>
  <si>
    <t>750-430 - 8 binárních vstupů 24VDC; 3,0ms</t>
  </si>
  <si>
    <t>750-455 - 4 analogové vstupy 4-20mA</t>
  </si>
  <si>
    <t>750-530 - 8 binárních výstupů 24V DC, 0,5A</t>
  </si>
  <si>
    <t>750-653 - seriové rozhraní RS485; konfigurovatelné</t>
  </si>
  <si>
    <t>750-600 - zakončovací modul vnitřní sběrnice</t>
  </si>
  <si>
    <t>COMET T3110 - TTY (4-20mA), teplota,vlhkost,</t>
  </si>
  <si>
    <t>drobný elektroinstalační materiál</t>
  </si>
  <si>
    <t>hod</t>
  </si>
  <si>
    <t>vizualizace</t>
  </si>
  <si>
    <t>konfigurace SNMP, MIB</t>
  </si>
  <si>
    <t>konfigurace HW, SW</t>
  </si>
  <si>
    <t>provozní předpisy</t>
  </si>
  <si>
    <t>uživatelská přiručka</t>
  </si>
  <si>
    <t>dokumentace SNMP, MIB</t>
  </si>
  <si>
    <t>dokumentace skutečného provedení</t>
  </si>
  <si>
    <t>COMET T0110 - TTY (4-20mA), teplota,vlhkost,</t>
  </si>
  <si>
    <t>N-SA03F - dveřní kontakt</t>
  </si>
  <si>
    <t>SD-212SP - čidlo kouře (infra)</t>
  </si>
  <si>
    <t>GIC40T - detektor CO</t>
  </si>
  <si>
    <t>Silové vodiče NN</t>
  </si>
  <si>
    <t>Datové a signalizační vodiče</t>
  </si>
  <si>
    <t>Kabelové žlaby a chráničky</t>
  </si>
  <si>
    <t>Pokládka silových kabelů do 5x16 mm2 včetně</t>
  </si>
  <si>
    <t>Pokládka silových kabelů od  25 do 50 mm2 včetně</t>
  </si>
  <si>
    <t>Pokládka silových kabelů od 4x120 do 5x240mm2 včetně</t>
  </si>
  <si>
    <t>Doprava do místa stavby</t>
  </si>
  <si>
    <t>Ocelová roznášecí konstrukce pod rozváděče RVS -  do TP</t>
  </si>
  <si>
    <t>Doprava, montáž, nastavení, školení, služby</t>
  </si>
  <si>
    <t>Celkem:</t>
  </si>
  <si>
    <t>řídicí software</t>
  </si>
  <si>
    <t>instalace HW</t>
  </si>
  <si>
    <t xml:space="preserve">MG - Control Systém:
 - řídící systém automatického startu soustrojí
 - řídící systém automatického převzetí záítěže 
 - řídící systém subsytémů vlastní spotřeby
 - řídící systém spínaní nekritických spotřeb
 - systém diagnostiky a rozhraní pro eterní monitorovací systém
</t>
  </si>
  <si>
    <t xml:space="preserve"> - Typové funkční zkoušky ve výrobním závodě
- Technická přejímka technologie ve výrobním závodě - klientem
- kompletace dodávky ve výrobním závodě, balení pro transport"</t>
  </si>
  <si>
    <t>Propojení s řídícím systémem DUPS</t>
  </si>
  <si>
    <t>Nastavení a naprogramování provozních parametrů DUPS</t>
  </si>
  <si>
    <t>Transportní práce a manipulace MG</t>
  </si>
  <si>
    <t>Elektromontáže - stroje MG</t>
  </si>
  <si>
    <t>Nastavení a naprogramování provozních parametrů MG</t>
  </si>
  <si>
    <t>Z toho: Výzbroj skříně:</t>
  </si>
  <si>
    <t>CELKEM</t>
  </si>
  <si>
    <t>Zařízení staveniště</t>
  </si>
  <si>
    <t>Elektrická přípopjka - zřízení</t>
  </si>
  <si>
    <t>Likvidace odpadů</t>
  </si>
  <si>
    <t>Likvidace poškození zelených ploch</t>
  </si>
  <si>
    <t>Osobní náklady</t>
  </si>
  <si>
    <t>Ubytování pracovníků</t>
  </si>
  <si>
    <t>Diety pracovníků</t>
  </si>
  <si>
    <t>Cestovní výlohy pracovníků</t>
  </si>
  <si>
    <t>Bezpečnostní školení</t>
  </si>
  <si>
    <t>Dodavatel:</t>
  </si>
  <si>
    <t>únik PHM - tlaková sonda v meziplášti provozní nádrže</t>
  </si>
  <si>
    <t>manipulace a pokládka nádrže podzemní</t>
  </si>
  <si>
    <t>manipulace a pokládka potrubí podzemní</t>
  </si>
  <si>
    <t>manipulace a pokládka nádrže provozní</t>
  </si>
  <si>
    <t>manipulace a pokládka potrubí ke strojům</t>
  </si>
  <si>
    <t>Montáž a kompletace podzemní nádrže a potrubí</t>
  </si>
  <si>
    <t>Montáž a kompletace provozní nádrže a potrubí ke strojům</t>
  </si>
  <si>
    <r>
      <t>SHKFH-R 15x2x0,5 mm</t>
    </r>
    <r>
      <rPr>
        <vertAlign val="superscript"/>
        <sz val="10"/>
        <color indexed="8"/>
        <rFont val="Formata"/>
        <charset val="238"/>
      </rPr>
      <t>2</t>
    </r>
  </si>
  <si>
    <r>
      <t>SHKFH-R 10x2x0,5 mm</t>
    </r>
    <r>
      <rPr>
        <vertAlign val="superscript"/>
        <sz val="10"/>
        <color indexed="8"/>
        <rFont val="Formata"/>
        <charset val="238"/>
      </rPr>
      <t>2</t>
    </r>
  </si>
  <si>
    <r>
      <t>SHKFH-R 5x2x0,5 mm</t>
    </r>
    <r>
      <rPr>
        <vertAlign val="superscript"/>
        <sz val="10"/>
        <color indexed="8"/>
        <rFont val="Formata"/>
        <charset val="238"/>
      </rPr>
      <t>2</t>
    </r>
  </si>
  <si>
    <r>
      <t>SHKFH-R 4x2x0,5 mm</t>
    </r>
    <r>
      <rPr>
        <vertAlign val="superscript"/>
        <sz val="10"/>
        <color indexed="8"/>
        <rFont val="Formata"/>
        <charset val="238"/>
      </rPr>
      <t>2</t>
    </r>
  </si>
  <si>
    <r>
      <t>SHKFH-R 2x2x0,5 mm</t>
    </r>
    <r>
      <rPr>
        <vertAlign val="superscript"/>
        <sz val="10"/>
        <color indexed="8"/>
        <rFont val="Formata"/>
        <charset val="238"/>
      </rPr>
      <t>2</t>
    </r>
  </si>
  <si>
    <t xml:space="preserve">Doprava silových kabelů </t>
  </si>
  <si>
    <t>ENERGOCENTRUM A SERVEROVNA FAKULTNÍ NEMOCNICE OLOMOUC</t>
  </si>
  <si>
    <t xml:space="preserve">                       Soupis výkonů</t>
  </si>
  <si>
    <t>POPIS VÝKONU</t>
  </si>
  <si>
    <t>Číslo pozice</t>
  </si>
  <si>
    <t>Měrná jednotka</t>
  </si>
  <si>
    <t>Množství</t>
  </si>
  <si>
    <t>Jednotková cena</t>
  </si>
  <si>
    <r>
      <t xml:space="preserve">Profese :   </t>
    </r>
    <r>
      <rPr>
        <b/>
        <sz val="18"/>
        <color indexed="10"/>
        <rFont val="Arial"/>
        <family val="2"/>
        <charset val="238"/>
      </rPr>
      <t>PS06 - Náhradní zdroje el. energie</t>
    </r>
  </si>
  <si>
    <t>Základní infrastruktura DUPS</t>
  </si>
  <si>
    <t>Dopra a transportní náklady DDU Olomous</t>
  </si>
  <si>
    <t>Transportní práce  a manipulace - Powerpanely</t>
  </si>
  <si>
    <t xml:space="preserve">Motorgenerátor </t>
  </si>
  <si>
    <t>ED - Unit contol panel - rozváděč řízení DUPS</t>
  </si>
  <si>
    <t>ED - Rrozvaděč vlastní spotřeby RVS</t>
  </si>
  <si>
    <t xml:space="preserve">ED - Control Systém :
- řídící systém stroje DUPS
- řídící systém technologií vlastní spotřeby
- řídí systém PHM
</t>
  </si>
  <si>
    <t xml:space="preserve">ED  - Sestava Dynamické UPS  - DUPS No-BREAK KS5 800kVA: 
- základní rám DUPS, vybavený 
- dieselmotor DEUTZ - MWM TCD 2016V16 ( Emision optimised )
- elktromagnetická spojka   
- Stato-Alternátor (aku-rotor a alternátor na ose)  
- chladič paliva  
- elektrický startér  
- sada startovacích akumulátorů  
- automatický dobíječ startovacích akumulátorů  
- elektricvký předehřev motoru  
- elektrické olejové tlakování
- deskový střešní suchý chladič motoru vč. trubního propojení
</t>
  </si>
  <si>
    <t>ED - Power panel -výkonnový rozvaděč sestavy</t>
  </si>
  <si>
    <t>Ocelová roznášecí konstrukce pod rozváděče ŘSDUPS a PowerPanel -  do TP</t>
  </si>
  <si>
    <t xml:space="preserve">Dieselagregát 1000kVA 
- základní odpružený rám MG, vybavený 
- dieselmotor PERKINS 4008TAG1A  
- Alternátor Marelli MJB400MA4   
- elektronický regulátor otáček
- chladič paliva  
- elektrický startér  
- sada startovacích akumulátorů  
 - automatický dobíječ startovacích akumulátorů  
- elektricvký předehřev motoru  
- elektrické olejové tlakování
- deskový střešní suchý chladič motoru vč. trubního propojení
- elektronický digitální regulátor napětí
- elektronický digitální kontroler stroje DeepSea 7510 + releaboard
</t>
  </si>
  <si>
    <t>Unit contol panel - rozváděč řízení MG</t>
  </si>
  <si>
    <t xml:space="preserve">příslušenství palivové nádrž - armaturní víka s vrtáním DN 700, společný dóm s výstupem do úrovně terénu, uzamykatelný poklop, odnímatelný bezpeč. pororošt, utešněné prostupy do dómu proti zemní vlhkosti </t>
  </si>
  <si>
    <t>povrchová ochrana nádrže a dómu - pasivní ochrana - vnější (základový nátěr, vrchní penetrační nátěr, zesílená izolave proti zemní vlhkosti 2x sklobit, ochranná geotextilie)</t>
  </si>
  <si>
    <t>zemnění nádrže + veškeré technologie (potrubí, odvětrávání)</t>
  </si>
  <si>
    <t>zkouška izolace jiskrovou zkouškou, litrování nádrže, tlaková héliová zkouška + certifikát</t>
  </si>
  <si>
    <t>vybavení pro navazující systém naftového hodpodářství dle ČSN 65 0201, ČSN 75 3415</t>
  </si>
  <si>
    <t>odkalovací armatura</t>
  </si>
  <si>
    <t>odkalovací potrubí DN 50 + přepínací ventily</t>
  </si>
  <si>
    <t>kalník</t>
  </si>
  <si>
    <t>zubové čerpadlo ZPG (Sigma pumpy), el.motor, spojka, mechanický předfiltr, veškeré příslušenství</t>
  </si>
  <si>
    <t>obchoz DN 50 + pojistný bezpečnostní ventil + vratné potrubí DN 50</t>
  </si>
  <si>
    <t>nouzové měření obsahu - měrná armatura + tyč</t>
  </si>
  <si>
    <t>systém odvětrávání do venkovního prostoru min. 3m nad terén - potrubí DN 50, koncová deflagrační pojistka</t>
  </si>
  <si>
    <t>antidetonační rohová pojistka pro odvětrávání</t>
  </si>
  <si>
    <t>stáčecí armatura - plnící trubka zaústěna pod hlad.</t>
  </si>
  <si>
    <t xml:space="preserve">kpl </t>
  </si>
  <si>
    <t>výdejní armatura - sání zaústěno na úroveň havarijního minima + zpětný ventil</t>
  </si>
  <si>
    <t>limitní sondy pro MIN 1, 2 a MAX 1, 2</t>
  </si>
  <si>
    <t>kontinuální snímaní obsahu - sonda s výstupem do  IPK (indikátor palivové kontroly)</t>
  </si>
  <si>
    <t>havarijní jímka</t>
  </si>
  <si>
    <t xml:space="preserve">výdejní čerpadla do provozních nádrží - elektrická ponorná naftová čerpadla STP 75 (FE PETRO) </t>
  </si>
  <si>
    <t>sonda prostoru mezipláště nádrže + externí signalizace</t>
  </si>
  <si>
    <t xml:space="preserve">výdej PHM - servopohon MODACT MOKP EEX </t>
  </si>
  <si>
    <r>
      <t>podzemní dvouplášťová nádrž dělěná 10m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(2x5m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</si>
  <si>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Strojovny náhradních zdrojů DUPS a MG </t>
  </si>
  <si>
    <t>sání DUPS a MG - kohout se servopohonem MODACT MOKP</t>
  </si>
  <si>
    <t>sání DUPS a MG- zpětný ventil</t>
  </si>
  <si>
    <t>vracečka DUPS a MG - kohout se servopohonem MODACT MOKP</t>
  </si>
  <si>
    <t>Přívod z RVS</t>
  </si>
  <si>
    <t>vstupní jistič 40A</t>
  </si>
  <si>
    <t>Rozvaděč TRS - MG, TRS - DUPS</t>
  </si>
  <si>
    <t>ŘS TRS- modul diagnostiky  - instalovaný v TRS - MG a TRS - DUPS</t>
  </si>
  <si>
    <r>
      <t>1-N2XCH -  1x185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</si>
  <si>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5x50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</si>
  <si>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1-N2HXH 5x16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</si>
  <si>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5x35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</si>
  <si>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5x10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</si>
  <si>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5x6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</si>
  <si>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5x4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</si>
  <si>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5x2,5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</si>
  <si>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4x2,5 mm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</si>
  <si>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1-N2XH 3x2,5 mm</t>
    </r>
    <r>
      <rPr>
        <vertAlign val="superscript"/>
        <sz val="10"/>
        <color indexed="8"/>
        <rFont val="Calibri"/>
        <family val="2"/>
        <charset val="238"/>
      </rPr>
      <t>2</t>
    </r>
  </si>
  <si>
    <t>Štítkování a popisy vodičů</t>
  </si>
  <si>
    <t xml:space="preserve">Štítkování a popisy vodičů </t>
  </si>
  <si>
    <t>Kabelové oko Cu 185x16</t>
  </si>
  <si>
    <t>Systém závěsů, podpěr a konzol pro CF 105/600 délka trasy 80m</t>
  </si>
  <si>
    <t>Systém závěsů, podpěr a konzol pro CF 105/300 délka trasy 26m</t>
  </si>
  <si>
    <t>Spojovací materiál pro CF</t>
  </si>
  <si>
    <t>Uzemňovací lano CXKH-R 1x16mm2 ZŽ</t>
  </si>
  <si>
    <t>Systém závěsů, podpěr a konzol pro kabelové žlaby</t>
  </si>
  <si>
    <t>Kabelové oko Cu 35x10</t>
  </si>
  <si>
    <t>Ostatní elektromontážní materiál</t>
  </si>
  <si>
    <t xml:space="preserve">Spotřeba el. energie </t>
  </si>
  <si>
    <t>Spotřeba ostatních energií</t>
  </si>
  <si>
    <t>Pronájem ploch</t>
  </si>
  <si>
    <t>Položka :  ZAŘÍZENÍ STAVENIŠTĚ</t>
  </si>
  <si>
    <r>
      <t xml:space="preserve">Položka :   </t>
    </r>
    <r>
      <rPr>
        <b/>
        <sz val="18"/>
        <color indexed="10"/>
        <rFont val="Arial"/>
        <family val="2"/>
        <charset val="238"/>
      </rPr>
      <t>VZT A ODKOUŘENÍ</t>
    </r>
  </si>
  <si>
    <t>Soustava tlumičů spalin a 600°C</t>
  </si>
  <si>
    <t>Příruby DN160
Příruby DN300
Přechodky 160/300
Kolena 90st s čistícím otvorem 600C/5000Pa
kolena 90st prostá
Odvodňovací a měřicí prvky
Uzávěr vedení s mřížkou a kšiltem
Prodloužení 300 - 1000mm
Nastavitelné stěnové lůžko</t>
  </si>
  <si>
    <t>VZT sání:
protidešťová žaluzie 2000x2500 s velkými rozečemi lamel
VZT potrubí 1 x 2000x2500 - 2000 s tlumičem hluku
Čtyřhranné koleno 2 x 1500x1500-r200
VZT potrubí 2 x 1500x1500 - 4430 s tlumičem hluku
Mřížka 2x1500x1500
Roznášecí rámy</t>
  </si>
  <si>
    <t>VZT výdech:
protihluková žaluzie 2000x2500-200
VZT potrubí 1 x 2000x2500 - 2000 s tlumičem hluku
Čtyřhranné koleno 1 x 1500x1500-r200 členěné
VZT potrubí 1500x1500 - 1200
Roznášecí rámy</t>
  </si>
  <si>
    <t>VZT výdech:
Čtyřhranné koleno 1 x 1000x1000-r200 členěné
VZT potrubí 1000x1000 - 1000
Gravitační klapka těsná 1000x1000</t>
  </si>
  <si>
    <t xml:space="preserve">Ventilátory malý:
Ventilátor Q=14000m3/h při daném Δp, d=710, 1.3kW
Dýza
roznašecí konstrukce
odpružení
</t>
  </si>
  <si>
    <r>
      <t xml:space="preserve">Ventilátory velký:
Ventilátor Q=56300m3/h při daném </t>
    </r>
    <r>
      <rPr>
        <sz val="10"/>
        <rFont val="Calibri"/>
        <family val="2"/>
        <charset val="238"/>
      </rPr>
      <t>Δ</t>
    </r>
    <r>
      <rPr>
        <sz val="10"/>
        <rFont val="Arial"/>
        <family val="2"/>
        <charset val="238"/>
      </rPr>
      <t xml:space="preserve">p, d=1250, 7.5kW
Dýza
roznašecí konstrukce
odpružení
</t>
    </r>
  </si>
  <si>
    <t>Provozní dokumentace, manuály, provozní předpisy v ČJ</t>
  </si>
  <si>
    <t>Soupis položek je zpracován na kompletní technologii záložních zdroů a pro referenční řešení uvedené v technických zprávách. Jednotlivé položky se mohou lišit dle nabídnuté technologie uchazečů.</t>
  </si>
</sst>
</file>

<file path=xl/styles.xml><?xml version="1.0" encoding="utf-8"?>
<styleSheet xmlns="http://schemas.openxmlformats.org/spreadsheetml/2006/main">
  <numFmts count="3">
    <numFmt numFmtId="41" formatCode="_-* #,##0\ _K_č_-;\-* #,##0\ _K_č_-;_-* &quot;-&quot;\ _K_č_-;_-@_-"/>
    <numFmt numFmtId="164" formatCode="#,##0\ &quot;Kč&quot;"/>
    <numFmt numFmtId="165" formatCode="#,##0.0\ _K_č"/>
  </numFmts>
  <fonts count="54">
    <font>
      <sz val="12"/>
      <name val="formata"/>
    </font>
    <font>
      <sz val="12"/>
      <name val="formata"/>
    </font>
    <font>
      <sz val="8"/>
      <name val="Formata"/>
    </font>
    <font>
      <b/>
      <sz val="18"/>
      <name val="Arial"/>
      <family val="2"/>
      <charset val="238"/>
    </font>
    <font>
      <sz val="2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6"/>
      <color indexed="5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</font>
    <font>
      <vertAlign val="superscript"/>
      <sz val="10"/>
      <name val="Arial"/>
      <family val="2"/>
      <charset val="238"/>
    </font>
    <font>
      <b/>
      <sz val="12"/>
      <name val="formata"/>
      <charset val="238"/>
    </font>
    <font>
      <b/>
      <sz val="11"/>
      <name val="Arial"/>
      <family val="2"/>
      <charset val="238"/>
    </font>
    <font>
      <u/>
      <sz val="12"/>
      <color indexed="8"/>
      <name val="formata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formata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Calibri"/>
      <family val="2"/>
      <charset val="238"/>
    </font>
    <font>
      <i/>
      <sz val="10"/>
      <name val="Arial"/>
      <family val="2"/>
      <charset val="238"/>
    </font>
    <font>
      <b/>
      <sz val="10"/>
      <color indexed="50"/>
      <name val="Arial"/>
      <family val="2"/>
      <charset val="238"/>
    </font>
    <font>
      <vertAlign val="superscript"/>
      <sz val="10"/>
      <color indexed="8"/>
      <name val="Calibri"/>
      <family val="2"/>
      <charset val="238"/>
    </font>
    <font>
      <vertAlign val="superscript"/>
      <sz val="10"/>
      <color indexed="8"/>
      <name val="Formata"/>
      <charset val="238"/>
    </font>
    <font>
      <b/>
      <sz val="12"/>
      <name val="formata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sz val="18"/>
      <name val="Arial Black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08">
    <xf numFmtId="0" fontId="0" fillId="0" borderId="0"/>
    <xf numFmtId="0" fontId="33" fillId="0" borderId="0"/>
    <xf numFmtId="0" fontId="33" fillId="0" borderId="0"/>
    <xf numFmtId="41" fontId="33" fillId="0" borderId="0" applyFont="0" applyFill="0" applyBorder="0" applyAlignment="0" applyProtection="0"/>
    <xf numFmtId="0" fontId="6" fillId="0" borderId="0"/>
    <xf numFmtId="0" fontId="6" fillId="0" borderId="0"/>
    <xf numFmtId="0" fontId="33" fillId="0" borderId="0"/>
    <xf numFmtId="0" fontId="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0" fillId="15" borderId="0" applyNumberFormat="0" applyBorder="0" applyAlignment="0" applyProtection="0"/>
    <xf numFmtId="0" fontId="30" fillId="16" borderId="1" applyNumberFormat="0" applyAlignment="0" applyProtection="0"/>
    <xf numFmtId="0" fontId="19" fillId="0" borderId="2" applyNumberFormat="0" applyFill="0" applyAlignment="0" applyProtection="0"/>
    <xf numFmtId="41" fontId="3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28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1" fillId="17" borderId="6" applyNumberFormat="0" applyAlignment="0" applyProtection="0"/>
    <xf numFmtId="0" fontId="20" fillId="15" borderId="0" applyNumberFormat="0" applyBorder="0" applyAlignment="0" applyProtection="0"/>
    <xf numFmtId="0" fontId="29" fillId="7" borderId="1" applyNumberFormat="0" applyAlignment="0" applyProtection="0"/>
    <xf numFmtId="0" fontId="21" fillId="17" borderId="6" applyNumberFormat="0" applyAlignment="0" applyProtection="0"/>
    <xf numFmtId="0" fontId="27" fillId="0" borderId="7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35" fillId="0" borderId="0"/>
    <xf numFmtId="0" fontId="6" fillId="0" borderId="0"/>
    <xf numFmtId="0" fontId="35" fillId="0" borderId="0"/>
    <xf numFmtId="0" fontId="35" fillId="4" borderId="8" applyNumberFormat="0" applyFont="0" applyAlignment="0" applyProtection="0"/>
    <xf numFmtId="0" fontId="31" fillId="16" borderId="9" applyNumberFormat="0" applyAlignment="0" applyProtection="0"/>
    <xf numFmtId="0" fontId="1" fillId="4" borderId="8" applyNumberFormat="0" applyFont="0" applyAlignment="0" applyProtection="0"/>
    <xf numFmtId="0" fontId="27" fillId="0" borderId="7" applyNumberFormat="0" applyFill="0" applyAlignment="0" applyProtection="0"/>
    <xf numFmtId="0" fontId="28" fillId="6" borderId="0" applyNumberFormat="0" applyBorder="0" applyAlignment="0" applyProtection="0"/>
    <xf numFmtId="41" fontId="3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2" applyNumberFormat="0" applyFill="0" applyAlignment="0" applyProtection="0"/>
    <xf numFmtId="0" fontId="29" fillId="7" borderId="1" applyNumberFormat="0" applyAlignment="0" applyProtection="0"/>
    <xf numFmtId="0" fontId="30" fillId="16" borderId="1" applyNumberFormat="0" applyAlignment="0" applyProtection="0"/>
    <xf numFmtId="0" fontId="31" fillId="16" borderId="9" applyNumberFormat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40" fillId="0" borderId="0"/>
    <xf numFmtId="0" fontId="40" fillId="0" borderId="0"/>
    <xf numFmtId="41" fontId="40" fillId="0" borderId="0" applyFont="0" applyFill="0" applyBorder="0" applyAlignment="0" applyProtection="0"/>
    <xf numFmtId="0" fontId="40" fillId="0" borderId="0"/>
    <xf numFmtId="41" fontId="6" fillId="0" borderId="0" applyFont="0" applyFill="0" applyBorder="0" applyAlignment="0" applyProtection="0"/>
    <xf numFmtId="0" fontId="39" fillId="0" borderId="0" applyNumberFormat="0" applyBorder="0" applyAlignment="0" applyProtection="0">
      <alignment vertical="top"/>
      <protection locked="0"/>
    </xf>
    <xf numFmtId="0" fontId="1" fillId="4" borderId="8" applyNumberFormat="0" applyFont="0" applyAlignment="0" applyProtection="0"/>
    <xf numFmtId="41" fontId="40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6" fillId="0" borderId="0"/>
  </cellStyleXfs>
  <cellXfs count="22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0" xfId="0" applyBorder="1"/>
    <xf numFmtId="165" fontId="12" fillId="0" borderId="10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left"/>
    </xf>
    <xf numFmtId="0" fontId="6" fillId="18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6" fillId="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2" fontId="3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6" fillId="18" borderId="11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6" fillId="0" borderId="23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 indent="1"/>
    </xf>
    <xf numFmtId="0" fontId="6" fillId="0" borderId="23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indent="1"/>
    </xf>
    <xf numFmtId="164" fontId="6" fillId="0" borderId="0" xfId="0" applyNumberFormat="1" applyFont="1" applyBorder="1" applyAlignment="1">
      <alignment horizontal="right" indent="1"/>
    </xf>
    <xf numFmtId="164" fontId="11" fillId="0" borderId="0" xfId="0" applyNumberFormat="1" applyFont="1" applyBorder="1" applyAlignment="1">
      <alignment horizontal="right" wrapText="1" indent="1"/>
    </xf>
    <xf numFmtId="16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 indent="1"/>
    </xf>
    <xf numFmtId="164" fontId="14" fillId="0" borderId="0" xfId="0" applyNumberFormat="1" applyFont="1" applyBorder="1" applyAlignment="1">
      <alignment horizontal="right" vertical="center" indent="1"/>
    </xf>
    <xf numFmtId="0" fontId="6" fillId="0" borderId="17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7" fillId="0" borderId="29" xfId="74" applyFont="1" applyFill="1" applyBorder="1" applyAlignment="1" applyProtection="1">
      <alignment vertical="center" wrapText="1"/>
    </xf>
    <xf numFmtId="0" fontId="6" fillId="0" borderId="30" xfId="74" applyFont="1" applyFill="1" applyBorder="1" applyAlignment="1" applyProtection="1">
      <alignment vertical="center" wrapText="1"/>
    </xf>
    <xf numFmtId="49" fontId="6" fillId="0" borderId="31" xfId="74" applyNumberFormat="1" applyFont="1" applyBorder="1" applyAlignment="1">
      <alignment wrapText="1"/>
    </xf>
    <xf numFmtId="49" fontId="6" fillId="0" borderId="17" xfId="74" applyNumberFormat="1" applyFont="1" applyBorder="1" applyAlignment="1">
      <alignment wrapText="1"/>
    </xf>
    <xf numFmtId="0" fontId="6" fillId="0" borderId="17" xfId="74" applyFont="1" applyFill="1" applyBorder="1" applyAlignment="1" applyProtection="1">
      <alignment vertical="center" wrapText="1"/>
    </xf>
    <xf numFmtId="49" fontId="6" fillId="0" borderId="17" xfId="74" applyNumberFormat="1" applyFont="1" applyFill="1" applyBorder="1" applyAlignment="1">
      <alignment wrapText="1"/>
    </xf>
    <xf numFmtId="0" fontId="6" fillId="0" borderId="17" xfId="74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8" xfId="74" applyFont="1" applyFill="1" applyBorder="1" applyAlignment="1" applyProtection="1">
      <alignment vertical="center" wrapText="1"/>
    </xf>
    <xf numFmtId="0" fontId="7" fillId="0" borderId="32" xfId="74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vertical="top" wrapText="1"/>
    </xf>
    <xf numFmtId="2" fontId="6" fillId="0" borderId="20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2" fontId="6" fillId="0" borderId="34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18" borderId="11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right" vertical="center" indent="1"/>
    </xf>
    <xf numFmtId="2" fontId="14" fillId="0" borderId="18" xfId="0" applyNumberFormat="1" applyFont="1" applyBorder="1" applyAlignment="1">
      <alignment horizontal="center" vertical="center" wrapText="1"/>
    </xf>
    <xf numFmtId="2" fontId="14" fillId="0" borderId="18" xfId="0" applyNumberFormat="1" applyFont="1" applyBorder="1" applyAlignment="1">
      <alignment horizontal="left" vertical="center" wrapText="1"/>
    </xf>
    <xf numFmtId="2" fontId="14" fillId="0" borderId="17" xfId="0" applyNumberFormat="1" applyFont="1" applyBorder="1" applyAlignment="1">
      <alignment horizontal="center" vertical="center" wrapText="1"/>
    </xf>
    <xf numFmtId="2" fontId="14" fillId="0" borderId="17" xfId="0" applyNumberFormat="1" applyFont="1" applyBorder="1" applyAlignment="1">
      <alignment horizontal="left" vertical="center" wrapText="1"/>
    </xf>
    <xf numFmtId="0" fontId="14" fillId="18" borderId="11" xfId="0" applyFont="1" applyFill="1" applyBorder="1" applyAlignment="1">
      <alignment wrapText="1"/>
    </xf>
    <xf numFmtId="2" fontId="9" fillId="18" borderId="11" xfId="0" applyNumberFormat="1" applyFont="1" applyFill="1" applyBorder="1" applyAlignment="1">
      <alignment horizontal="center" vertical="center"/>
    </xf>
    <xf numFmtId="0" fontId="41" fillId="0" borderId="11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left" vertical="center" wrapText="1"/>
    </xf>
    <xf numFmtId="0" fontId="8" fillId="18" borderId="11" xfId="0" applyFont="1" applyFill="1" applyBorder="1" applyAlignment="1">
      <alignment wrapText="1"/>
    </xf>
    <xf numFmtId="164" fontId="6" fillId="0" borderId="12" xfId="0" applyNumberFormat="1" applyFont="1" applyFill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left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164" fontId="6" fillId="18" borderId="11" xfId="0" applyNumberFormat="1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3" fillId="0" borderId="10" xfId="73" applyFont="1" applyBorder="1" applyAlignment="1">
      <alignment vertical="center" wrapText="1"/>
    </xf>
    <xf numFmtId="164" fontId="44" fillId="0" borderId="0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0" fontId="42" fillId="0" borderId="0" xfId="0" applyFont="1" applyBorder="1" applyAlignment="1" applyProtection="1">
      <alignment vertical="top" wrapText="1"/>
    </xf>
    <xf numFmtId="0" fontId="46" fillId="0" borderId="12" xfId="0" applyFont="1" applyFill="1" applyBorder="1" applyAlignment="1">
      <alignment wrapText="1"/>
    </xf>
    <xf numFmtId="164" fontId="47" fillId="0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/>
    <xf numFmtId="0" fontId="46" fillId="0" borderId="14" xfId="0" applyFont="1" applyFill="1" applyBorder="1" applyAlignment="1">
      <alignment wrapText="1"/>
    </xf>
    <xf numFmtId="0" fontId="43" fillId="0" borderId="12" xfId="0" applyFont="1" applyBorder="1" applyAlignment="1">
      <alignment wrapText="1"/>
    </xf>
    <xf numFmtId="0" fontId="43" fillId="0" borderId="0" xfId="0" applyFont="1" applyBorder="1" applyAlignment="1">
      <alignment wrapText="1"/>
    </xf>
    <xf numFmtId="0" fontId="43" fillId="0" borderId="0" xfId="0" applyFont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>
      <alignment horizontal="center" vertical="center"/>
    </xf>
    <xf numFmtId="2" fontId="6" fillId="19" borderId="16" xfId="0" applyNumberFormat="1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wrapText="1"/>
    </xf>
    <xf numFmtId="0" fontId="6" fillId="19" borderId="15" xfId="0" applyFont="1" applyFill="1" applyBorder="1" applyAlignment="1">
      <alignment horizontal="center" vertical="center"/>
    </xf>
    <xf numFmtId="164" fontId="7" fillId="19" borderId="0" xfId="0" applyNumberFormat="1" applyFont="1" applyFill="1" applyBorder="1" applyAlignment="1">
      <alignment horizontal="right" vertical="center" indent="1"/>
    </xf>
    <xf numFmtId="2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164" fontId="47" fillId="0" borderId="0" xfId="0" applyNumberFormat="1" applyFont="1" applyFill="1" applyBorder="1" applyAlignment="1">
      <alignment horizontal="right" vertical="center" wrapText="1" indent="1"/>
    </xf>
    <xf numFmtId="2" fontId="42" fillId="0" borderId="0" xfId="0" applyNumberFormat="1" applyFont="1" applyAlignment="1">
      <alignment horizontal="center" vertical="center"/>
    </xf>
    <xf numFmtId="0" fontId="42" fillId="0" borderId="0" xfId="0" applyFont="1"/>
    <xf numFmtId="164" fontId="42" fillId="0" borderId="0" xfId="0" applyNumberFormat="1" applyFont="1" applyAlignment="1">
      <alignment horizontal="right" indent="1"/>
    </xf>
    <xf numFmtId="0" fontId="46" fillId="0" borderId="0" xfId="0" applyFont="1" applyFill="1" applyBorder="1" applyAlignment="1">
      <alignment wrapText="1"/>
    </xf>
    <xf numFmtId="164" fontId="42" fillId="0" borderId="0" xfId="0" applyNumberFormat="1" applyFont="1"/>
    <xf numFmtId="0" fontId="7" fillId="0" borderId="11" xfId="0" applyFont="1" applyBorder="1" applyAlignment="1">
      <alignment horizontal="left" indent="1"/>
    </xf>
    <xf numFmtId="0" fontId="0" fillId="0" borderId="0" xfId="0" applyFont="1" applyBorder="1"/>
    <xf numFmtId="0" fontId="0" fillId="0" borderId="0" xfId="0" applyFont="1"/>
    <xf numFmtId="164" fontId="8" fillId="0" borderId="17" xfId="0" applyNumberFormat="1" applyFont="1" applyBorder="1" applyAlignment="1">
      <alignment horizontal="right" vertical="center" wrapText="1"/>
    </xf>
    <xf numFmtId="164" fontId="6" fillId="18" borderId="11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6" fillId="0" borderId="0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164" fontId="12" fillId="0" borderId="10" xfId="0" applyNumberFormat="1" applyFont="1" applyBorder="1" applyAlignment="1" applyProtection="1">
      <alignment horizontal="center" vertical="center" wrapText="1"/>
      <protection locked="0"/>
    </xf>
    <xf numFmtId="2" fontId="6" fillId="0" borderId="17" xfId="0" applyNumberFormat="1" applyFont="1" applyBorder="1" applyAlignment="1">
      <alignment horizontal="center" vertical="top" wrapText="1"/>
    </xf>
    <xf numFmtId="164" fontId="6" fillId="0" borderId="17" xfId="0" applyNumberFormat="1" applyFont="1" applyBorder="1" applyAlignment="1">
      <alignment horizontal="right" vertical="top" indent="1"/>
    </xf>
    <xf numFmtId="164" fontId="8" fillId="0" borderId="18" xfId="0" applyNumberFormat="1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horizontal="right" vertical="top" wrapText="1"/>
    </xf>
    <xf numFmtId="164" fontId="6" fillId="0" borderId="23" xfId="0" applyNumberFormat="1" applyFont="1" applyBorder="1" applyAlignment="1">
      <alignment vertical="top" wrapText="1"/>
    </xf>
    <xf numFmtId="164" fontId="6" fillId="0" borderId="33" xfId="0" applyNumberFormat="1" applyFont="1" applyBorder="1" applyAlignment="1">
      <alignment vertical="top" wrapText="1"/>
    </xf>
    <xf numFmtId="164" fontId="10" fillId="0" borderId="14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top"/>
    </xf>
    <xf numFmtId="164" fontId="12" fillId="0" borderId="11" xfId="0" applyNumberFormat="1" applyFont="1" applyBorder="1" applyAlignment="1">
      <alignment horizontal="right" vertical="top" wrapText="1"/>
    </xf>
    <xf numFmtId="164" fontId="8" fillId="0" borderId="18" xfId="0" applyNumberFormat="1" applyFont="1" applyBorder="1" applyAlignment="1">
      <alignment horizontal="right" vertical="top" wrapText="1"/>
    </xf>
    <xf numFmtId="164" fontId="8" fillId="0" borderId="17" xfId="0" applyNumberFormat="1" applyFont="1" applyBorder="1" applyAlignment="1">
      <alignment horizontal="right" vertical="top" wrapText="1"/>
    </xf>
    <xf numFmtId="164" fontId="5" fillId="18" borderId="11" xfId="0" applyNumberFormat="1" applyFont="1" applyFill="1" applyBorder="1" applyAlignment="1">
      <alignment horizontal="right" vertical="top"/>
    </xf>
    <xf numFmtId="164" fontId="7" fillId="0" borderId="15" xfId="0" applyNumberFormat="1" applyFont="1" applyBorder="1" applyAlignment="1">
      <alignment horizontal="right" vertical="top" wrapText="1"/>
    </xf>
    <xf numFmtId="164" fontId="6" fillId="0" borderId="12" xfId="0" applyNumberFormat="1" applyFont="1" applyBorder="1" applyAlignment="1">
      <alignment horizontal="right" vertical="top"/>
    </xf>
    <xf numFmtId="164" fontId="6" fillId="0" borderId="12" xfId="0" applyNumberFormat="1" applyFont="1" applyFill="1" applyBorder="1" applyAlignment="1">
      <alignment horizontal="right" vertical="top"/>
    </xf>
    <xf numFmtId="164" fontId="6" fillId="0" borderId="14" xfId="0" applyNumberFormat="1" applyFont="1" applyFill="1" applyBorder="1" applyAlignment="1">
      <alignment horizontal="right" vertical="top"/>
    </xf>
    <xf numFmtId="164" fontId="6" fillId="19" borderId="15" xfId="0" applyNumberFormat="1" applyFont="1" applyFill="1" applyBorder="1" applyAlignment="1">
      <alignment horizontal="right" vertical="top"/>
    </xf>
    <xf numFmtId="164" fontId="6" fillId="0" borderId="13" xfId="0" applyNumberFormat="1" applyFont="1" applyFill="1" applyBorder="1" applyAlignment="1">
      <alignment horizontal="right" vertical="top"/>
    </xf>
    <xf numFmtId="164" fontId="42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4" fontId="6" fillId="0" borderId="12" xfId="0" applyNumberFormat="1" applyFont="1" applyFill="1" applyBorder="1" applyAlignment="1" applyProtection="1">
      <alignment horizontal="right" vertical="top"/>
      <protection locked="0"/>
    </xf>
    <xf numFmtId="0" fontId="10" fillId="0" borderId="1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5" fillId="18" borderId="11" xfId="0" applyFont="1" applyFill="1" applyBorder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45" fillId="0" borderId="17" xfId="95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/>
    </xf>
    <xf numFmtId="0" fontId="6" fillId="19" borderId="15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5" fontId="12" fillId="0" borderId="10" xfId="0" applyNumberFormat="1" applyFont="1" applyBorder="1" applyAlignment="1">
      <alignment horizontal="center" vertical="top" wrapText="1"/>
    </xf>
    <xf numFmtId="164" fontId="5" fillId="0" borderId="13" xfId="0" applyNumberFormat="1" applyFont="1" applyFill="1" applyBorder="1" applyAlignment="1">
      <alignment horizontal="right" vertical="top"/>
    </xf>
    <xf numFmtId="2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18" borderId="11" xfId="0" applyNumberFormat="1" applyFont="1" applyFill="1" applyBorder="1" applyAlignment="1">
      <alignment horizontal="right" vertical="top"/>
    </xf>
    <xf numFmtId="2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right" vertical="top"/>
    </xf>
    <xf numFmtId="0" fontId="50" fillId="0" borderId="0" xfId="0" applyFont="1" applyBorder="1"/>
    <xf numFmtId="0" fontId="37" fillId="0" borderId="0" xfId="0" applyFont="1"/>
    <xf numFmtId="49" fontId="37" fillId="0" borderId="21" xfId="0" applyNumberFormat="1" applyFont="1" applyFill="1" applyBorder="1"/>
    <xf numFmtId="164" fontId="37" fillId="0" borderId="10" xfId="0" applyNumberFormat="1" applyFont="1" applyBorder="1"/>
    <xf numFmtId="0" fontId="37" fillId="0" borderId="11" xfId="0" applyFont="1" applyBorder="1"/>
    <xf numFmtId="0" fontId="6" fillId="0" borderId="17" xfId="0" applyFont="1" applyFill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37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2" fillId="0" borderId="10" xfId="0" applyNumberFormat="1" applyFont="1" applyBorder="1" applyAlignment="1" applyProtection="1">
      <alignment horizontal="center" vertical="top" wrapText="1"/>
      <protection locked="0"/>
    </xf>
    <xf numFmtId="164" fontId="12" fillId="0" borderId="10" xfId="0" applyNumberFormat="1" applyFont="1" applyBorder="1" applyAlignment="1">
      <alignment horizontal="center" vertical="top" wrapText="1"/>
    </xf>
    <xf numFmtId="164" fontId="9" fillId="18" borderId="11" xfId="0" applyNumberFormat="1" applyFont="1" applyFill="1" applyBorder="1" applyAlignment="1">
      <alignment horizontal="right" vertical="top"/>
    </xf>
    <xf numFmtId="2" fontId="7" fillId="0" borderId="17" xfId="0" applyNumberFormat="1" applyFont="1" applyBorder="1" applyAlignment="1">
      <alignment horizontal="left" vertical="center" wrapText="1"/>
    </xf>
    <xf numFmtId="2" fontId="7" fillId="0" borderId="23" xfId="0" applyNumberFormat="1" applyFont="1" applyBorder="1" applyAlignment="1">
      <alignment horizontal="left" vertical="center" wrapText="1"/>
    </xf>
    <xf numFmtId="2" fontId="7" fillId="0" borderId="33" xfId="0" applyNumberFormat="1" applyFont="1" applyBorder="1" applyAlignment="1">
      <alignment horizontal="left" vertical="center" wrapText="1"/>
    </xf>
    <xf numFmtId="164" fontId="8" fillId="18" borderId="11" xfId="0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51" fillId="0" borderId="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3" fillId="0" borderId="0" xfId="0" applyFont="1" applyBorder="1" applyAlignment="1">
      <alignment horizontal="left"/>
    </xf>
    <xf numFmtId="4" fontId="38" fillId="0" borderId="11" xfId="0" applyNumberFormat="1" applyFont="1" applyBorder="1" applyAlignment="1" applyProtection="1">
      <alignment horizontal="left" vertical="top"/>
      <protection locked="0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/>
    </xf>
    <xf numFmtId="164" fontId="12" fillId="0" borderId="24" xfId="0" applyNumberFormat="1" applyFont="1" applyBorder="1" applyAlignment="1">
      <alignment horizontal="center" vertical="top" wrapText="1"/>
    </xf>
    <xf numFmtId="0" fontId="6" fillId="0" borderId="17" xfId="95" applyFont="1" applyFill="1" applyBorder="1" applyAlignment="1">
      <alignment horizontal="left" vertical="top" wrapText="1"/>
    </xf>
    <xf numFmtId="0" fontId="12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2" fontId="14" fillId="0" borderId="17" xfId="0" applyNumberFormat="1" applyFont="1" applyBorder="1" applyAlignment="1">
      <alignment horizontal="left" vertical="top"/>
    </xf>
    <xf numFmtId="0" fontId="6" fillId="0" borderId="17" xfId="74" applyFont="1" applyFill="1" applyBorder="1" applyAlignment="1" applyProtection="1">
      <alignment horizontal="center" vertical="center" wrapText="1"/>
    </xf>
    <xf numFmtId="164" fontId="6" fillId="0" borderId="17" xfId="74" applyNumberFormat="1" applyFont="1" applyFill="1" applyBorder="1" applyAlignment="1" applyProtection="1">
      <alignment horizontal="right" vertical="center" wrapText="1"/>
    </xf>
    <xf numFmtId="0" fontId="6" fillId="0" borderId="31" xfId="74" applyFont="1" applyFill="1" applyBorder="1" applyAlignment="1" applyProtection="1">
      <alignment horizontal="center" vertical="center" wrapText="1"/>
    </xf>
    <xf numFmtId="0" fontId="6" fillId="0" borderId="31" xfId="74" applyFont="1" applyFill="1" applyBorder="1" applyAlignment="1" applyProtection="1">
      <alignment horizontal="center" vertical="center"/>
    </xf>
    <xf numFmtId="0" fontId="6" fillId="0" borderId="17" xfId="74" applyFont="1" applyFill="1" applyBorder="1" applyAlignment="1" applyProtection="1">
      <alignment horizontal="center" vertical="center"/>
    </xf>
    <xf numFmtId="0" fontId="6" fillId="0" borderId="28" xfId="74" applyFont="1" applyFill="1" applyBorder="1" applyAlignment="1" applyProtection="1">
      <alignment horizontal="center" vertical="center" wrapText="1"/>
    </xf>
    <xf numFmtId="0" fontId="6" fillId="0" borderId="31" xfId="75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7" xfId="75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3" xfId="75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7" xfId="0" applyFont="1" applyBorder="1" applyAlignment="1">
      <alignment horizontal="center"/>
    </xf>
  </cellXfs>
  <cellStyles count="108">
    <cellStyle name="_785_1-6-12-141" xfId="1"/>
    <cellStyle name="_785_1-6-12-141 2" xfId="96"/>
    <cellStyle name="_785_1-6-12-141 3" xfId="107"/>
    <cellStyle name="_785_1-6-12-141_ventac" xfId="2"/>
    <cellStyle name="_785_1-6-12-141_ventac 2" xfId="97"/>
    <cellStyle name="_785_1-6-12-141_ventac 3" xfId="106"/>
    <cellStyle name="_785_1-6-12-141_ventac_1" xfId="3"/>
    <cellStyle name="_785_1-6-12-141_ventac_1 2" xfId="98"/>
    <cellStyle name="_785_1-6-12-141_ventac_1 3" xfId="105"/>
    <cellStyle name="_785_1-6-12-141_ventac_VZTKOM" xfId="4"/>
    <cellStyle name="_785_1-6-12-141_VZTKOM" xfId="5"/>
    <cellStyle name="_MAR_2R_VENTAC" xfId="6"/>
    <cellStyle name="_MAR_2R_VENTAC 2" xfId="99"/>
    <cellStyle name="_MAR_2R_VENTAC 3" xfId="104"/>
    <cellStyle name="_MAR_2R_VENTAC_VZTKOM" xfId="7"/>
    <cellStyle name="20 % – Zvýraznění1 2" xfId="8"/>
    <cellStyle name="20 % – Zvýraznění2 2" xfId="9"/>
    <cellStyle name="20 % – Zvýraznění3 2" xfId="10"/>
    <cellStyle name="20 % – Zvýraznění4 2" xfId="11"/>
    <cellStyle name="20 % – Zvýraznění5 2" xfId="12"/>
    <cellStyle name="20 % – Zvýraznění6 2" xfId="13"/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40 % – Zvýraznění1 2" xfId="20"/>
    <cellStyle name="40 % – Zvýraznění2 2" xfId="21"/>
    <cellStyle name="40 % – Zvýraznění3 2" xfId="22"/>
    <cellStyle name="40 % – Zvýraznění4 2" xfId="23"/>
    <cellStyle name="40 % – Zvýraznění5 2" xfId="24"/>
    <cellStyle name="40 % – Zvýraznění6 2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 2" xfId="32"/>
    <cellStyle name="60 % – Zvýraznění2 2" xfId="33"/>
    <cellStyle name="60 % – Zvýraznění3 2" xfId="34"/>
    <cellStyle name="60 % – Zvýraznění4 2" xfId="35"/>
    <cellStyle name="60 % – Zvýraznění5 2" xfId="36"/>
    <cellStyle name="60 % – Zvýraznění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Calculation" xfId="51"/>
    <cellStyle name="Celkem 2" xfId="52"/>
    <cellStyle name="čárky [0]_1214 ZT" xfId="53"/>
    <cellStyle name="Explanatory Text" xfId="54"/>
    <cellStyle name="Font_Ariel_Small" xfId="55"/>
    <cellStyle name="Good" xfId="56"/>
    <cellStyle name="Heading 1" xfId="57"/>
    <cellStyle name="Heading 2" xfId="58"/>
    <cellStyle name="Heading 3" xfId="59"/>
    <cellStyle name="Heading 4" xfId="60"/>
    <cellStyle name="Hypertextový odkaz 2" xfId="101"/>
    <cellStyle name="Check Cell" xfId="61"/>
    <cellStyle name="Chybně 2" xfId="62"/>
    <cellStyle name="Input" xfId="63"/>
    <cellStyle name="Kontrolní buňka 2" xfId="64"/>
    <cellStyle name="Linked Cell" xfId="65"/>
    <cellStyle name="Nadpis 1 2" xfId="66"/>
    <cellStyle name="Nadpis 2 2" xfId="67"/>
    <cellStyle name="Nadpis 3 2" xfId="68"/>
    <cellStyle name="Nadpis 4 2" xfId="69"/>
    <cellStyle name="Název 2" xfId="70"/>
    <cellStyle name="Neutral" xfId="71"/>
    <cellStyle name="Neutrální 2" xfId="72"/>
    <cellStyle name="normální" xfId="0" builtinId="0"/>
    <cellStyle name="normální_DUPS" xfId="73"/>
    <cellStyle name="normální_List1" xfId="74"/>
    <cellStyle name="normální_NN-rozvodna" xfId="75"/>
    <cellStyle name="Note" xfId="76"/>
    <cellStyle name="Note 2" xfId="102"/>
    <cellStyle name="Output" xfId="77"/>
    <cellStyle name="Poznámka 2" xfId="78"/>
    <cellStyle name="Propojená buňka 2" xfId="79"/>
    <cellStyle name="Správně 2" xfId="80"/>
    <cellStyle name="Styl 1" xfId="81"/>
    <cellStyle name="Styl 1 2" xfId="103"/>
    <cellStyle name="Styl 1 3" xfId="100"/>
    <cellStyle name="Text upozornění 2" xfId="82"/>
    <cellStyle name="Title" xfId="83"/>
    <cellStyle name="Total" xfId="84"/>
    <cellStyle name="Vstup 2" xfId="85"/>
    <cellStyle name="Výpočet 2" xfId="86"/>
    <cellStyle name="Výstup 2" xfId="87"/>
    <cellStyle name="Vysvětlující text 2" xfId="88"/>
    <cellStyle name="Warning Text" xfId="89"/>
    <cellStyle name="Zvýraznění 1 2" xfId="90"/>
    <cellStyle name="Zvýraznění 2 2" xfId="91"/>
    <cellStyle name="Zvýraznění 3 2" xfId="92"/>
    <cellStyle name="Zvýraznění 4 2" xfId="93"/>
    <cellStyle name="Zvýraznění 5 2" xfId="94"/>
    <cellStyle name="Zvýraznění 6 2" xfId="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1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2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3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4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6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>
          <a:off x="1304925" y="489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24647</xdr:colOff>
      <xdr:row>0</xdr:row>
      <xdr:rowOff>118768</xdr:rowOff>
    </xdr:from>
    <xdr:to>
      <xdr:col>0</xdr:col>
      <xdr:colOff>776377</xdr:colOff>
      <xdr:row>1</xdr:row>
      <xdr:rowOff>304557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47" y="118768"/>
          <a:ext cx="751730" cy="703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129397</xdr:colOff>
      <xdr:row>0</xdr:row>
      <xdr:rowOff>301925</xdr:rowOff>
    </xdr:from>
    <xdr:to>
      <xdr:col>1</xdr:col>
      <xdr:colOff>25161</xdr:colOff>
      <xdr:row>1</xdr:row>
      <xdr:rowOff>359434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97" y="301925"/>
          <a:ext cx="614632" cy="575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12</xdr:row>
      <xdr:rowOff>0</xdr:rowOff>
    </xdr:from>
    <xdr:to>
      <xdr:col>1</xdr:col>
      <xdr:colOff>495300</xdr:colOff>
      <xdr:row>12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1304925" y="406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28</xdr:row>
      <xdr:rowOff>0</xdr:rowOff>
    </xdr:from>
    <xdr:to>
      <xdr:col>1</xdr:col>
      <xdr:colOff>495300</xdr:colOff>
      <xdr:row>28</xdr:row>
      <xdr:rowOff>0</xdr:rowOff>
    </xdr:to>
    <xdr:sp macro="" textlink="">
      <xdr:nvSpPr>
        <xdr:cNvPr id="4099" name="Line 1"/>
        <xdr:cNvSpPr>
          <a:spLocks noChangeShapeType="1"/>
        </xdr:cNvSpPr>
      </xdr:nvSpPr>
      <xdr:spPr bwMode="auto">
        <a:xfrm>
          <a:off x="1304925" y="948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44</xdr:row>
      <xdr:rowOff>0</xdr:rowOff>
    </xdr:from>
    <xdr:to>
      <xdr:col>1</xdr:col>
      <xdr:colOff>495300</xdr:colOff>
      <xdr:row>44</xdr:row>
      <xdr:rowOff>0</xdr:rowOff>
    </xdr:to>
    <xdr:sp macro="" textlink="">
      <xdr:nvSpPr>
        <xdr:cNvPr id="4101" name="Line 1"/>
        <xdr:cNvSpPr>
          <a:spLocks noChangeShapeType="1"/>
        </xdr:cNvSpPr>
      </xdr:nvSpPr>
      <xdr:spPr bwMode="auto">
        <a:xfrm>
          <a:off x="1304925" y="1345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60</xdr:row>
      <xdr:rowOff>0</xdr:rowOff>
    </xdr:from>
    <xdr:to>
      <xdr:col>1</xdr:col>
      <xdr:colOff>495300</xdr:colOff>
      <xdr:row>60</xdr:row>
      <xdr:rowOff>0</xdr:rowOff>
    </xdr:to>
    <xdr:sp macro="" textlink="">
      <xdr:nvSpPr>
        <xdr:cNvPr id="4102" name="Line 1"/>
        <xdr:cNvSpPr>
          <a:spLocks noChangeShapeType="1"/>
        </xdr:cNvSpPr>
      </xdr:nvSpPr>
      <xdr:spPr bwMode="auto">
        <a:xfrm>
          <a:off x="1304925" y="1807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77</xdr:row>
      <xdr:rowOff>0</xdr:rowOff>
    </xdr:from>
    <xdr:to>
      <xdr:col>1</xdr:col>
      <xdr:colOff>495300</xdr:colOff>
      <xdr:row>77</xdr:row>
      <xdr:rowOff>0</xdr:rowOff>
    </xdr:to>
    <xdr:sp macro="" textlink="">
      <xdr:nvSpPr>
        <xdr:cNvPr id="4103" name="Line 1"/>
        <xdr:cNvSpPr>
          <a:spLocks noChangeShapeType="1"/>
        </xdr:cNvSpPr>
      </xdr:nvSpPr>
      <xdr:spPr bwMode="auto">
        <a:xfrm>
          <a:off x="1304925" y="2286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95</xdr:row>
      <xdr:rowOff>0</xdr:rowOff>
    </xdr:from>
    <xdr:to>
      <xdr:col>1</xdr:col>
      <xdr:colOff>495300</xdr:colOff>
      <xdr:row>95</xdr:row>
      <xdr:rowOff>0</xdr:rowOff>
    </xdr:to>
    <xdr:sp macro="" textlink="">
      <xdr:nvSpPr>
        <xdr:cNvPr id="4104" name="Line 1"/>
        <xdr:cNvSpPr>
          <a:spLocks noChangeShapeType="1"/>
        </xdr:cNvSpPr>
      </xdr:nvSpPr>
      <xdr:spPr bwMode="auto">
        <a:xfrm>
          <a:off x="1304925" y="2686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115</xdr:row>
      <xdr:rowOff>0</xdr:rowOff>
    </xdr:from>
    <xdr:to>
      <xdr:col>1</xdr:col>
      <xdr:colOff>495300</xdr:colOff>
      <xdr:row>115</xdr:row>
      <xdr:rowOff>0</xdr:rowOff>
    </xdr:to>
    <xdr:sp macro="" textlink="">
      <xdr:nvSpPr>
        <xdr:cNvPr id="4105" name="Line 1"/>
        <xdr:cNvSpPr>
          <a:spLocks noChangeShapeType="1"/>
        </xdr:cNvSpPr>
      </xdr:nvSpPr>
      <xdr:spPr bwMode="auto">
        <a:xfrm>
          <a:off x="1304925" y="3057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120</xdr:row>
      <xdr:rowOff>0</xdr:rowOff>
    </xdr:from>
    <xdr:to>
      <xdr:col>1</xdr:col>
      <xdr:colOff>495300</xdr:colOff>
      <xdr:row>120</xdr:row>
      <xdr:rowOff>0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>
          <a:off x="1304925" y="3465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137</xdr:row>
      <xdr:rowOff>0</xdr:rowOff>
    </xdr:from>
    <xdr:to>
      <xdr:col>1</xdr:col>
      <xdr:colOff>495300</xdr:colOff>
      <xdr:row>137</xdr:row>
      <xdr:rowOff>0</xdr:rowOff>
    </xdr:to>
    <xdr:sp macro="" textlink="">
      <xdr:nvSpPr>
        <xdr:cNvPr id="4107" name="Line 1"/>
        <xdr:cNvSpPr>
          <a:spLocks noChangeShapeType="1"/>
        </xdr:cNvSpPr>
      </xdr:nvSpPr>
      <xdr:spPr bwMode="auto">
        <a:xfrm>
          <a:off x="1304925" y="384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129397</xdr:colOff>
      <xdr:row>0</xdr:row>
      <xdr:rowOff>301925</xdr:rowOff>
    </xdr:from>
    <xdr:to>
      <xdr:col>1</xdr:col>
      <xdr:colOff>25161</xdr:colOff>
      <xdr:row>1</xdr:row>
      <xdr:rowOff>359434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97" y="301925"/>
          <a:ext cx="611756" cy="575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21</xdr:row>
      <xdr:rowOff>0</xdr:rowOff>
    </xdr:from>
    <xdr:to>
      <xdr:col>1</xdr:col>
      <xdr:colOff>495300</xdr:colOff>
      <xdr:row>21</xdr:row>
      <xdr:rowOff>0</xdr:rowOff>
    </xdr:to>
    <xdr:sp macro="" textlink="">
      <xdr:nvSpPr>
        <xdr:cNvPr id="5122" name="Line 1"/>
        <xdr:cNvSpPr>
          <a:spLocks noChangeShapeType="1"/>
        </xdr:cNvSpPr>
      </xdr:nvSpPr>
      <xdr:spPr bwMode="auto">
        <a:xfrm>
          <a:off x="1304925" y="828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36</xdr:row>
      <xdr:rowOff>0</xdr:rowOff>
    </xdr:from>
    <xdr:to>
      <xdr:col>1</xdr:col>
      <xdr:colOff>495300</xdr:colOff>
      <xdr:row>36</xdr:row>
      <xdr:rowOff>0</xdr:rowOff>
    </xdr:to>
    <xdr:sp macro="" textlink="">
      <xdr:nvSpPr>
        <xdr:cNvPr id="5124" name="Line 1"/>
        <xdr:cNvSpPr>
          <a:spLocks noChangeShapeType="1"/>
        </xdr:cNvSpPr>
      </xdr:nvSpPr>
      <xdr:spPr bwMode="auto">
        <a:xfrm>
          <a:off x="1304925" y="1266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129397</xdr:colOff>
      <xdr:row>0</xdr:row>
      <xdr:rowOff>301925</xdr:rowOff>
    </xdr:from>
    <xdr:to>
      <xdr:col>1</xdr:col>
      <xdr:colOff>25161</xdr:colOff>
      <xdr:row>1</xdr:row>
      <xdr:rowOff>359434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97" y="301925"/>
          <a:ext cx="709111" cy="575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55456</xdr:colOff>
      <xdr:row>0</xdr:row>
      <xdr:rowOff>178690</xdr:rowOff>
    </xdr:from>
    <xdr:to>
      <xdr:col>0</xdr:col>
      <xdr:colOff>715274</xdr:colOff>
      <xdr:row>2</xdr:row>
      <xdr:rowOff>14376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56" y="178690"/>
          <a:ext cx="659818" cy="4480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55456</xdr:colOff>
      <xdr:row>0</xdr:row>
      <xdr:rowOff>178690</xdr:rowOff>
    </xdr:from>
    <xdr:to>
      <xdr:col>0</xdr:col>
      <xdr:colOff>715274</xdr:colOff>
      <xdr:row>2</xdr:row>
      <xdr:rowOff>14376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56" y="178690"/>
          <a:ext cx="659818" cy="44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tabSelected="1" zoomScaleNormal="100" zoomScaleSheetLayoutView="100" workbookViewId="0">
      <selection activeCell="F14" sqref="F14"/>
    </sheetView>
  </sheetViews>
  <sheetFormatPr defaultColWidth="8.88671875" defaultRowHeight="15"/>
  <cols>
    <col min="1" max="1" width="9.44140625" style="30" customWidth="1"/>
    <col min="2" max="2" width="47.88671875" customWidth="1"/>
    <col min="3" max="3" width="7" customWidth="1"/>
    <col min="4" max="4" width="6.6640625" customWidth="1"/>
    <col min="5" max="5" width="16.21875" customWidth="1"/>
    <col min="6" max="6" width="19.21875" customWidth="1"/>
    <col min="7" max="16384" width="8.88671875" style="4"/>
  </cols>
  <sheetData>
    <row r="1" spans="1:6" ht="41.25" customHeight="1">
      <c r="A1" s="21"/>
      <c r="B1" s="7"/>
      <c r="C1" s="12" t="s">
        <v>187</v>
      </c>
      <c r="D1" s="12"/>
      <c r="E1" s="12"/>
      <c r="F1" s="208"/>
    </row>
    <row r="2" spans="1:6" ht="30.2" customHeight="1" thickBot="1">
      <c r="A2" s="22"/>
      <c r="B2" s="197" t="s">
        <v>186</v>
      </c>
      <c r="C2" s="1"/>
      <c r="D2" s="1"/>
      <c r="E2" s="1"/>
      <c r="F2" s="209"/>
    </row>
    <row r="3" spans="1:6" ht="34.5" customHeight="1" thickBot="1">
      <c r="A3" s="22"/>
      <c r="B3" s="20" t="s">
        <v>193</v>
      </c>
      <c r="C3" s="1"/>
      <c r="D3" s="1"/>
      <c r="E3" s="1"/>
      <c r="F3" s="199" t="s">
        <v>172</v>
      </c>
    </row>
    <row r="4" spans="1:6" s="59" customFormat="1" ht="26.45" customHeight="1" thickBot="1">
      <c r="A4" s="22"/>
      <c r="B4" s="20"/>
      <c r="C4" s="1"/>
      <c r="D4" s="224"/>
      <c r="E4" s="224"/>
      <c r="F4" s="225"/>
    </row>
    <row r="5" spans="1:6" ht="24.75" thickBot="1">
      <c r="A5" s="23" t="s">
        <v>189</v>
      </c>
      <c r="B5" s="2" t="s">
        <v>188</v>
      </c>
      <c r="C5" s="3" t="s">
        <v>190</v>
      </c>
      <c r="D5" s="5" t="s">
        <v>191</v>
      </c>
      <c r="E5" s="6" t="s">
        <v>192</v>
      </c>
      <c r="F5" s="204" t="s">
        <v>162</v>
      </c>
    </row>
    <row r="6" spans="1:6" ht="33.75" customHeight="1" thickBot="1">
      <c r="A6" s="24"/>
      <c r="B6" s="68" t="s">
        <v>40</v>
      </c>
      <c r="C6" s="16"/>
      <c r="D6" s="16"/>
      <c r="E6" s="16"/>
      <c r="F6" s="16"/>
    </row>
    <row r="7" spans="1:6" ht="21.75" customHeight="1">
      <c r="A7" s="62">
        <f>DUPS!A3</f>
        <v>100</v>
      </c>
      <c r="B7" s="63" t="str">
        <f>DUPS!B3</f>
        <v>Položka :   DUPS a DA</v>
      </c>
      <c r="C7" s="15"/>
      <c r="D7" s="15"/>
      <c r="E7" s="15"/>
      <c r="F7" s="123">
        <f>DUPS!F10</f>
        <v>0</v>
      </c>
    </row>
    <row r="8" spans="1:6" ht="21.75" customHeight="1">
      <c r="A8" s="64">
        <f>PHM!A3</f>
        <v>200</v>
      </c>
      <c r="B8" s="65" t="str">
        <f>PHM!B3</f>
        <v>Položka :   PHM</v>
      </c>
      <c r="C8" s="11"/>
      <c r="D8" s="11"/>
      <c r="E8" s="11"/>
      <c r="F8" s="113">
        <f>PHM!F14</f>
        <v>0</v>
      </c>
    </row>
    <row r="9" spans="1:6" ht="21.75" customHeight="1">
      <c r="A9" s="64">
        <f>VZTKOM!A3</f>
        <v>300</v>
      </c>
      <c r="B9" s="210" t="str">
        <f>VZTKOM!B3</f>
        <v>Položka :   VZT A ODKOUŘENÍ</v>
      </c>
      <c r="C9" s="11"/>
      <c r="D9" s="11"/>
      <c r="E9" s="11"/>
      <c r="F9" s="113">
        <f>VZTKOM!F9</f>
        <v>0</v>
      </c>
    </row>
    <row r="10" spans="1:6" ht="21.75" customHeight="1">
      <c r="A10" s="64">
        <f>KAB!A3</f>
        <v>400</v>
      </c>
      <c r="B10" s="65" t="str">
        <f>KAB!B3</f>
        <v>Položka :   KABELY</v>
      </c>
      <c r="C10" s="11"/>
      <c r="D10" s="11"/>
      <c r="E10" s="11"/>
      <c r="F10" s="113">
        <f>KAB!F11</f>
        <v>0</v>
      </c>
    </row>
    <row r="11" spans="1:6" ht="21.75" customHeight="1" thickBot="1">
      <c r="A11" s="64">
        <f>STAV!A3</f>
        <v>500</v>
      </c>
      <c r="B11" s="65" t="str">
        <f>STAV!B3</f>
        <v>Položka :  ZAŘÍZENÍ STAVENIŠTĚ</v>
      </c>
      <c r="C11" s="11"/>
      <c r="D11" s="11"/>
      <c r="E11" s="11"/>
      <c r="F11" s="113">
        <f>STAV!F9</f>
        <v>0</v>
      </c>
    </row>
    <row r="12" spans="1:6" ht="23.25" customHeight="1" thickBot="1">
      <c r="A12" s="25"/>
      <c r="B12" s="66" t="s">
        <v>38</v>
      </c>
      <c r="C12" s="60"/>
      <c r="D12" s="60"/>
      <c r="E12" s="60"/>
      <c r="F12" s="114">
        <f>SUM(F7:F11)</f>
        <v>0</v>
      </c>
    </row>
    <row r="14" spans="1:6" ht="60">
      <c r="B14" s="223" t="s">
        <v>270</v>
      </c>
    </row>
  </sheetData>
  <mergeCells count="1">
    <mergeCell ref="D4:F4"/>
  </mergeCells>
  <phoneticPr fontId="2" type="noConversion"/>
  <printOptions horizontalCentered="1" gridLines="1"/>
  <pageMargins left="0.39370078740157483" right="0.39370078740157483" top="0.59055118110236227" bottom="0.70866141732283472" header="0.51181102362204722" footer="0.51181102362204722"/>
  <pageSetup paperSize="9" scale="92" orientation="landscape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52"/>
  <sheetViews>
    <sheetView topLeftCell="A7" zoomScale="85" zoomScaleNormal="85" workbookViewId="0">
      <selection activeCell="B25" sqref="B25"/>
    </sheetView>
  </sheetViews>
  <sheetFormatPr defaultColWidth="8.88671875" defaultRowHeight="15"/>
  <cols>
    <col min="1" max="1" width="8.33203125" style="30" customWidth="1"/>
    <col min="2" max="2" width="57.5546875" customWidth="1"/>
    <col min="3" max="4" width="7" style="157" customWidth="1"/>
    <col min="5" max="5" width="15.77734375" style="140" customWidth="1"/>
    <col min="6" max="6" width="21" style="140" customWidth="1"/>
    <col min="7" max="7" width="5.109375" style="34" customWidth="1"/>
    <col min="8" max="16384" width="8.88671875" style="4"/>
  </cols>
  <sheetData>
    <row r="1" spans="1:7" ht="41.25" customHeight="1">
      <c r="A1" s="21"/>
      <c r="B1" s="7"/>
      <c r="C1" s="142" t="s">
        <v>187</v>
      </c>
      <c r="D1" s="142"/>
      <c r="E1" s="127"/>
      <c r="F1" s="127"/>
      <c r="G1" s="36"/>
    </row>
    <row r="2" spans="1:7" ht="30.2" customHeight="1">
      <c r="A2" s="22"/>
      <c r="B2" s="198" t="s">
        <v>186</v>
      </c>
      <c r="C2" s="143"/>
      <c r="D2" s="143"/>
      <c r="E2" s="128"/>
      <c r="F2" s="128"/>
      <c r="G2" s="37"/>
    </row>
    <row r="3" spans="1:7" ht="30.75" customHeight="1">
      <c r="A3" s="22">
        <v>100</v>
      </c>
      <c r="B3" s="20" t="s">
        <v>43</v>
      </c>
      <c r="C3" s="143"/>
      <c r="D3" s="143"/>
      <c r="E3" s="128"/>
      <c r="F3" s="128"/>
      <c r="G3" s="38"/>
    </row>
    <row r="4" spans="1:7" s="59" customFormat="1" ht="26.45" customHeight="1" thickBot="1">
      <c r="A4" s="22"/>
      <c r="B4" s="20"/>
      <c r="C4" s="143"/>
      <c r="D4" s="200"/>
      <c r="E4" s="201"/>
      <c r="F4" s="201"/>
      <c r="G4" s="38"/>
    </row>
    <row r="5" spans="1:7" s="183" customFormat="1" ht="24.75" thickBot="1">
      <c r="A5" s="23" t="s">
        <v>189</v>
      </c>
      <c r="B5" s="2" t="s">
        <v>188</v>
      </c>
      <c r="C5" s="144" t="s">
        <v>190</v>
      </c>
      <c r="D5" s="158" t="s">
        <v>191</v>
      </c>
      <c r="E5" s="184" t="s">
        <v>192</v>
      </c>
      <c r="F5" s="202" t="s">
        <v>162</v>
      </c>
      <c r="G5" s="39"/>
    </row>
    <row r="6" spans="1:7" ht="30.75" customHeight="1" thickBot="1">
      <c r="A6" s="24"/>
      <c r="B6" s="68" t="s">
        <v>40</v>
      </c>
      <c r="C6" s="145"/>
      <c r="D6" s="145"/>
      <c r="E6" s="129"/>
      <c r="F6" s="129"/>
      <c r="G6" s="40"/>
    </row>
    <row r="7" spans="1:7" ht="27" customHeight="1">
      <c r="A7" s="62">
        <f>A12</f>
        <v>101</v>
      </c>
      <c r="B7" s="69" t="str">
        <f>B12</f>
        <v>Základní infrastruktura DUPS</v>
      </c>
      <c r="C7" s="146"/>
      <c r="D7" s="146"/>
      <c r="E7" s="130"/>
      <c r="F7" s="130">
        <f>F21</f>
        <v>0</v>
      </c>
      <c r="G7" s="41"/>
    </row>
    <row r="8" spans="1:7" ht="26.45" customHeight="1">
      <c r="A8" s="64">
        <f>A24</f>
        <v>102</v>
      </c>
      <c r="B8" s="71" t="str">
        <f>B24</f>
        <v xml:space="preserve">Motorgenerátor </v>
      </c>
      <c r="C8" s="147"/>
      <c r="D8" s="147"/>
      <c r="E8" s="131"/>
      <c r="F8" s="130">
        <f>F29</f>
        <v>0</v>
      </c>
      <c r="G8" s="41"/>
    </row>
    <row r="9" spans="1:7" ht="24" customHeight="1" thickBot="1">
      <c r="A9" s="64">
        <f>A32</f>
        <v>103</v>
      </c>
      <c r="B9" s="73" t="str">
        <f>B32</f>
        <v>Doprava, montáž, nastavení, školení, služby</v>
      </c>
      <c r="C9" s="147"/>
      <c r="D9" s="147"/>
      <c r="E9" s="131"/>
      <c r="F9" s="131">
        <f>F47</f>
        <v>0</v>
      </c>
      <c r="G9" s="41"/>
    </row>
    <row r="10" spans="1:7" ht="23.25" customHeight="1" thickBot="1">
      <c r="A10" s="67"/>
      <c r="B10" s="74" t="s">
        <v>38</v>
      </c>
      <c r="C10" s="148"/>
      <c r="D10" s="148"/>
      <c r="E10" s="132"/>
      <c r="F10" s="132">
        <f>SUM(F7:F9)</f>
        <v>0</v>
      </c>
      <c r="G10" s="61"/>
    </row>
    <row r="11" spans="1:7" s="85" customFormat="1" ht="21.75" customHeight="1" thickBot="1">
      <c r="A11" s="83"/>
      <c r="B11" s="19"/>
      <c r="C11" s="149"/>
      <c r="D11" s="149"/>
      <c r="E11" s="133"/>
      <c r="F11" s="133"/>
      <c r="G11" s="84"/>
    </row>
    <row r="12" spans="1:7" s="85" customFormat="1" ht="13.5" thickBot="1">
      <c r="A12" s="26">
        <v>101</v>
      </c>
      <c r="B12" s="86" t="s">
        <v>194</v>
      </c>
      <c r="C12" s="150"/>
      <c r="D12" s="150"/>
      <c r="E12" s="134"/>
      <c r="F12" s="134"/>
      <c r="G12" s="87"/>
    </row>
    <row r="13" spans="1:7" s="89" customFormat="1" ht="67.7" customHeight="1">
      <c r="A13" s="27">
        <f>A12+0.01</f>
        <v>101.01</v>
      </c>
      <c r="B13" s="13" t="s">
        <v>200</v>
      </c>
      <c r="C13" s="42" t="s">
        <v>52</v>
      </c>
      <c r="D13" s="42">
        <v>1</v>
      </c>
      <c r="E13" s="124">
        <v>0</v>
      </c>
      <c r="F13" s="124">
        <f>D13*E13</f>
        <v>0</v>
      </c>
      <c r="G13" s="88"/>
    </row>
    <row r="14" spans="1:7" s="89" customFormat="1" ht="12.75">
      <c r="A14" s="27">
        <f t="shared" ref="A14:A20" si="0">A13+0.01</f>
        <v>101.02000000000001</v>
      </c>
      <c r="B14" s="13" t="s">
        <v>198</v>
      </c>
      <c r="C14" s="42" t="s">
        <v>53</v>
      </c>
      <c r="D14" s="42">
        <v>1</v>
      </c>
      <c r="E14" s="124">
        <v>0</v>
      </c>
      <c r="F14" s="124">
        <f t="shared" ref="F14:F20" si="1">D14*E14</f>
        <v>0</v>
      </c>
      <c r="G14" s="88"/>
    </row>
    <row r="15" spans="1:7" s="89" customFormat="1" ht="12.75">
      <c r="A15" s="27">
        <f t="shared" si="0"/>
        <v>101.03000000000002</v>
      </c>
      <c r="B15" s="13" t="s">
        <v>202</v>
      </c>
      <c r="C15" s="42" t="s">
        <v>53</v>
      </c>
      <c r="D15" s="42">
        <v>1</v>
      </c>
      <c r="E15" s="124">
        <v>0</v>
      </c>
      <c r="F15" s="124">
        <f t="shared" si="1"/>
        <v>0</v>
      </c>
      <c r="G15" s="88"/>
    </row>
    <row r="16" spans="1:7" s="89" customFormat="1" ht="12.75">
      <c r="A16" s="27">
        <f t="shared" si="0"/>
        <v>101.04000000000002</v>
      </c>
      <c r="B16" s="13" t="s">
        <v>199</v>
      </c>
      <c r="C16" s="42" t="s">
        <v>53</v>
      </c>
      <c r="D16" s="42">
        <v>1</v>
      </c>
      <c r="E16" s="124">
        <v>0</v>
      </c>
      <c r="F16" s="124">
        <f t="shared" si="1"/>
        <v>0</v>
      </c>
      <c r="G16" s="88"/>
    </row>
    <row r="17" spans="1:243" s="89" customFormat="1" ht="175.35" customHeight="1">
      <c r="A17" s="121">
        <f t="shared" si="0"/>
        <v>101.05000000000003</v>
      </c>
      <c r="B17" s="13" t="s">
        <v>201</v>
      </c>
      <c r="C17" s="42" t="s">
        <v>52</v>
      </c>
      <c r="D17" s="42">
        <v>1</v>
      </c>
      <c r="E17" s="124">
        <v>0</v>
      </c>
      <c r="F17" s="124">
        <f t="shared" si="1"/>
        <v>0</v>
      </c>
      <c r="G17" s="88"/>
    </row>
    <row r="18" spans="1:243" s="89" customFormat="1" ht="56.25" customHeight="1">
      <c r="A18" s="121">
        <f t="shared" si="0"/>
        <v>101.06000000000003</v>
      </c>
      <c r="B18" s="13" t="s">
        <v>44</v>
      </c>
      <c r="C18" s="42" t="s">
        <v>52</v>
      </c>
      <c r="D18" s="42">
        <v>0.66</v>
      </c>
      <c r="E18" s="124">
        <v>0</v>
      </c>
      <c r="F18" s="124">
        <f t="shared" si="1"/>
        <v>0</v>
      </c>
      <c r="G18" s="88"/>
    </row>
    <row r="19" spans="1:243" s="89" customFormat="1" ht="12.75">
      <c r="A19" s="121">
        <f t="shared" si="0"/>
        <v>101.07000000000004</v>
      </c>
      <c r="B19" s="203" t="s">
        <v>203</v>
      </c>
      <c r="C19" s="42" t="s">
        <v>52</v>
      </c>
      <c r="D19" s="152">
        <v>1</v>
      </c>
      <c r="E19" s="124">
        <v>0</v>
      </c>
      <c r="F19" s="124">
        <f t="shared" si="1"/>
        <v>0</v>
      </c>
      <c r="G19" s="88"/>
    </row>
    <row r="20" spans="1:243" s="89" customFormat="1" ht="13.5" thickBot="1">
      <c r="A20" s="121">
        <f t="shared" si="0"/>
        <v>101.08000000000004</v>
      </c>
      <c r="B20" s="203" t="s">
        <v>149</v>
      </c>
      <c r="C20" s="42" t="s">
        <v>52</v>
      </c>
      <c r="D20" s="152">
        <v>1</v>
      </c>
      <c r="E20" s="124">
        <v>0</v>
      </c>
      <c r="F20" s="124">
        <f t="shared" si="1"/>
        <v>0</v>
      </c>
      <c r="G20" s="88"/>
    </row>
    <row r="21" spans="1:243" s="92" customFormat="1" ht="13.5" thickBot="1">
      <c r="A21" s="28"/>
      <c r="B21" s="90" t="s">
        <v>39</v>
      </c>
      <c r="C21" s="151"/>
      <c r="D21" s="151"/>
      <c r="E21" s="135"/>
      <c r="F21" s="141">
        <f>SUM(F13:F20)</f>
        <v>0</v>
      </c>
      <c r="G21" s="91"/>
    </row>
    <row r="22" spans="1:243" s="92" customFormat="1" ht="13.5" thickBot="1">
      <c r="A22" s="28"/>
      <c r="B22" s="90"/>
      <c r="C22" s="151"/>
      <c r="D22" s="151"/>
      <c r="E22" s="135"/>
      <c r="F22" s="135"/>
      <c r="G22" s="91"/>
    </row>
    <row r="23" spans="1:243" s="92" customFormat="1" ht="13.5" thickBot="1">
      <c r="A23" s="29"/>
      <c r="B23" s="93"/>
      <c r="C23" s="153"/>
      <c r="D23" s="153"/>
      <c r="E23" s="136"/>
      <c r="F23" s="136"/>
      <c r="G23" s="91"/>
    </row>
    <row r="24" spans="1:243" s="92" customFormat="1" ht="13.5" thickBot="1">
      <c r="A24" s="26">
        <v>102</v>
      </c>
      <c r="B24" s="94" t="s">
        <v>197</v>
      </c>
      <c r="C24" s="150"/>
      <c r="D24" s="150"/>
      <c r="E24" s="134"/>
      <c r="F24" s="134"/>
      <c r="G24" s="87"/>
      <c r="H24" s="95"/>
      <c r="I24" s="32"/>
      <c r="J24" s="33"/>
      <c r="K24" s="96"/>
      <c r="L24" s="97"/>
      <c r="M24" s="32"/>
      <c r="N24" s="95"/>
      <c r="O24" s="32"/>
      <c r="P24" s="33"/>
      <c r="Q24" s="96"/>
      <c r="R24" s="97"/>
      <c r="S24" s="32"/>
      <c r="T24" s="95"/>
      <c r="U24" s="32"/>
      <c r="V24" s="33"/>
      <c r="W24" s="96"/>
      <c r="X24" s="97"/>
      <c r="Y24" s="32"/>
      <c r="Z24" s="95"/>
      <c r="AA24" s="32"/>
      <c r="AB24" s="33"/>
      <c r="AC24" s="96"/>
      <c r="AD24" s="97"/>
      <c r="AE24" s="32"/>
      <c r="AF24" s="95"/>
      <c r="AG24" s="32"/>
      <c r="AH24" s="33"/>
      <c r="AI24" s="96"/>
      <c r="AJ24" s="97"/>
      <c r="AK24" s="32"/>
      <c r="AL24" s="95"/>
      <c r="AM24" s="32"/>
      <c r="AN24" s="33"/>
      <c r="AO24" s="96"/>
      <c r="AP24" s="97"/>
      <c r="AQ24" s="32"/>
      <c r="AR24" s="95"/>
      <c r="AS24" s="32"/>
      <c r="AT24" s="33"/>
      <c r="AU24" s="96"/>
      <c r="AV24" s="97"/>
      <c r="AW24" s="32"/>
      <c r="AX24" s="95"/>
      <c r="AY24" s="32"/>
      <c r="AZ24" s="33"/>
      <c r="BA24" s="96"/>
      <c r="BB24" s="97"/>
      <c r="BC24" s="32"/>
      <c r="BD24" s="95"/>
      <c r="BE24" s="32"/>
      <c r="BF24" s="33"/>
      <c r="BG24" s="96"/>
      <c r="BH24" s="97"/>
      <c r="BI24" s="32"/>
      <c r="BJ24" s="95"/>
      <c r="BK24" s="32"/>
      <c r="BL24" s="33"/>
      <c r="BM24" s="96"/>
      <c r="BN24" s="97"/>
      <c r="BO24" s="32"/>
      <c r="BP24" s="95"/>
      <c r="BQ24" s="32"/>
      <c r="BR24" s="33"/>
      <c r="BS24" s="96"/>
      <c r="BT24" s="97"/>
      <c r="BU24" s="32"/>
      <c r="BV24" s="95"/>
      <c r="BW24" s="32"/>
      <c r="BX24" s="33"/>
      <c r="BY24" s="96"/>
      <c r="BZ24" s="97"/>
      <c r="CA24" s="32"/>
      <c r="CB24" s="95"/>
      <c r="CC24" s="32"/>
      <c r="CD24" s="33"/>
      <c r="CE24" s="96"/>
      <c r="CF24" s="97"/>
      <c r="CG24" s="32"/>
      <c r="CH24" s="95"/>
      <c r="CI24" s="32"/>
      <c r="CJ24" s="33"/>
      <c r="CK24" s="96"/>
      <c r="CL24" s="97"/>
      <c r="CM24" s="32"/>
      <c r="CN24" s="95"/>
      <c r="CO24" s="32"/>
      <c r="CP24" s="33"/>
      <c r="CQ24" s="96"/>
      <c r="CR24" s="97"/>
      <c r="CS24" s="32"/>
      <c r="CT24" s="95"/>
      <c r="CU24" s="32"/>
      <c r="CV24" s="33"/>
      <c r="CW24" s="96"/>
      <c r="CX24" s="97"/>
      <c r="CY24" s="32"/>
      <c r="CZ24" s="95"/>
      <c r="DA24" s="32"/>
      <c r="DB24" s="33"/>
      <c r="DC24" s="96"/>
      <c r="DD24" s="97"/>
      <c r="DE24" s="32"/>
      <c r="DF24" s="95"/>
      <c r="DG24" s="32"/>
      <c r="DH24" s="33"/>
      <c r="DI24" s="96"/>
      <c r="DJ24" s="97"/>
      <c r="DK24" s="32"/>
      <c r="DL24" s="95"/>
      <c r="DM24" s="32"/>
      <c r="DN24" s="33"/>
      <c r="DO24" s="96"/>
      <c r="DP24" s="97"/>
      <c r="DQ24" s="32"/>
      <c r="DR24" s="95"/>
      <c r="DS24" s="32"/>
      <c r="DT24" s="33"/>
      <c r="DU24" s="96"/>
      <c r="DV24" s="97"/>
      <c r="DW24" s="32"/>
      <c r="DX24" s="95"/>
      <c r="DY24" s="32"/>
      <c r="DZ24" s="33"/>
      <c r="EA24" s="96"/>
      <c r="EB24" s="97"/>
      <c r="EC24" s="32"/>
      <c r="ED24" s="95"/>
      <c r="EE24" s="32"/>
      <c r="EF24" s="33"/>
      <c r="EG24" s="96"/>
      <c r="EH24" s="97"/>
      <c r="EI24" s="32"/>
      <c r="EJ24" s="95"/>
      <c r="EK24" s="32"/>
      <c r="EL24" s="33"/>
      <c r="EM24" s="96"/>
      <c r="EN24" s="97"/>
      <c r="EO24" s="32"/>
      <c r="EP24" s="95"/>
      <c r="EQ24" s="32"/>
      <c r="ER24" s="33"/>
      <c r="ES24" s="96"/>
      <c r="ET24" s="97"/>
      <c r="EU24" s="32"/>
      <c r="EV24" s="95"/>
      <c r="EW24" s="32"/>
      <c r="EX24" s="33"/>
      <c r="EY24" s="96"/>
      <c r="EZ24" s="97"/>
      <c r="FA24" s="32"/>
      <c r="FB24" s="95"/>
      <c r="FC24" s="32"/>
      <c r="FD24" s="33"/>
      <c r="FE24" s="96"/>
      <c r="FF24" s="97"/>
      <c r="FG24" s="32"/>
      <c r="FH24" s="95"/>
      <c r="FI24" s="32"/>
      <c r="FJ24" s="33"/>
      <c r="FK24" s="96"/>
      <c r="FL24" s="97"/>
      <c r="FM24" s="32"/>
      <c r="FN24" s="95"/>
      <c r="FO24" s="32"/>
      <c r="FP24" s="33"/>
      <c r="FQ24" s="96"/>
      <c r="FR24" s="97"/>
      <c r="FS24" s="32"/>
      <c r="FT24" s="95"/>
      <c r="FU24" s="32"/>
      <c r="FV24" s="33"/>
      <c r="FW24" s="96"/>
      <c r="FX24" s="97"/>
      <c r="FY24" s="32"/>
      <c r="FZ24" s="95"/>
      <c r="GA24" s="32"/>
      <c r="GB24" s="33"/>
      <c r="GC24" s="96"/>
      <c r="GD24" s="97"/>
      <c r="GE24" s="32"/>
      <c r="GF24" s="95"/>
      <c r="GG24" s="32"/>
      <c r="GH24" s="33"/>
      <c r="GI24" s="96"/>
      <c r="GJ24" s="97"/>
      <c r="GK24" s="32"/>
      <c r="GL24" s="95"/>
      <c r="GM24" s="32"/>
      <c r="GN24" s="33"/>
      <c r="GO24" s="96"/>
      <c r="GP24" s="97"/>
      <c r="GQ24" s="32"/>
      <c r="GR24" s="95"/>
      <c r="GS24" s="32"/>
      <c r="GT24" s="33"/>
      <c r="GU24" s="96"/>
      <c r="GV24" s="97"/>
      <c r="GW24" s="32"/>
      <c r="GX24" s="95"/>
      <c r="GY24" s="32"/>
      <c r="GZ24" s="33"/>
      <c r="HA24" s="96"/>
      <c r="HB24" s="97"/>
      <c r="HC24" s="32"/>
      <c r="HD24" s="95"/>
      <c r="HE24" s="32"/>
      <c r="HF24" s="33"/>
      <c r="HG24" s="96"/>
      <c r="HH24" s="97"/>
      <c r="HI24" s="32"/>
      <c r="HJ24" s="95"/>
      <c r="HK24" s="32"/>
      <c r="HL24" s="33"/>
      <c r="HM24" s="96"/>
      <c r="HN24" s="97"/>
      <c r="HO24" s="32"/>
      <c r="HP24" s="95"/>
      <c r="HQ24" s="32"/>
      <c r="HR24" s="33"/>
      <c r="HS24" s="96"/>
      <c r="HT24" s="97"/>
      <c r="HU24" s="32"/>
      <c r="HV24" s="95"/>
      <c r="HW24" s="32"/>
      <c r="HX24" s="33"/>
      <c r="HY24" s="96"/>
      <c r="HZ24" s="97"/>
      <c r="IA24" s="32"/>
      <c r="IB24" s="95"/>
      <c r="IC24" s="32"/>
      <c r="ID24" s="33"/>
      <c r="IE24" s="96"/>
      <c r="IF24" s="97"/>
      <c r="IG24" s="32"/>
      <c r="IH24" s="95"/>
      <c r="II24" s="32"/>
    </row>
    <row r="25" spans="1:243" s="92" customFormat="1" ht="191.25">
      <c r="A25" s="31">
        <f>A24+0.01</f>
        <v>102.01</v>
      </c>
      <c r="B25" s="13" t="s">
        <v>204</v>
      </c>
      <c r="C25" s="43" t="s">
        <v>52</v>
      </c>
      <c r="D25" s="43">
        <v>1</v>
      </c>
      <c r="E25" s="124">
        <v>0</v>
      </c>
      <c r="F25" s="124">
        <f t="shared" ref="F25" si="2">E25*D25</f>
        <v>0</v>
      </c>
      <c r="G25" s="88"/>
    </row>
    <row r="26" spans="1:243" s="92" customFormat="1" ht="12.75">
      <c r="A26" s="31">
        <f t="shared" ref="A26:A28" si="3">A25+0.01</f>
        <v>102.02000000000001</v>
      </c>
      <c r="B26" s="13" t="s">
        <v>205</v>
      </c>
      <c r="C26" s="43" t="s">
        <v>52</v>
      </c>
      <c r="D26" s="42">
        <v>1</v>
      </c>
      <c r="E26" s="124">
        <v>0</v>
      </c>
      <c r="F26" s="124">
        <f t="shared" ref="F26:F27" si="4">E26*D26</f>
        <v>0</v>
      </c>
      <c r="G26" s="88"/>
    </row>
    <row r="27" spans="1:243" s="92" customFormat="1" ht="89.25">
      <c r="A27" s="31">
        <f t="shared" si="3"/>
        <v>102.03000000000002</v>
      </c>
      <c r="B27" s="13" t="s">
        <v>154</v>
      </c>
      <c r="C27" s="43" t="s">
        <v>52</v>
      </c>
      <c r="D27" s="42">
        <v>1</v>
      </c>
      <c r="E27" s="124">
        <v>0</v>
      </c>
      <c r="F27" s="124">
        <f t="shared" si="4"/>
        <v>0</v>
      </c>
      <c r="G27" s="88"/>
    </row>
    <row r="28" spans="1:243" s="92" customFormat="1" ht="39" thickBot="1">
      <c r="A28" s="31">
        <f t="shared" si="3"/>
        <v>102.04000000000002</v>
      </c>
      <c r="B28" s="13" t="s">
        <v>155</v>
      </c>
      <c r="C28" s="43" t="s">
        <v>52</v>
      </c>
      <c r="D28" s="42">
        <v>1</v>
      </c>
      <c r="E28" s="124">
        <v>0</v>
      </c>
      <c r="F28" s="124">
        <f t="shared" ref="F28" si="5">E28*D28</f>
        <v>0</v>
      </c>
      <c r="G28" s="88"/>
    </row>
    <row r="29" spans="1:243" s="92" customFormat="1" ht="17.25" customHeight="1" thickBot="1">
      <c r="A29" s="28"/>
      <c r="B29" s="90" t="s">
        <v>39</v>
      </c>
      <c r="C29" s="151"/>
      <c r="D29" s="151"/>
      <c r="E29" s="135"/>
      <c r="F29" s="141">
        <f>SUM(F25:F28)</f>
        <v>0</v>
      </c>
      <c r="G29" s="91"/>
    </row>
    <row r="30" spans="1:243" s="92" customFormat="1" ht="13.5" thickBot="1">
      <c r="A30" s="29"/>
      <c r="B30" s="93"/>
      <c r="C30" s="153"/>
      <c r="D30" s="153"/>
      <c r="E30" s="136"/>
      <c r="F30" s="136"/>
      <c r="G30" s="91"/>
    </row>
    <row r="31" spans="1:243" s="85" customFormat="1" ht="13.5" thickBot="1">
      <c r="A31" s="29"/>
      <c r="B31" s="93"/>
      <c r="C31" s="153"/>
      <c r="D31" s="153"/>
      <c r="E31" s="136"/>
      <c r="F31" s="136"/>
      <c r="G31" s="91"/>
    </row>
    <row r="32" spans="1:243" s="85" customFormat="1" ht="13.5" thickBot="1">
      <c r="A32" s="26">
        <v>103</v>
      </c>
      <c r="B32" s="94" t="s">
        <v>150</v>
      </c>
      <c r="C32" s="150"/>
      <c r="D32" s="150"/>
      <c r="E32" s="134"/>
      <c r="F32" s="134"/>
      <c r="G32" s="87"/>
    </row>
    <row r="33" spans="1:7" s="85" customFormat="1" ht="12.75">
      <c r="A33" s="31">
        <f>A32+0.01</f>
        <v>103.01</v>
      </c>
      <c r="B33" s="35" t="s">
        <v>45</v>
      </c>
      <c r="C33" s="43" t="s">
        <v>52</v>
      </c>
      <c r="D33" s="43">
        <v>1</v>
      </c>
      <c r="E33" s="122">
        <v>0</v>
      </c>
      <c r="F33" s="122">
        <f>D33*E33</f>
        <v>0</v>
      </c>
      <c r="G33" s="88"/>
    </row>
    <row r="34" spans="1:7" s="85" customFormat="1" ht="12.75">
      <c r="A34" s="31">
        <f t="shared" ref="A34:A46" si="6">A33+0.01</f>
        <v>103.02000000000001</v>
      </c>
      <c r="B34" s="13" t="s">
        <v>195</v>
      </c>
      <c r="C34" s="43" t="s">
        <v>52</v>
      </c>
      <c r="D34" s="43">
        <v>1</v>
      </c>
      <c r="E34" s="122">
        <v>0</v>
      </c>
      <c r="F34" s="122">
        <f t="shared" ref="F34:F45" si="7">D34*E34</f>
        <v>0</v>
      </c>
      <c r="G34" s="88"/>
    </row>
    <row r="35" spans="1:7" s="85" customFormat="1" ht="12.75">
      <c r="A35" s="31">
        <f t="shared" si="6"/>
        <v>103.03000000000002</v>
      </c>
      <c r="B35" s="13" t="s">
        <v>46</v>
      </c>
      <c r="C35" s="43" t="s">
        <v>52</v>
      </c>
      <c r="D35" s="43">
        <v>1</v>
      </c>
      <c r="E35" s="122">
        <v>0</v>
      </c>
      <c r="F35" s="122">
        <f t="shared" si="7"/>
        <v>0</v>
      </c>
      <c r="G35" s="88"/>
    </row>
    <row r="36" spans="1:7" s="85" customFormat="1" ht="12.75">
      <c r="A36" s="31">
        <f t="shared" si="6"/>
        <v>103.04000000000002</v>
      </c>
      <c r="B36" s="13" t="s">
        <v>196</v>
      </c>
      <c r="C36" s="43" t="s">
        <v>52</v>
      </c>
      <c r="D36" s="43">
        <v>1</v>
      </c>
      <c r="E36" s="122">
        <v>0</v>
      </c>
      <c r="F36" s="122">
        <f t="shared" si="7"/>
        <v>0</v>
      </c>
      <c r="G36" s="88"/>
    </row>
    <row r="37" spans="1:7" s="85" customFormat="1" ht="12.75">
      <c r="A37" s="31">
        <f t="shared" si="6"/>
        <v>103.05000000000003</v>
      </c>
      <c r="B37" s="13" t="s">
        <v>47</v>
      </c>
      <c r="C37" s="43" t="s">
        <v>52</v>
      </c>
      <c r="D37" s="43">
        <v>1</v>
      </c>
      <c r="E37" s="122">
        <v>0</v>
      </c>
      <c r="F37" s="122">
        <f t="shared" si="7"/>
        <v>0</v>
      </c>
      <c r="G37" s="88"/>
    </row>
    <row r="38" spans="1:7" s="85" customFormat="1" ht="12.75">
      <c r="A38" s="31">
        <f t="shared" si="6"/>
        <v>103.06000000000003</v>
      </c>
      <c r="B38" s="13" t="s">
        <v>48</v>
      </c>
      <c r="C38" s="43" t="s">
        <v>52</v>
      </c>
      <c r="D38" s="43">
        <v>1</v>
      </c>
      <c r="E38" s="122">
        <v>0</v>
      </c>
      <c r="F38" s="122">
        <f t="shared" si="7"/>
        <v>0</v>
      </c>
      <c r="G38" s="88"/>
    </row>
    <row r="39" spans="1:7" s="85" customFormat="1" ht="12.75">
      <c r="A39" s="31">
        <f t="shared" si="6"/>
        <v>103.07000000000004</v>
      </c>
      <c r="B39" s="13" t="s">
        <v>156</v>
      </c>
      <c r="C39" s="43" t="s">
        <v>52</v>
      </c>
      <c r="D39" s="43">
        <v>1</v>
      </c>
      <c r="E39" s="122">
        <v>0</v>
      </c>
      <c r="F39" s="122">
        <f t="shared" si="7"/>
        <v>0</v>
      </c>
      <c r="G39" s="88"/>
    </row>
    <row r="40" spans="1:7" s="85" customFormat="1" ht="12.75">
      <c r="A40" s="31">
        <f t="shared" si="6"/>
        <v>103.08000000000004</v>
      </c>
      <c r="B40" s="13" t="s">
        <v>157</v>
      </c>
      <c r="C40" s="43" t="s">
        <v>52</v>
      </c>
      <c r="D40" s="43">
        <v>1</v>
      </c>
      <c r="E40" s="122">
        <v>0</v>
      </c>
      <c r="F40" s="122">
        <f t="shared" si="7"/>
        <v>0</v>
      </c>
      <c r="G40" s="88"/>
    </row>
    <row r="41" spans="1:7" s="85" customFormat="1" ht="12.75">
      <c r="A41" s="31">
        <f t="shared" si="6"/>
        <v>103.09000000000005</v>
      </c>
      <c r="B41" s="57" t="s">
        <v>158</v>
      </c>
      <c r="C41" s="43" t="s">
        <v>52</v>
      </c>
      <c r="D41" s="43">
        <v>1</v>
      </c>
      <c r="E41" s="122">
        <v>0</v>
      </c>
      <c r="F41" s="122">
        <f t="shared" si="7"/>
        <v>0</v>
      </c>
      <c r="G41" s="88"/>
    </row>
    <row r="42" spans="1:7" s="85" customFormat="1" ht="12.75">
      <c r="A42" s="31">
        <f t="shared" si="6"/>
        <v>103.10000000000005</v>
      </c>
      <c r="B42" s="57" t="s">
        <v>159</v>
      </c>
      <c r="C42" s="43" t="s">
        <v>52</v>
      </c>
      <c r="D42" s="43">
        <v>1</v>
      </c>
      <c r="E42" s="122">
        <v>0</v>
      </c>
      <c r="F42" s="122">
        <f t="shared" si="7"/>
        <v>0</v>
      </c>
      <c r="G42" s="88"/>
    </row>
    <row r="43" spans="1:7" s="85" customFormat="1" ht="12.75">
      <c r="A43" s="31">
        <f t="shared" si="6"/>
        <v>103.11000000000006</v>
      </c>
      <c r="B43" s="13" t="s">
        <v>160</v>
      </c>
      <c r="C43" s="43" t="s">
        <v>52</v>
      </c>
      <c r="D43" s="43">
        <v>1</v>
      </c>
      <c r="E43" s="122">
        <v>0</v>
      </c>
      <c r="F43" s="122">
        <f t="shared" si="7"/>
        <v>0</v>
      </c>
      <c r="G43" s="88"/>
    </row>
    <row r="44" spans="1:7" s="85" customFormat="1" ht="12.75">
      <c r="A44" s="31">
        <f t="shared" si="6"/>
        <v>103.12000000000006</v>
      </c>
      <c r="B44" s="13" t="s">
        <v>49</v>
      </c>
      <c r="C44" s="43" t="s">
        <v>52</v>
      </c>
      <c r="D44" s="43">
        <v>1</v>
      </c>
      <c r="E44" s="122">
        <v>0</v>
      </c>
      <c r="F44" s="122">
        <f t="shared" si="7"/>
        <v>0</v>
      </c>
      <c r="G44" s="88"/>
    </row>
    <row r="45" spans="1:7" s="85" customFormat="1" ht="12.75">
      <c r="A45" s="31">
        <f t="shared" si="6"/>
        <v>103.13000000000007</v>
      </c>
      <c r="B45" s="13" t="s">
        <v>50</v>
      </c>
      <c r="C45" s="43" t="s">
        <v>52</v>
      </c>
      <c r="D45" s="43">
        <v>1</v>
      </c>
      <c r="E45" s="122">
        <v>0</v>
      </c>
      <c r="F45" s="122">
        <f t="shared" si="7"/>
        <v>0</v>
      </c>
      <c r="G45" s="88"/>
    </row>
    <row r="46" spans="1:7" s="85" customFormat="1" ht="13.5" thickBot="1">
      <c r="A46" s="31">
        <f t="shared" si="6"/>
        <v>103.14000000000007</v>
      </c>
      <c r="B46" s="13" t="s">
        <v>51</v>
      </c>
      <c r="C46" s="43" t="s">
        <v>52</v>
      </c>
      <c r="D46" s="43">
        <v>1</v>
      </c>
      <c r="E46" s="122">
        <v>0</v>
      </c>
      <c r="F46" s="122">
        <f t="shared" ref="F46" si="8">D46*E46</f>
        <v>0</v>
      </c>
      <c r="G46" s="91"/>
    </row>
    <row r="47" spans="1:7" s="85" customFormat="1" ht="13.5" thickBot="1">
      <c r="A47" s="28"/>
      <c r="B47" s="90" t="s">
        <v>39</v>
      </c>
      <c r="C47" s="151"/>
      <c r="D47" s="151"/>
      <c r="E47" s="135"/>
      <c r="F47" s="135">
        <f>SUM(F33:F46)</f>
        <v>0</v>
      </c>
      <c r="G47" s="91"/>
    </row>
    <row r="48" spans="1:7" s="85" customFormat="1" ht="12.75">
      <c r="A48" s="29"/>
      <c r="B48" s="93"/>
      <c r="C48" s="153"/>
      <c r="D48" s="153"/>
      <c r="E48" s="136"/>
      <c r="F48" s="136"/>
      <c r="G48" s="91"/>
    </row>
    <row r="49" spans="1:7" s="85" customFormat="1" ht="14.25" customHeight="1" thickBot="1">
      <c r="A49" s="98"/>
      <c r="B49" s="99"/>
      <c r="C49" s="154"/>
      <c r="D49" s="154"/>
      <c r="E49" s="137"/>
      <c r="F49" s="137"/>
      <c r="G49" s="101"/>
    </row>
    <row r="50" spans="1:7" s="85" customFormat="1" ht="21.2" customHeight="1" thickBot="1">
      <c r="A50" s="102"/>
      <c r="B50" s="103" t="s">
        <v>38</v>
      </c>
      <c r="C50" s="155"/>
      <c r="D50" s="155"/>
      <c r="E50" s="138"/>
      <c r="F50" s="159">
        <f>F21+F29+F47</f>
        <v>0</v>
      </c>
      <c r="G50" s="104"/>
    </row>
    <row r="51" spans="1:7" s="85" customFormat="1" ht="12.75">
      <c r="A51" s="105"/>
      <c r="B51" s="106"/>
      <c r="C51" s="156"/>
      <c r="D51" s="156"/>
      <c r="E51" s="139"/>
      <c r="F51" s="139"/>
      <c r="G51" s="107"/>
    </row>
    <row r="52" spans="1:7" s="85" customFormat="1" ht="12.75">
      <c r="A52" s="105"/>
      <c r="B52" s="106"/>
      <c r="C52" s="156"/>
      <c r="D52" s="156"/>
      <c r="E52" s="139"/>
      <c r="F52" s="139"/>
      <c r="G52" s="107"/>
    </row>
  </sheetData>
  <phoneticPr fontId="2" type="noConversion"/>
  <printOptions horizontalCentered="1"/>
  <pageMargins left="0.39370078740157483" right="0.39370078740157483" top="0.59055118110236227" bottom="0.70866141732283472" header="0.51181102362204722" footer="0.51181102362204722"/>
  <pageSetup paperSize="9" scale="96" fitToHeight="0" orientation="landscape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159"/>
  <sheetViews>
    <sheetView topLeftCell="A70" zoomScale="85" zoomScaleNormal="85" workbookViewId="0"/>
  </sheetViews>
  <sheetFormatPr defaultColWidth="8.88671875" defaultRowHeight="15"/>
  <cols>
    <col min="1" max="1" width="9.44140625" style="30" customWidth="1"/>
    <col min="2" max="2" width="52.6640625" customWidth="1"/>
    <col min="3" max="4" width="7" customWidth="1"/>
    <col min="5" max="5" width="9.33203125" customWidth="1"/>
    <col min="6" max="6" width="14.6640625" customWidth="1"/>
    <col min="7" max="7" width="4.44140625" style="4" customWidth="1"/>
    <col min="8" max="16384" width="8.88671875" style="4"/>
  </cols>
  <sheetData>
    <row r="1" spans="1:6" ht="41.25" customHeight="1">
      <c r="A1" s="21"/>
      <c r="B1" s="7"/>
      <c r="C1" s="142" t="s">
        <v>187</v>
      </c>
      <c r="D1" s="142"/>
      <c r="E1" s="127"/>
      <c r="F1" s="127"/>
    </row>
    <row r="2" spans="1:6" ht="30.2" customHeight="1">
      <c r="A2" s="22"/>
      <c r="B2" s="197" t="s">
        <v>186</v>
      </c>
      <c r="C2" s="143"/>
      <c r="D2" s="143"/>
      <c r="E2" s="128"/>
      <c r="F2" s="128"/>
    </row>
    <row r="3" spans="1:6" ht="30.75" customHeight="1">
      <c r="A3" s="22">
        <v>200</v>
      </c>
      <c r="B3" s="20" t="s">
        <v>41</v>
      </c>
      <c r="C3" s="143"/>
      <c r="D3" s="143"/>
      <c r="E3" s="128"/>
      <c r="F3" s="128"/>
    </row>
    <row r="4" spans="1:6" s="59" customFormat="1" ht="26.45" customHeight="1" thickBot="1">
      <c r="A4" s="22"/>
      <c r="B4" s="20"/>
      <c r="C4" s="1"/>
      <c r="D4" s="224"/>
      <c r="E4" s="224"/>
      <c r="F4" s="224"/>
    </row>
    <row r="5" spans="1:6" s="183" customFormat="1" ht="24.75" thickBot="1">
      <c r="A5" s="23" t="s">
        <v>189</v>
      </c>
      <c r="B5" s="2" t="s">
        <v>188</v>
      </c>
      <c r="C5" s="3" t="s">
        <v>190</v>
      </c>
      <c r="D5" s="5" t="s">
        <v>191</v>
      </c>
      <c r="E5" s="6" t="s">
        <v>192</v>
      </c>
      <c r="F5" s="204" t="s">
        <v>162</v>
      </c>
    </row>
    <row r="6" spans="1:6" ht="21" thickBot="1">
      <c r="A6" s="24"/>
      <c r="B6" s="68" t="s">
        <v>40</v>
      </c>
      <c r="C6" s="16"/>
      <c r="D6" s="16"/>
      <c r="E6" s="16"/>
      <c r="F6" s="16"/>
    </row>
    <row r="7" spans="1:6" ht="15.75">
      <c r="A7" s="78">
        <f>A16</f>
        <v>201</v>
      </c>
      <c r="B7" s="79" t="str">
        <f>B16</f>
        <v>Podzemní úložiště PHM</v>
      </c>
      <c r="C7" s="70"/>
      <c r="D7" s="70"/>
      <c r="E7" s="70"/>
      <c r="F7" s="123">
        <f>F46</f>
        <v>0</v>
      </c>
    </row>
    <row r="8" spans="1:6" ht="15.75">
      <c r="A8" s="80">
        <f>A48</f>
        <v>202</v>
      </c>
      <c r="B8" s="73" t="str">
        <f>B48</f>
        <v xml:space="preserve">Strojovny náhradních zdrojů DUPS a MG </v>
      </c>
      <c r="C8" s="72"/>
      <c r="D8" s="72"/>
      <c r="E8" s="72"/>
      <c r="F8" s="113">
        <f>F68</f>
        <v>0</v>
      </c>
    </row>
    <row r="9" spans="1:6" ht="15.75">
      <c r="A9" s="80">
        <f>A70</f>
        <v>203</v>
      </c>
      <c r="B9" s="73" t="str">
        <f>B70</f>
        <v>Propojovací potrubí</v>
      </c>
      <c r="C9" s="72"/>
      <c r="D9" s="72"/>
      <c r="E9" s="72"/>
      <c r="F9" s="113">
        <f>F80</f>
        <v>0</v>
      </c>
    </row>
    <row r="10" spans="1:6" ht="15.75">
      <c r="A10" s="80">
        <f>A82</f>
        <v>204</v>
      </c>
      <c r="B10" s="73" t="str">
        <f>B82</f>
        <v>Systém stáčení PHM - stáčecí šachta</v>
      </c>
      <c r="C10" s="72"/>
      <c r="D10" s="72"/>
      <c r="E10" s="72"/>
      <c r="F10" s="113">
        <f>F98</f>
        <v>0</v>
      </c>
    </row>
    <row r="11" spans="1:6" ht="24" customHeight="1">
      <c r="A11" s="80">
        <f>A100</f>
        <v>205</v>
      </c>
      <c r="B11" s="73" t="str">
        <f>B100</f>
        <v>Realizace stavby</v>
      </c>
      <c r="C11" s="72"/>
      <c r="D11" s="72"/>
      <c r="E11" s="72"/>
      <c r="F11" s="113">
        <f>F116</f>
        <v>0</v>
      </c>
    </row>
    <row r="12" spans="1:6" ht="15.75">
      <c r="A12" s="78">
        <f>A119</f>
        <v>207</v>
      </c>
      <c r="B12" s="79" t="str">
        <f>B119</f>
        <v>Rozvaděč TRS - MG, TRS - DUPS</v>
      </c>
      <c r="C12" s="70"/>
      <c r="D12" s="70"/>
      <c r="E12" s="70"/>
      <c r="F12" s="123">
        <f>F126</f>
        <v>0</v>
      </c>
    </row>
    <row r="13" spans="1:6" ht="31.35" customHeight="1" thickBot="1">
      <c r="A13" s="80">
        <f>A128</f>
        <v>208</v>
      </c>
      <c r="B13" s="73" t="str">
        <f>B128</f>
        <v>ŘS TRS- modul diagnostiky  - instalovaný v TRS - MG a TRS - DUPS</v>
      </c>
      <c r="C13" s="72"/>
      <c r="D13" s="72"/>
      <c r="E13" s="72"/>
      <c r="F13" s="113">
        <f>F153</f>
        <v>0</v>
      </c>
    </row>
    <row r="14" spans="1:6" s="14" customFormat="1" ht="18.75" thickBot="1">
      <c r="A14" s="67"/>
      <c r="B14" s="66" t="s">
        <v>38</v>
      </c>
      <c r="C14" s="8"/>
      <c r="D14" s="60"/>
      <c r="E14" s="60"/>
      <c r="F14" s="190">
        <f>SUM(F7:F13)</f>
        <v>0</v>
      </c>
    </row>
    <row r="15" spans="1:6" s="89" customFormat="1" ht="19.5" customHeight="1" thickBot="1">
      <c r="A15" s="83"/>
      <c r="B15" s="19"/>
      <c r="C15" s="19"/>
      <c r="D15" s="19"/>
      <c r="E15" s="19"/>
      <c r="F15" s="19"/>
    </row>
    <row r="16" spans="1:6" s="89" customFormat="1" ht="13.5" thickBot="1">
      <c r="A16" s="26">
        <v>201</v>
      </c>
      <c r="B16" s="44" t="s">
        <v>56</v>
      </c>
      <c r="C16" s="9"/>
      <c r="D16" s="9"/>
      <c r="E16" s="9"/>
      <c r="F16" s="9"/>
    </row>
    <row r="17" spans="1:6" s="89" customFormat="1" ht="14.25">
      <c r="A17" s="121">
        <v>201.01</v>
      </c>
      <c r="B17" s="45" t="s">
        <v>228</v>
      </c>
      <c r="C17" s="211" t="s">
        <v>53</v>
      </c>
      <c r="D17" s="211">
        <v>1</v>
      </c>
      <c r="E17" s="212">
        <v>0</v>
      </c>
      <c r="F17" s="212">
        <f>D17*E17</f>
        <v>0</v>
      </c>
    </row>
    <row r="18" spans="1:6" s="89" customFormat="1" ht="38.25">
      <c r="A18" s="121">
        <v>201.01999999999998</v>
      </c>
      <c r="B18" s="45" t="s">
        <v>206</v>
      </c>
      <c r="C18" s="211" t="s">
        <v>55</v>
      </c>
      <c r="D18" s="211">
        <v>1</v>
      </c>
      <c r="E18" s="212">
        <v>0</v>
      </c>
      <c r="F18" s="212">
        <f>D18*E18</f>
        <v>0</v>
      </c>
    </row>
    <row r="19" spans="1:6" s="89" customFormat="1" ht="38.25">
      <c r="A19" s="121">
        <v>201.02999999999997</v>
      </c>
      <c r="B19" s="45" t="s">
        <v>207</v>
      </c>
      <c r="C19" s="211" t="s">
        <v>55</v>
      </c>
      <c r="D19" s="211">
        <v>1</v>
      </c>
      <c r="E19" s="212">
        <v>0</v>
      </c>
      <c r="F19" s="212">
        <f t="shared" ref="F19:F45" si="0">D19*E19</f>
        <v>0</v>
      </c>
    </row>
    <row r="20" spans="1:6" s="89" customFormat="1" ht="17.45" customHeight="1">
      <c r="A20" s="121">
        <v>201.04</v>
      </c>
      <c r="B20" s="45" t="s">
        <v>208</v>
      </c>
      <c r="C20" s="211" t="s">
        <v>55</v>
      </c>
      <c r="D20" s="211">
        <v>1</v>
      </c>
      <c r="E20" s="212">
        <v>0</v>
      </c>
      <c r="F20" s="212">
        <f t="shared" si="0"/>
        <v>0</v>
      </c>
    </row>
    <row r="21" spans="1:6" s="89" customFormat="1" ht="12.75">
      <c r="A21" s="121">
        <v>201.05</v>
      </c>
      <c r="B21" s="45" t="s">
        <v>60</v>
      </c>
      <c r="C21" s="211" t="s">
        <v>55</v>
      </c>
      <c r="D21" s="211">
        <v>1</v>
      </c>
      <c r="E21" s="212">
        <v>0</v>
      </c>
      <c r="F21" s="212">
        <f t="shared" si="0"/>
        <v>0</v>
      </c>
    </row>
    <row r="22" spans="1:6" s="89" customFormat="1" ht="25.5">
      <c r="A22" s="121">
        <v>201.06</v>
      </c>
      <c r="B22" s="45" t="s">
        <v>209</v>
      </c>
      <c r="C22" s="211" t="s">
        <v>55</v>
      </c>
      <c r="D22" s="211">
        <v>1</v>
      </c>
      <c r="E22" s="212">
        <v>0</v>
      </c>
      <c r="F22" s="212">
        <f t="shared" si="0"/>
        <v>0</v>
      </c>
    </row>
    <row r="23" spans="1:6" s="89" customFormat="1" ht="25.5">
      <c r="A23" s="121">
        <v>201.07</v>
      </c>
      <c r="B23" s="45" t="s">
        <v>210</v>
      </c>
      <c r="C23" s="211" t="s">
        <v>55</v>
      </c>
      <c r="D23" s="211">
        <v>1</v>
      </c>
      <c r="E23" s="212">
        <v>0</v>
      </c>
      <c r="F23" s="212">
        <f t="shared" si="0"/>
        <v>0</v>
      </c>
    </row>
    <row r="24" spans="1:6" s="89" customFormat="1" ht="12.75">
      <c r="A24" s="121">
        <v>201.08</v>
      </c>
      <c r="B24" s="45" t="s">
        <v>211</v>
      </c>
      <c r="C24" s="211" t="s">
        <v>53</v>
      </c>
      <c r="D24" s="211">
        <v>2</v>
      </c>
      <c r="E24" s="212">
        <v>0</v>
      </c>
      <c r="F24" s="212">
        <f t="shared" si="0"/>
        <v>0</v>
      </c>
    </row>
    <row r="25" spans="1:6" s="89" customFormat="1" ht="12.75">
      <c r="A25" s="121">
        <v>201.09</v>
      </c>
      <c r="B25" s="45" t="s">
        <v>212</v>
      </c>
      <c r="C25" s="211" t="s">
        <v>53</v>
      </c>
      <c r="D25" s="211">
        <v>2</v>
      </c>
      <c r="E25" s="212">
        <v>0</v>
      </c>
      <c r="F25" s="212">
        <f t="shared" si="0"/>
        <v>0</v>
      </c>
    </row>
    <row r="26" spans="1:6" s="89" customFormat="1" ht="12.75">
      <c r="A26" s="121">
        <v>201.1</v>
      </c>
      <c r="B26" s="45" t="s">
        <v>213</v>
      </c>
      <c r="C26" s="211" t="s">
        <v>53</v>
      </c>
      <c r="D26" s="211">
        <v>1</v>
      </c>
      <c r="E26" s="212">
        <v>0</v>
      </c>
      <c r="F26" s="212">
        <f t="shared" si="0"/>
        <v>0</v>
      </c>
    </row>
    <row r="27" spans="1:6" s="89" customFormat="1" ht="25.5">
      <c r="A27" s="121">
        <v>201.11</v>
      </c>
      <c r="B27" s="45" t="s">
        <v>214</v>
      </c>
      <c r="C27" s="211" t="s">
        <v>55</v>
      </c>
      <c r="D27" s="211">
        <v>1</v>
      </c>
      <c r="E27" s="212">
        <v>0</v>
      </c>
      <c r="F27" s="212">
        <f t="shared" si="0"/>
        <v>0</v>
      </c>
    </row>
    <row r="28" spans="1:6" s="89" customFormat="1" ht="12.75">
      <c r="A28" s="121">
        <v>201.12</v>
      </c>
      <c r="B28" s="45" t="s">
        <v>215</v>
      </c>
      <c r="C28" s="211" t="s">
        <v>53</v>
      </c>
      <c r="D28" s="211">
        <v>2</v>
      </c>
      <c r="E28" s="212">
        <v>0</v>
      </c>
      <c r="F28" s="212">
        <f t="shared" si="0"/>
        <v>0</v>
      </c>
    </row>
    <row r="29" spans="1:6" s="92" customFormat="1" ht="12.75">
      <c r="A29" s="121">
        <v>201.13</v>
      </c>
      <c r="B29" s="45" t="s">
        <v>216</v>
      </c>
      <c r="C29" s="211" t="s">
        <v>53</v>
      </c>
      <c r="D29" s="211">
        <v>2</v>
      </c>
      <c r="E29" s="212">
        <v>0</v>
      </c>
      <c r="F29" s="212">
        <f t="shared" si="0"/>
        <v>0</v>
      </c>
    </row>
    <row r="30" spans="1:6" s="92" customFormat="1" ht="25.5">
      <c r="A30" s="121">
        <v>201.14</v>
      </c>
      <c r="B30" s="45" t="s">
        <v>217</v>
      </c>
      <c r="C30" s="211" t="s">
        <v>55</v>
      </c>
      <c r="D30" s="211">
        <v>1</v>
      </c>
      <c r="E30" s="212">
        <v>0</v>
      </c>
      <c r="F30" s="212">
        <f t="shared" si="0"/>
        <v>0</v>
      </c>
    </row>
    <row r="31" spans="1:6" s="92" customFormat="1" ht="12.75">
      <c r="A31" s="121">
        <v>201.15</v>
      </c>
      <c r="B31" s="45" t="s">
        <v>218</v>
      </c>
      <c r="C31" s="211" t="s">
        <v>53</v>
      </c>
      <c r="D31" s="211">
        <v>2</v>
      </c>
      <c r="E31" s="212">
        <v>0</v>
      </c>
      <c r="F31" s="212">
        <f t="shared" si="0"/>
        <v>0</v>
      </c>
    </row>
    <row r="32" spans="1:6" s="92" customFormat="1" ht="12.75">
      <c r="A32" s="121">
        <v>201.16</v>
      </c>
      <c r="B32" s="45" t="s">
        <v>219</v>
      </c>
      <c r="C32" s="211" t="s">
        <v>220</v>
      </c>
      <c r="D32" s="211">
        <v>2</v>
      </c>
      <c r="E32" s="212">
        <v>0</v>
      </c>
      <c r="F32" s="212">
        <f t="shared" si="0"/>
        <v>0</v>
      </c>
    </row>
    <row r="33" spans="1:243" s="92" customFormat="1" ht="27.2" customHeight="1">
      <c r="A33" s="121">
        <v>201.17</v>
      </c>
      <c r="B33" s="45" t="s">
        <v>221</v>
      </c>
      <c r="C33" s="211" t="s">
        <v>55</v>
      </c>
      <c r="D33" s="211">
        <v>2</v>
      </c>
      <c r="E33" s="212">
        <v>0</v>
      </c>
      <c r="F33" s="212">
        <f t="shared" si="0"/>
        <v>0</v>
      </c>
    </row>
    <row r="34" spans="1:243" s="92" customFormat="1" ht="12.75">
      <c r="A34" s="121">
        <v>201.18</v>
      </c>
      <c r="B34" s="45" t="s">
        <v>222</v>
      </c>
      <c r="C34" s="211" t="s">
        <v>55</v>
      </c>
      <c r="D34" s="211">
        <v>2</v>
      </c>
      <c r="E34" s="212">
        <v>0</v>
      </c>
      <c r="F34" s="212">
        <f t="shared" si="0"/>
        <v>0</v>
      </c>
    </row>
    <row r="35" spans="1:243" s="92" customFormat="1" ht="25.5">
      <c r="A35" s="121">
        <v>201.19</v>
      </c>
      <c r="B35" s="45" t="s">
        <v>223</v>
      </c>
      <c r="C35" s="211" t="s">
        <v>53</v>
      </c>
      <c r="D35" s="211">
        <v>2</v>
      </c>
      <c r="E35" s="212">
        <v>0</v>
      </c>
      <c r="F35" s="212">
        <f t="shared" si="0"/>
        <v>0</v>
      </c>
    </row>
    <row r="36" spans="1:243" s="92" customFormat="1" ht="12.75">
      <c r="A36" s="121">
        <v>201.2</v>
      </c>
      <c r="B36" s="45" t="s">
        <v>224</v>
      </c>
      <c r="C36" s="211" t="s">
        <v>53</v>
      </c>
      <c r="D36" s="211">
        <v>1</v>
      </c>
      <c r="E36" s="212">
        <v>0</v>
      </c>
      <c r="F36" s="212">
        <f t="shared" si="0"/>
        <v>0</v>
      </c>
    </row>
    <row r="37" spans="1:243" s="92" customFormat="1" ht="25.5">
      <c r="A37" s="121">
        <v>201.21</v>
      </c>
      <c r="B37" s="45" t="s">
        <v>225</v>
      </c>
      <c r="C37" s="211" t="s">
        <v>53</v>
      </c>
      <c r="D37" s="211">
        <v>4</v>
      </c>
      <c r="E37" s="212">
        <v>0</v>
      </c>
      <c r="F37" s="212">
        <f t="shared" si="0"/>
        <v>0</v>
      </c>
    </row>
    <row r="38" spans="1:243" s="92" customFormat="1" ht="12.75">
      <c r="A38" s="121">
        <v>201.22</v>
      </c>
      <c r="B38" s="45" t="s">
        <v>226</v>
      </c>
      <c r="C38" s="211" t="s">
        <v>55</v>
      </c>
      <c r="D38" s="211">
        <v>2</v>
      </c>
      <c r="E38" s="212">
        <v>0</v>
      </c>
      <c r="F38" s="212">
        <f t="shared" si="0"/>
        <v>0</v>
      </c>
    </row>
    <row r="39" spans="1:243" s="92" customFormat="1" ht="12.75">
      <c r="A39" s="121">
        <v>201.23</v>
      </c>
      <c r="B39" s="45" t="s">
        <v>66</v>
      </c>
      <c r="C39" s="211" t="s">
        <v>53</v>
      </c>
      <c r="D39" s="211">
        <v>8</v>
      </c>
      <c r="E39" s="212">
        <v>0</v>
      </c>
      <c r="F39" s="212">
        <f t="shared" si="0"/>
        <v>0</v>
      </c>
    </row>
    <row r="40" spans="1:243" s="92" customFormat="1" ht="12.75">
      <c r="A40" s="121">
        <v>201.24</v>
      </c>
      <c r="B40" s="45" t="s">
        <v>67</v>
      </c>
      <c r="C40" s="211" t="s">
        <v>53</v>
      </c>
      <c r="D40" s="211">
        <v>4</v>
      </c>
      <c r="E40" s="212">
        <v>0</v>
      </c>
      <c r="F40" s="212">
        <f t="shared" si="0"/>
        <v>0</v>
      </c>
    </row>
    <row r="41" spans="1:243" s="92" customFormat="1" ht="12.75">
      <c r="A41" s="121">
        <v>201.25</v>
      </c>
      <c r="B41" s="45" t="s">
        <v>227</v>
      </c>
      <c r="C41" s="211" t="s">
        <v>53</v>
      </c>
      <c r="D41" s="211">
        <v>4</v>
      </c>
      <c r="E41" s="212">
        <v>0</v>
      </c>
      <c r="F41" s="212">
        <f t="shared" si="0"/>
        <v>0</v>
      </c>
    </row>
    <row r="42" spans="1:243" s="92" customFormat="1" ht="12.75">
      <c r="A42" s="121">
        <v>201.26</v>
      </c>
      <c r="B42" s="45" t="s">
        <v>68</v>
      </c>
      <c r="C42" s="211" t="s">
        <v>53</v>
      </c>
      <c r="D42" s="211">
        <v>1</v>
      </c>
      <c r="E42" s="212">
        <v>0</v>
      </c>
      <c r="F42" s="212">
        <f t="shared" si="0"/>
        <v>0</v>
      </c>
    </row>
    <row r="43" spans="1:243" s="92" customFormat="1" ht="12.75">
      <c r="A43" s="121">
        <v>201.27</v>
      </c>
      <c r="B43" s="45" t="s">
        <v>69</v>
      </c>
      <c r="C43" s="211" t="s">
        <v>53</v>
      </c>
      <c r="D43" s="211">
        <v>2</v>
      </c>
      <c r="E43" s="212">
        <v>0</v>
      </c>
      <c r="F43" s="212">
        <f t="shared" si="0"/>
        <v>0</v>
      </c>
    </row>
    <row r="44" spans="1:243" s="92" customFormat="1" ht="12.75">
      <c r="A44" s="121">
        <v>201.28</v>
      </c>
      <c r="B44" s="45" t="s">
        <v>70</v>
      </c>
      <c r="C44" s="211" t="s">
        <v>53</v>
      </c>
      <c r="D44" s="211">
        <v>7</v>
      </c>
      <c r="E44" s="212">
        <v>0</v>
      </c>
      <c r="F44" s="212">
        <f t="shared" si="0"/>
        <v>0</v>
      </c>
    </row>
    <row r="45" spans="1:243" s="92" customFormat="1" ht="13.5" thickBot="1">
      <c r="A45" s="121">
        <v>201.29</v>
      </c>
      <c r="B45" s="45" t="s">
        <v>71</v>
      </c>
      <c r="C45" s="211" t="s">
        <v>53</v>
      </c>
      <c r="D45" s="211">
        <v>2</v>
      </c>
      <c r="E45" s="212">
        <v>0</v>
      </c>
      <c r="F45" s="212">
        <f t="shared" si="0"/>
        <v>0</v>
      </c>
    </row>
    <row r="46" spans="1:243" s="92" customFormat="1" ht="13.5" thickBot="1">
      <c r="A46" s="28"/>
      <c r="B46" s="90" t="s">
        <v>39</v>
      </c>
      <c r="C46" s="10"/>
      <c r="D46" s="10"/>
      <c r="E46" s="10"/>
      <c r="F46" s="75">
        <f>SUM(F17:F45)</f>
        <v>0</v>
      </c>
    </row>
    <row r="47" spans="1:243" s="92" customFormat="1" ht="13.5" thickBot="1">
      <c r="A47" s="28"/>
      <c r="B47" s="90"/>
      <c r="C47" s="10"/>
      <c r="D47" s="10"/>
      <c r="E47" s="10"/>
      <c r="F47" s="10"/>
      <c r="G47" s="32"/>
      <c r="H47" s="95"/>
      <c r="I47" s="32"/>
      <c r="J47" s="33"/>
      <c r="K47" s="96"/>
      <c r="L47" s="97"/>
      <c r="M47" s="32"/>
      <c r="N47" s="95"/>
      <c r="O47" s="32"/>
      <c r="P47" s="33"/>
      <c r="Q47" s="96"/>
      <c r="R47" s="97"/>
      <c r="S47" s="32"/>
      <c r="T47" s="95"/>
      <c r="U47" s="32"/>
      <c r="V47" s="33"/>
      <c r="W47" s="96"/>
      <c r="X47" s="97"/>
      <c r="Y47" s="32"/>
      <c r="Z47" s="95"/>
      <c r="AA47" s="32"/>
      <c r="AB47" s="33"/>
      <c r="AC47" s="96"/>
      <c r="AD47" s="97"/>
      <c r="AE47" s="32"/>
      <c r="AF47" s="95"/>
      <c r="AG47" s="32"/>
      <c r="AH47" s="33"/>
      <c r="AI47" s="96"/>
      <c r="AJ47" s="97"/>
      <c r="AK47" s="32"/>
      <c r="AL47" s="95"/>
      <c r="AM47" s="32"/>
      <c r="AN47" s="33"/>
      <c r="AO47" s="96"/>
      <c r="AP47" s="97"/>
      <c r="AQ47" s="32"/>
      <c r="AR47" s="95"/>
      <c r="AS47" s="32"/>
      <c r="AT47" s="33"/>
      <c r="AU47" s="96"/>
      <c r="AV47" s="97"/>
      <c r="AW47" s="32"/>
      <c r="AX47" s="95"/>
      <c r="AY47" s="32"/>
      <c r="AZ47" s="33"/>
      <c r="BA47" s="96"/>
      <c r="BB47" s="97"/>
      <c r="BC47" s="32"/>
      <c r="BD47" s="95"/>
      <c r="BE47" s="32"/>
      <c r="BF47" s="33"/>
      <c r="BG47" s="96"/>
      <c r="BH47" s="97"/>
      <c r="BI47" s="32"/>
      <c r="BJ47" s="95"/>
      <c r="BK47" s="32"/>
      <c r="BL47" s="33"/>
      <c r="BM47" s="96"/>
      <c r="BN47" s="97"/>
      <c r="BO47" s="32"/>
      <c r="BP47" s="95"/>
      <c r="BQ47" s="32"/>
      <c r="BR47" s="33"/>
      <c r="BS47" s="96"/>
      <c r="BT47" s="97"/>
      <c r="BU47" s="32"/>
      <c r="BV47" s="95"/>
      <c r="BW47" s="32"/>
      <c r="BX47" s="33"/>
      <c r="BY47" s="96"/>
      <c r="BZ47" s="97"/>
      <c r="CA47" s="32"/>
      <c r="CB47" s="95"/>
      <c r="CC47" s="32"/>
      <c r="CD47" s="33"/>
      <c r="CE47" s="96"/>
      <c r="CF47" s="97"/>
      <c r="CG47" s="32"/>
      <c r="CH47" s="95"/>
      <c r="CI47" s="32"/>
      <c r="CJ47" s="33"/>
      <c r="CK47" s="96"/>
      <c r="CL47" s="97"/>
      <c r="CM47" s="32"/>
      <c r="CN47" s="95"/>
      <c r="CO47" s="32"/>
      <c r="CP47" s="33"/>
      <c r="CQ47" s="96"/>
      <c r="CR47" s="97"/>
      <c r="CS47" s="32"/>
      <c r="CT47" s="95"/>
      <c r="CU47" s="32"/>
      <c r="CV47" s="33"/>
      <c r="CW47" s="96"/>
      <c r="CX47" s="97"/>
      <c r="CY47" s="32"/>
      <c r="CZ47" s="95"/>
      <c r="DA47" s="32"/>
      <c r="DB47" s="33"/>
      <c r="DC47" s="96"/>
      <c r="DD47" s="97"/>
      <c r="DE47" s="32"/>
      <c r="DF47" s="95"/>
      <c r="DG47" s="32"/>
      <c r="DH47" s="33"/>
      <c r="DI47" s="96"/>
      <c r="DJ47" s="97"/>
      <c r="DK47" s="32"/>
      <c r="DL47" s="95"/>
      <c r="DM47" s="32"/>
      <c r="DN47" s="33"/>
      <c r="DO47" s="96"/>
      <c r="DP47" s="97"/>
      <c r="DQ47" s="32"/>
      <c r="DR47" s="95"/>
      <c r="DS47" s="32"/>
      <c r="DT47" s="33"/>
      <c r="DU47" s="96"/>
      <c r="DV47" s="97"/>
      <c r="DW47" s="32"/>
      <c r="DX47" s="95"/>
      <c r="DY47" s="32"/>
      <c r="DZ47" s="33"/>
      <c r="EA47" s="96"/>
      <c r="EB47" s="97"/>
      <c r="EC47" s="32"/>
      <c r="ED47" s="95"/>
      <c r="EE47" s="32"/>
      <c r="EF47" s="33"/>
      <c r="EG47" s="96"/>
      <c r="EH47" s="97"/>
      <c r="EI47" s="32"/>
      <c r="EJ47" s="95"/>
      <c r="EK47" s="32"/>
      <c r="EL47" s="33"/>
      <c r="EM47" s="96"/>
      <c r="EN47" s="97"/>
      <c r="EO47" s="32"/>
      <c r="EP47" s="95"/>
      <c r="EQ47" s="32"/>
      <c r="ER47" s="33"/>
      <c r="ES47" s="96"/>
      <c r="ET47" s="97"/>
      <c r="EU47" s="32"/>
      <c r="EV47" s="95"/>
      <c r="EW47" s="32"/>
      <c r="EX47" s="33"/>
      <c r="EY47" s="96"/>
      <c r="EZ47" s="97"/>
      <c r="FA47" s="32"/>
      <c r="FB47" s="95"/>
      <c r="FC47" s="32"/>
      <c r="FD47" s="33"/>
      <c r="FE47" s="96"/>
      <c r="FF47" s="97"/>
      <c r="FG47" s="32"/>
      <c r="FH47" s="95"/>
      <c r="FI47" s="32"/>
      <c r="FJ47" s="33"/>
      <c r="FK47" s="96"/>
      <c r="FL47" s="97"/>
      <c r="FM47" s="32"/>
      <c r="FN47" s="95"/>
      <c r="FO47" s="32"/>
      <c r="FP47" s="33"/>
      <c r="FQ47" s="96"/>
      <c r="FR47" s="97"/>
      <c r="FS47" s="32"/>
      <c r="FT47" s="95"/>
      <c r="FU47" s="32"/>
      <c r="FV47" s="33"/>
      <c r="FW47" s="96"/>
      <c r="FX47" s="97"/>
      <c r="FY47" s="32"/>
      <c r="FZ47" s="95"/>
      <c r="GA47" s="32"/>
      <c r="GB47" s="33"/>
      <c r="GC47" s="96"/>
      <c r="GD47" s="97"/>
      <c r="GE47" s="32"/>
      <c r="GF47" s="95"/>
      <c r="GG47" s="32"/>
      <c r="GH47" s="33"/>
      <c r="GI47" s="96"/>
      <c r="GJ47" s="97"/>
      <c r="GK47" s="32"/>
      <c r="GL47" s="95"/>
      <c r="GM47" s="32"/>
      <c r="GN47" s="33"/>
      <c r="GO47" s="96"/>
      <c r="GP47" s="97"/>
      <c r="GQ47" s="32"/>
      <c r="GR47" s="95"/>
      <c r="GS47" s="32"/>
      <c r="GT47" s="33"/>
      <c r="GU47" s="96"/>
      <c r="GV47" s="97"/>
      <c r="GW47" s="32"/>
      <c r="GX47" s="95"/>
      <c r="GY47" s="32"/>
      <c r="GZ47" s="33"/>
      <c r="HA47" s="96"/>
      <c r="HB47" s="97"/>
      <c r="HC47" s="32"/>
      <c r="HD47" s="95"/>
      <c r="HE47" s="32"/>
      <c r="HF47" s="33"/>
      <c r="HG47" s="96"/>
      <c r="HH47" s="97"/>
      <c r="HI47" s="32"/>
      <c r="HJ47" s="95"/>
      <c r="HK47" s="32"/>
      <c r="HL47" s="33"/>
      <c r="HM47" s="96"/>
      <c r="HN47" s="97"/>
      <c r="HO47" s="32"/>
      <c r="HP47" s="95"/>
      <c r="HQ47" s="32"/>
      <c r="HR47" s="33"/>
      <c r="HS47" s="96"/>
      <c r="HT47" s="97"/>
      <c r="HU47" s="32"/>
      <c r="HV47" s="95"/>
      <c r="HW47" s="32"/>
      <c r="HX47" s="33"/>
      <c r="HY47" s="96"/>
      <c r="HZ47" s="97"/>
      <c r="IA47" s="32"/>
      <c r="IB47" s="95"/>
      <c r="IC47" s="32"/>
      <c r="ID47" s="33"/>
      <c r="IE47" s="96"/>
      <c r="IF47" s="97"/>
      <c r="IG47" s="32"/>
      <c r="IH47" s="95"/>
      <c r="II47" s="32"/>
    </row>
    <row r="48" spans="1:243" s="92" customFormat="1" ht="13.5" thickBot="1">
      <c r="A48" s="26">
        <v>202</v>
      </c>
      <c r="B48" s="44" t="s">
        <v>229</v>
      </c>
      <c r="C48" s="9"/>
      <c r="D48" s="9"/>
      <c r="E48" s="9"/>
      <c r="F48" s="9"/>
    </row>
    <row r="49" spans="1:242" s="92" customFormat="1" ht="14.25">
      <c r="A49" s="121">
        <v>202.01</v>
      </c>
      <c r="B49" s="46" t="s">
        <v>72</v>
      </c>
      <c r="C49" s="213" t="s">
        <v>53</v>
      </c>
      <c r="D49" s="213">
        <v>1</v>
      </c>
      <c r="E49" s="212">
        <v>0</v>
      </c>
      <c r="F49" s="212">
        <f t="shared" ref="F49" si="1">D49*E49</f>
        <v>0</v>
      </c>
    </row>
    <row r="50" spans="1:242" s="92" customFormat="1" ht="41.25" customHeight="1">
      <c r="A50" s="121">
        <v>202.01999999999998</v>
      </c>
      <c r="B50" s="47" t="s">
        <v>73</v>
      </c>
      <c r="C50" s="211" t="s">
        <v>53</v>
      </c>
      <c r="D50" s="211">
        <v>1</v>
      </c>
      <c r="E50" s="212">
        <v>0</v>
      </c>
      <c r="F50" s="212">
        <f t="shared" ref="F50:F51" si="2">D50*E50</f>
        <v>0</v>
      </c>
    </row>
    <row r="51" spans="1:242" s="92" customFormat="1" ht="25.5">
      <c r="A51" s="121">
        <v>202.02999999999997</v>
      </c>
      <c r="B51" s="47" t="s">
        <v>61</v>
      </c>
      <c r="C51" s="211" t="s">
        <v>53</v>
      </c>
      <c r="D51" s="211">
        <v>1</v>
      </c>
      <c r="E51" s="212">
        <v>0</v>
      </c>
      <c r="F51" s="212">
        <f t="shared" si="2"/>
        <v>0</v>
      </c>
    </row>
    <row r="52" spans="1:242" s="92" customFormat="1" ht="25.5">
      <c r="A52" s="121">
        <v>202.03999999999996</v>
      </c>
      <c r="B52" s="47" t="s">
        <v>62</v>
      </c>
      <c r="C52" s="211" t="s">
        <v>53</v>
      </c>
      <c r="D52" s="211">
        <v>1</v>
      </c>
      <c r="E52" s="212">
        <v>0</v>
      </c>
      <c r="F52" s="212">
        <f t="shared" ref="F52:F67" si="3">D52*E52</f>
        <v>0</v>
      </c>
    </row>
    <row r="53" spans="1:242" s="92" customFormat="1" ht="12.75">
      <c r="A53" s="121">
        <v>202.04999999999995</v>
      </c>
      <c r="B53" s="48" t="s">
        <v>63</v>
      </c>
      <c r="C53" s="211" t="s">
        <v>53</v>
      </c>
      <c r="D53" s="211">
        <v>1</v>
      </c>
      <c r="E53" s="212">
        <v>0</v>
      </c>
      <c r="F53" s="212">
        <f t="shared" si="3"/>
        <v>0</v>
      </c>
    </row>
    <row r="54" spans="1:242" s="92" customFormat="1" ht="12.75">
      <c r="A54" s="121">
        <v>202.06999999999994</v>
      </c>
      <c r="B54" s="48" t="s">
        <v>74</v>
      </c>
      <c r="C54" s="211" t="s">
        <v>53</v>
      </c>
      <c r="D54" s="211">
        <v>1</v>
      </c>
      <c r="E54" s="212">
        <v>0</v>
      </c>
      <c r="F54" s="212">
        <f t="shared" si="3"/>
        <v>0</v>
      </c>
    </row>
    <row r="55" spans="1:242" s="92" customFormat="1" ht="12.75">
      <c r="A55" s="121">
        <v>202.07999999999993</v>
      </c>
      <c r="B55" s="48" t="s">
        <v>173</v>
      </c>
      <c r="C55" s="211" t="s">
        <v>53</v>
      </c>
      <c r="D55" s="211">
        <v>1</v>
      </c>
      <c r="E55" s="212">
        <v>0</v>
      </c>
      <c r="F55" s="212">
        <f t="shared" si="3"/>
        <v>0</v>
      </c>
    </row>
    <row r="56" spans="1:242" s="92" customFormat="1" ht="25.5">
      <c r="A56" s="121">
        <v>202.08999999999992</v>
      </c>
      <c r="B56" s="48" t="s">
        <v>75</v>
      </c>
      <c r="C56" s="211" t="s">
        <v>53</v>
      </c>
      <c r="D56" s="211">
        <v>2</v>
      </c>
      <c r="E56" s="212">
        <v>0</v>
      </c>
      <c r="F56" s="212">
        <f t="shared" si="3"/>
        <v>0</v>
      </c>
    </row>
    <row r="57" spans="1:242" s="92" customFormat="1" ht="12.75">
      <c r="A57" s="121">
        <v>202.09999999999991</v>
      </c>
      <c r="B57" s="48" t="s">
        <v>76</v>
      </c>
      <c r="C57" s="211" t="s">
        <v>53</v>
      </c>
      <c r="D57" s="211">
        <v>2</v>
      </c>
      <c r="E57" s="212">
        <v>0</v>
      </c>
      <c r="F57" s="212">
        <f t="shared" si="3"/>
        <v>0</v>
      </c>
    </row>
    <row r="58" spans="1:242" s="92" customFormat="1" ht="12.75">
      <c r="A58" s="121">
        <v>202.1099999999999</v>
      </c>
      <c r="B58" s="47" t="s">
        <v>77</v>
      </c>
      <c r="C58" s="211" t="s">
        <v>53</v>
      </c>
      <c r="D58" s="211">
        <v>2</v>
      </c>
      <c r="E58" s="212">
        <v>0</v>
      </c>
      <c r="F58" s="212">
        <f t="shared" si="3"/>
        <v>0</v>
      </c>
    </row>
    <row r="59" spans="1:242" s="92" customFormat="1" ht="12.75">
      <c r="A59" s="121">
        <v>202.11999999999989</v>
      </c>
      <c r="B59" s="48" t="s">
        <v>64</v>
      </c>
      <c r="C59" s="211" t="s">
        <v>53</v>
      </c>
      <c r="D59" s="211">
        <v>1</v>
      </c>
      <c r="E59" s="212">
        <v>0</v>
      </c>
      <c r="F59" s="212">
        <f t="shared" si="3"/>
        <v>0</v>
      </c>
    </row>
    <row r="60" spans="1:242" s="92" customFormat="1" ht="12.75">
      <c r="A60" s="121">
        <v>202.12999999999988</v>
      </c>
      <c r="B60" s="48" t="s">
        <v>65</v>
      </c>
      <c r="C60" s="211" t="s">
        <v>53</v>
      </c>
      <c r="D60" s="211">
        <v>2</v>
      </c>
      <c r="E60" s="212">
        <v>0</v>
      </c>
      <c r="F60" s="212">
        <f t="shared" si="3"/>
        <v>0</v>
      </c>
    </row>
    <row r="61" spans="1:242" s="92" customFormat="1" ht="12.75">
      <c r="A61" s="121">
        <v>202.14</v>
      </c>
      <c r="B61" s="48" t="s">
        <v>80</v>
      </c>
      <c r="C61" s="211" t="s">
        <v>55</v>
      </c>
      <c r="D61" s="211">
        <v>2</v>
      </c>
      <c r="E61" s="212">
        <v>0</v>
      </c>
      <c r="F61" s="212">
        <f t="shared" si="3"/>
        <v>0</v>
      </c>
    </row>
    <row r="62" spans="1:242" s="92" customFormat="1" ht="12.75">
      <c r="A62" s="121">
        <v>202.15</v>
      </c>
      <c r="B62" s="48" t="s">
        <v>81</v>
      </c>
      <c r="C62" s="211" t="s">
        <v>55</v>
      </c>
      <c r="D62" s="211">
        <v>1</v>
      </c>
      <c r="E62" s="212">
        <v>0</v>
      </c>
      <c r="F62" s="212">
        <f t="shared" si="3"/>
        <v>0</v>
      </c>
    </row>
    <row r="63" spans="1:242" s="85" customFormat="1" ht="12.75">
      <c r="A63" s="121">
        <v>202.16</v>
      </c>
      <c r="B63" s="50" t="s">
        <v>82</v>
      </c>
      <c r="C63" s="211" t="s">
        <v>55</v>
      </c>
      <c r="D63" s="211">
        <v>2</v>
      </c>
      <c r="E63" s="212">
        <v>0</v>
      </c>
      <c r="F63" s="212">
        <f t="shared" si="3"/>
        <v>0</v>
      </c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</row>
    <row r="64" spans="1:242" s="85" customFormat="1" ht="12.75">
      <c r="A64" s="121">
        <v>202.17</v>
      </c>
      <c r="B64" s="50" t="s">
        <v>230</v>
      </c>
      <c r="C64" s="211" t="s">
        <v>53</v>
      </c>
      <c r="D64" s="211">
        <v>2</v>
      </c>
      <c r="E64" s="212">
        <v>0</v>
      </c>
      <c r="F64" s="212">
        <f t="shared" si="3"/>
        <v>0</v>
      </c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  <c r="FI64" s="92"/>
      <c r="FJ64" s="92"/>
      <c r="FK64" s="92"/>
      <c r="FL64" s="92"/>
      <c r="FM64" s="92"/>
      <c r="FN64" s="92"/>
      <c r="FO64" s="92"/>
      <c r="FP64" s="92"/>
      <c r="FQ64" s="92"/>
      <c r="FR64" s="92"/>
      <c r="FS64" s="92"/>
      <c r="FT64" s="92"/>
      <c r="FU64" s="92"/>
      <c r="FV64" s="92"/>
      <c r="FW64" s="92"/>
      <c r="FX64" s="92"/>
      <c r="FY64" s="92"/>
      <c r="FZ64" s="92"/>
      <c r="GA64" s="92"/>
      <c r="GB64" s="92"/>
      <c r="GC64" s="92"/>
      <c r="GD64" s="92"/>
      <c r="GE64" s="92"/>
      <c r="GF64" s="92"/>
      <c r="GG64" s="92"/>
      <c r="GH64" s="92"/>
      <c r="GI64" s="92"/>
      <c r="GJ64" s="92"/>
      <c r="GK64" s="92"/>
      <c r="GL64" s="92"/>
      <c r="GM64" s="92"/>
      <c r="GN64" s="92"/>
      <c r="GO64" s="92"/>
      <c r="GP64" s="92"/>
      <c r="GQ64" s="92"/>
      <c r="GR64" s="92"/>
      <c r="GS64" s="92"/>
      <c r="GT64" s="92"/>
      <c r="GU64" s="92"/>
      <c r="GV64" s="92"/>
      <c r="GW64" s="92"/>
      <c r="GX64" s="92"/>
      <c r="GY64" s="92"/>
      <c r="GZ64" s="92"/>
      <c r="HA64" s="92"/>
      <c r="HB64" s="92"/>
      <c r="HC64" s="92"/>
      <c r="HD64" s="92"/>
      <c r="HE64" s="92"/>
      <c r="HF64" s="92"/>
      <c r="HG64" s="92"/>
      <c r="HH64" s="92"/>
      <c r="HI64" s="92"/>
      <c r="HJ64" s="92"/>
      <c r="HK64" s="92"/>
      <c r="HL64" s="92"/>
      <c r="HM64" s="92"/>
      <c r="HN64" s="92"/>
      <c r="HO64" s="92"/>
      <c r="HP64" s="92"/>
      <c r="HQ64" s="92"/>
      <c r="HR64" s="92"/>
      <c r="HS64" s="92"/>
      <c r="HT64" s="92"/>
      <c r="HU64" s="92"/>
      <c r="HV64" s="92"/>
      <c r="HW64" s="92"/>
      <c r="HX64" s="92"/>
      <c r="HY64" s="92"/>
      <c r="HZ64" s="92"/>
      <c r="IA64" s="92"/>
      <c r="IB64" s="92"/>
      <c r="IC64" s="92"/>
      <c r="ID64" s="92"/>
      <c r="IE64" s="92"/>
      <c r="IF64" s="92"/>
      <c r="IG64" s="92"/>
      <c r="IH64" s="92"/>
    </row>
    <row r="65" spans="1:242" s="85" customFormat="1" ht="12.75">
      <c r="A65" s="121">
        <v>202.18</v>
      </c>
      <c r="B65" s="50" t="s">
        <v>231</v>
      </c>
      <c r="C65" s="211" t="s">
        <v>53</v>
      </c>
      <c r="D65" s="211">
        <v>2</v>
      </c>
      <c r="E65" s="212">
        <v>0</v>
      </c>
      <c r="F65" s="212">
        <f t="shared" si="3"/>
        <v>0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92"/>
      <c r="FM65" s="92"/>
      <c r="FN65" s="92"/>
      <c r="FO65" s="92"/>
      <c r="FP65" s="92"/>
      <c r="FQ65" s="92"/>
      <c r="FR65" s="92"/>
      <c r="FS65" s="92"/>
      <c r="FT65" s="92"/>
      <c r="FU65" s="92"/>
      <c r="FV65" s="92"/>
      <c r="FW65" s="92"/>
      <c r="FX65" s="92"/>
      <c r="FY65" s="92"/>
      <c r="FZ65" s="92"/>
      <c r="GA65" s="92"/>
      <c r="GB65" s="92"/>
      <c r="GC65" s="92"/>
      <c r="GD65" s="92"/>
      <c r="GE65" s="92"/>
      <c r="GF65" s="92"/>
      <c r="GG65" s="92"/>
      <c r="GH65" s="92"/>
      <c r="GI65" s="92"/>
      <c r="GJ65" s="92"/>
      <c r="GK65" s="92"/>
      <c r="GL65" s="92"/>
      <c r="GM65" s="92"/>
      <c r="GN65" s="92"/>
      <c r="GO65" s="92"/>
      <c r="GP65" s="92"/>
      <c r="GQ65" s="92"/>
      <c r="GR65" s="92"/>
      <c r="GS65" s="92"/>
      <c r="GT65" s="92"/>
      <c r="GU65" s="92"/>
      <c r="GV65" s="92"/>
      <c r="GW65" s="92"/>
      <c r="GX65" s="92"/>
      <c r="GY65" s="92"/>
      <c r="GZ65" s="92"/>
      <c r="HA65" s="92"/>
      <c r="HB65" s="92"/>
      <c r="HC65" s="92"/>
      <c r="HD65" s="92"/>
      <c r="HE65" s="92"/>
      <c r="HF65" s="92"/>
      <c r="HG65" s="92"/>
      <c r="HH65" s="92"/>
      <c r="HI65" s="92"/>
      <c r="HJ65" s="92"/>
      <c r="HK65" s="92"/>
      <c r="HL65" s="92"/>
      <c r="HM65" s="92"/>
      <c r="HN65" s="92"/>
      <c r="HO65" s="92"/>
      <c r="HP65" s="92"/>
      <c r="HQ65" s="92"/>
      <c r="HR65" s="92"/>
      <c r="HS65" s="92"/>
      <c r="HT65" s="92"/>
      <c r="HU65" s="92"/>
      <c r="HV65" s="92"/>
      <c r="HW65" s="92"/>
      <c r="HX65" s="92"/>
      <c r="HY65" s="92"/>
      <c r="HZ65" s="92"/>
      <c r="IA65" s="92"/>
      <c r="IB65" s="92"/>
      <c r="IC65" s="92"/>
      <c r="ID65" s="92"/>
      <c r="IE65" s="92"/>
      <c r="IF65" s="92"/>
      <c r="IG65" s="92"/>
      <c r="IH65" s="92"/>
    </row>
    <row r="66" spans="1:242" s="85" customFormat="1" ht="12.75">
      <c r="A66" s="121">
        <v>202.19</v>
      </c>
      <c r="B66" s="48" t="s">
        <v>232</v>
      </c>
      <c r="C66" s="211" t="s">
        <v>53</v>
      </c>
      <c r="D66" s="211">
        <v>2</v>
      </c>
      <c r="E66" s="212">
        <v>0</v>
      </c>
      <c r="F66" s="212">
        <f t="shared" si="3"/>
        <v>0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92"/>
      <c r="EE66" s="92"/>
      <c r="EF66" s="92"/>
      <c r="EG66" s="92"/>
      <c r="EH66" s="92"/>
      <c r="EI66" s="92"/>
      <c r="EJ66" s="92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92"/>
      <c r="FG66" s="92"/>
      <c r="FH66" s="92"/>
      <c r="FI66" s="92"/>
      <c r="FJ66" s="92"/>
      <c r="FK66" s="92"/>
      <c r="FL66" s="92"/>
      <c r="FM66" s="92"/>
      <c r="FN66" s="92"/>
      <c r="FO66" s="92"/>
      <c r="FP66" s="92"/>
      <c r="FQ66" s="92"/>
      <c r="FR66" s="92"/>
      <c r="FS66" s="92"/>
      <c r="FT66" s="92"/>
      <c r="FU66" s="92"/>
      <c r="FV66" s="92"/>
      <c r="FW66" s="92"/>
      <c r="FX66" s="92"/>
      <c r="FY66" s="92"/>
      <c r="FZ66" s="92"/>
      <c r="GA66" s="92"/>
      <c r="GB66" s="92"/>
      <c r="GC66" s="92"/>
      <c r="GD66" s="92"/>
      <c r="GE66" s="92"/>
      <c r="GF66" s="92"/>
      <c r="GG66" s="92"/>
      <c r="GH66" s="92"/>
      <c r="GI66" s="92"/>
      <c r="GJ66" s="92"/>
      <c r="GK66" s="92"/>
      <c r="GL66" s="92"/>
      <c r="GM66" s="92"/>
      <c r="GN66" s="92"/>
      <c r="GO66" s="92"/>
      <c r="GP66" s="92"/>
      <c r="GQ66" s="92"/>
      <c r="GR66" s="92"/>
      <c r="GS66" s="92"/>
      <c r="GT66" s="92"/>
      <c r="GU66" s="92"/>
      <c r="GV66" s="92"/>
      <c r="GW66" s="92"/>
      <c r="GX66" s="92"/>
      <c r="GY66" s="92"/>
      <c r="GZ66" s="92"/>
      <c r="HA66" s="92"/>
      <c r="HB66" s="92"/>
      <c r="HC66" s="92"/>
      <c r="HD66" s="92"/>
      <c r="HE66" s="92"/>
      <c r="HF66" s="92"/>
      <c r="HG66" s="92"/>
      <c r="HH66" s="92"/>
      <c r="HI66" s="92"/>
      <c r="HJ66" s="92"/>
      <c r="HK66" s="92"/>
      <c r="HL66" s="92"/>
      <c r="HM66" s="92"/>
      <c r="HN66" s="92"/>
      <c r="HO66" s="92"/>
      <c r="HP66" s="92"/>
      <c r="HQ66" s="92"/>
      <c r="HR66" s="92"/>
      <c r="HS66" s="92"/>
      <c r="HT66" s="92"/>
      <c r="HU66" s="92"/>
      <c r="HV66" s="92"/>
      <c r="HW66" s="92"/>
      <c r="HX66" s="92"/>
      <c r="HY66" s="92"/>
      <c r="HZ66" s="92"/>
      <c r="IA66" s="92"/>
      <c r="IB66" s="92"/>
      <c r="IC66" s="92"/>
      <c r="ID66" s="92"/>
      <c r="IE66" s="92"/>
      <c r="IF66" s="92"/>
      <c r="IG66" s="92"/>
      <c r="IH66" s="92"/>
    </row>
    <row r="67" spans="1:242" s="85" customFormat="1" ht="13.5" thickBot="1">
      <c r="A67" s="121">
        <v>202.2</v>
      </c>
      <c r="B67" s="48" t="s">
        <v>83</v>
      </c>
      <c r="C67" s="211" t="s">
        <v>53</v>
      </c>
      <c r="D67" s="211">
        <v>2</v>
      </c>
      <c r="E67" s="212">
        <v>0</v>
      </c>
      <c r="F67" s="212">
        <f t="shared" si="3"/>
        <v>0</v>
      </c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  <c r="FI67" s="92"/>
      <c r="FJ67" s="92"/>
      <c r="FK67" s="92"/>
      <c r="FL67" s="92"/>
      <c r="FM67" s="92"/>
      <c r="FN67" s="92"/>
      <c r="FO67" s="92"/>
      <c r="FP67" s="92"/>
      <c r="FQ67" s="92"/>
      <c r="FR67" s="92"/>
      <c r="FS67" s="92"/>
      <c r="FT67" s="92"/>
      <c r="FU67" s="92"/>
      <c r="FV67" s="92"/>
      <c r="FW67" s="92"/>
      <c r="FX67" s="92"/>
      <c r="FY67" s="92"/>
      <c r="FZ67" s="92"/>
      <c r="GA67" s="92"/>
      <c r="GB67" s="92"/>
      <c r="GC67" s="92"/>
      <c r="GD67" s="92"/>
      <c r="GE67" s="92"/>
      <c r="GF67" s="92"/>
      <c r="GG67" s="92"/>
      <c r="GH67" s="92"/>
      <c r="GI67" s="92"/>
      <c r="GJ67" s="92"/>
      <c r="GK67" s="92"/>
      <c r="GL67" s="92"/>
      <c r="GM67" s="92"/>
      <c r="GN67" s="92"/>
      <c r="GO67" s="92"/>
      <c r="GP67" s="92"/>
      <c r="GQ67" s="92"/>
      <c r="GR67" s="92"/>
      <c r="GS67" s="92"/>
      <c r="GT67" s="92"/>
      <c r="GU67" s="92"/>
      <c r="GV67" s="92"/>
      <c r="GW67" s="92"/>
      <c r="GX67" s="92"/>
      <c r="GY67" s="92"/>
      <c r="GZ67" s="92"/>
      <c r="HA67" s="92"/>
      <c r="HB67" s="92"/>
      <c r="HC67" s="92"/>
      <c r="HD67" s="92"/>
      <c r="HE67" s="92"/>
      <c r="HF67" s="92"/>
      <c r="HG67" s="92"/>
      <c r="HH67" s="92"/>
      <c r="HI67" s="92"/>
      <c r="HJ67" s="92"/>
      <c r="HK67" s="92"/>
      <c r="HL67" s="92"/>
      <c r="HM67" s="92"/>
      <c r="HN67" s="92"/>
      <c r="HO67" s="92"/>
      <c r="HP67" s="92"/>
      <c r="HQ67" s="92"/>
      <c r="HR67" s="92"/>
      <c r="HS67" s="92"/>
      <c r="HT67" s="92"/>
      <c r="HU67" s="92"/>
      <c r="HV67" s="92"/>
      <c r="HW67" s="92"/>
      <c r="HX67" s="92"/>
      <c r="HY67" s="92"/>
      <c r="HZ67" s="92"/>
      <c r="IA67" s="92"/>
      <c r="IB67" s="92"/>
      <c r="IC67" s="92"/>
      <c r="ID67" s="92"/>
      <c r="IE67" s="92"/>
      <c r="IF67" s="92"/>
      <c r="IG67" s="92"/>
      <c r="IH67" s="92"/>
    </row>
    <row r="68" spans="1:242" s="85" customFormat="1" ht="13.5" thickBot="1">
      <c r="A68" s="28"/>
      <c r="B68" s="90" t="s">
        <v>39</v>
      </c>
      <c r="C68" s="10"/>
      <c r="D68" s="10"/>
      <c r="E68" s="10"/>
      <c r="F68" s="75">
        <f>SUM(F49:F67)</f>
        <v>0</v>
      </c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</row>
    <row r="69" spans="1:242" s="85" customFormat="1" ht="13.5" thickBot="1">
      <c r="A69" s="29"/>
      <c r="B69" s="93"/>
      <c r="C69" s="18"/>
      <c r="D69" s="18"/>
      <c r="E69" s="18"/>
      <c r="F69" s="18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</row>
    <row r="70" spans="1:242" s="85" customFormat="1" ht="13.5" thickBot="1">
      <c r="A70" s="26">
        <v>203</v>
      </c>
      <c r="B70" s="53" t="s">
        <v>57</v>
      </c>
      <c r="C70" s="9"/>
      <c r="D70" s="9"/>
      <c r="E70" s="9"/>
      <c r="F70" s="9"/>
      <c r="G70" s="32"/>
      <c r="H70" s="33"/>
      <c r="I70" s="96"/>
      <c r="J70" s="97"/>
      <c r="K70" s="32"/>
      <c r="L70" s="95"/>
      <c r="M70" s="32"/>
      <c r="N70" s="33"/>
      <c r="O70" s="96"/>
      <c r="P70" s="97"/>
      <c r="Q70" s="32"/>
      <c r="R70" s="95"/>
      <c r="S70" s="32"/>
      <c r="T70" s="33"/>
      <c r="U70" s="96"/>
      <c r="V70" s="97"/>
      <c r="W70" s="32"/>
      <c r="X70" s="95"/>
      <c r="Y70" s="32"/>
      <c r="Z70" s="33"/>
      <c r="AA70" s="96"/>
      <c r="AB70" s="97"/>
      <c r="AC70" s="32"/>
      <c r="AD70" s="95"/>
      <c r="AE70" s="32"/>
      <c r="AF70" s="33"/>
      <c r="AG70" s="96"/>
      <c r="AH70" s="97"/>
      <c r="AI70" s="32"/>
      <c r="AJ70" s="95"/>
      <c r="AK70" s="32"/>
      <c r="AL70" s="33"/>
      <c r="AM70" s="96"/>
      <c r="AN70" s="97"/>
      <c r="AO70" s="32"/>
      <c r="AP70" s="95"/>
      <c r="AQ70" s="32"/>
      <c r="AR70" s="33"/>
      <c r="AS70" s="96"/>
      <c r="AT70" s="97"/>
      <c r="AU70" s="32"/>
      <c r="AV70" s="95"/>
      <c r="AW70" s="32"/>
      <c r="AX70" s="33"/>
      <c r="AY70" s="96"/>
      <c r="AZ70" s="97"/>
      <c r="BA70" s="32"/>
      <c r="BB70" s="95"/>
      <c r="BC70" s="32"/>
      <c r="BD70" s="33"/>
      <c r="BE70" s="96"/>
      <c r="BF70" s="97"/>
      <c r="BG70" s="32"/>
      <c r="BH70" s="95"/>
      <c r="BI70" s="32"/>
      <c r="BJ70" s="33"/>
      <c r="BK70" s="96"/>
      <c r="BL70" s="97"/>
      <c r="BM70" s="32"/>
      <c r="BN70" s="95"/>
      <c r="BO70" s="32"/>
      <c r="BP70" s="33"/>
      <c r="BQ70" s="96"/>
      <c r="BR70" s="97"/>
      <c r="BS70" s="32"/>
      <c r="BT70" s="95"/>
      <c r="BU70" s="32"/>
      <c r="BV70" s="33"/>
      <c r="BW70" s="96"/>
      <c r="BX70" s="97"/>
      <c r="BY70" s="32"/>
      <c r="BZ70" s="95"/>
      <c r="CA70" s="32"/>
      <c r="CB70" s="33"/>
      <c r="CC70" s="96"/>
      <c r="CD70" s="97"/>
      <c r="CE70" s="32"/>
      <c r="CF70" s="95"/>
      <c r="CG70" s="32"/>
      <c r="CH70" s="33"/>
      <c r="CI70" s="96"/>
      <c r="CJ70" s="97"/>
      <c r="CK70" s="32"/>
      <c r="CL70" s="95"/>
      <c r="CM70" s="32"/>
      <c r="CN70" s="33"/>
      <c r="CO70" s="96"/>
      <c r="CP70" s="97"/>
      <c r="CQ70" s="32"/>
      <c r="CR70" s="95"/>
      <c r="CS70" s="32"/>
      <c r="CT70" s="33"/>
      <c r="CU70" s="96"/>
      <c r="CV70" s="97"/>
      <c r="CW70" s="32"/>
      <c r="CX70" s="95"/>
      <c r="CY70" s="32"/>
      <c r="CZ70" s="33"/>
      <c r="DA70" s="96"/>
      <c r="DB70" s="97"/>
      <c r="DC70" s="32"/>
      <c r="DD70" s="95"/>
      <c r="DE70" s="32"/>
      <c r="DF70" s="33"/>
      <c r="DG70" s="96"/>
      <c r="DH70" s="97"/>
      <c r="DI70" s="32"/>
      <c r="DJ70" s="95"/>
      <c r="DK70" s="32"/>
      <c r="DL70" s="33"/>
      <c r="DM70" s="96"/>
      <c r="DN70" s="97"/>
      <c r="DO70" s="32"/>
      <c r="DP70" s="95"/>
      <c r="DQ70" s="32"/>
      <c r="DR70" s="33"/>
      <c r="DS70" s="96"/>
      <c r="DT70" s="97"/>
      <c r="DU70" s="32"/>
      <c r="DV70" s="95"/>
      <c r="DW70" s="32"/>
      <c r="DX70" s="33"/>
      <c r="DY70" s="96"/>
      <c r="DZ70" s="97"/>
      <c r="EA70" s="32"/>
      <c r="EB70" s="95"/>
      <c r="EC70" s="32"/>
      <c r="ED70" s="33"/>
      <c r="EE70" s="96"/>
      <c r="EF70" s="97"/>
      <c r="EG70" s="32"/>
      <c r="EH70" s="95"/>
      <c r="EI70" s="32"/>
      <c r="EJ70" s="33"/>
      <c r="EK70" s="96"/>
      <c r="EL70" s="97"/>
      <c r="EM70" s="32"/>
      <c r="EN70" s="95"/>
      <c r="EO70" s="32"/>
      <c r="EP70" s="33"/>
      <c r="EQ70" s="96"/>
      <c r="ER70" s="97"/>
      <c r="ES70" s="32"/>
      <c r="ET70" s="95"/>
      <c r="EU70" s="32"/>
      <c r="EV70" s="33"/>
      <c r="EW70" s="96"/>
      <c r="EX70" s="97"/>
      <c r="EY70" s="32"/>
      <c r="EZ70" s="95"/>
      <c r="FA70" s="32"/>
      <c r="FB70" s="33"/>
      <c r="FC70" s="96"/>
      <c r="FD70" s="97"/>
      <c r="FE70" s="32"/>
      <c r="FF70" s="95"/>
      <c r="FG70" s="32"/>
      <c r="FH70" s="33"/>
      <c r="FI70" s="96"/>
      <c r="FJ70" s="97"/>
      <c r="FK70" s="32"/>
      <c r="FL70" s="95"/>
      <c r="FM70" s="32"/>
      <c r="FN70" s="33"/>
      <c r="FO70" s="96"/>
      <c r="FP70" s="97"/>
      <c r="FQ70" s="32"/>
      <c r="FR70" s="95"/>
      <c r="FS70" s="32"/>
      <c r="FT70" s="33"/>
      <c r="FU70" s="96"/>
      <c r="FV70" s="97"/>
      <c r="FW70" s="32"/>
      <c r="FX70" s="95"/>
      <c r="FY70" s="32"/>
      <c r="FZ70" s="33"/>
      <c r="GA70" s="96"/>
      <c r="GB70" s="97"/>
      <c r="GC70" s="32"/>
      <c r="GD70" s="95"/>
      <c r="GE70" s="32"/>
      <c r="GF70" s="33"/>
      <c r="GG70" s="96"/>
      <c r="GH70" s="97"/>
      <c r="GI70" s="32"/>
      <c r="GJ70" s="95"/>
      <c r="GK70" s="32"/>
      <c r="GL70" s="33"/>
      <c r="GM70" s="96"/>
      <c r="GN70" s="97"/>
      <c r="GO70" s="32"/>
      <c r="GP70" s="95"/>
      <c r="GQ70" s="32"/>
      <c r="GR70" s="33"/>
      <c r="GS70" s="96"/>
      <c r="GT70" s="97"/>
      <c r="GU70" s="32"/>
      <c r="GV70" s="95"/>
      <c r="GW70" s="32"/>
      <c r="GX70" s="33"/>
      <c r="GY70" s="96"/>
      <c r="GZ70" s="97"/>
      <c r="HA70" s="32"/>
      <c r="HB70" s="95"/>
      <c r="HC70" s="32"/>
      <c r="HD70" s="33"/>
      <c r="HE70" s="96"/>
      <c r="HF70" s="97"/>
      <c r="HG70" s="32"/>
      <c r="HH70" s="95"/>
      <c r="HI70" s="32"/>
      <c r="HJ70" s="33"/>
      <c r="HK70" s="96"/>
      <c r="HL70" s="97"/>
      <c r="HM70" s="32"/>
      <c r="HN70" s="95"/>
      <c r="HO70" s="32"/>
      <c r="HP70" s="33"/>
      <c r="HQ70" s="96"/>
      <c r="HR70" s="97"/>
      <c r="HS70" s="32"/>
      <c r="HT70" s="95"/>
      <c r="HU70" s="32"/>
      <c r="HV70" s="33"/>
      <c r="HW70" s="96"/>
      <c r="HX70" s="97"/>
      <c r="HY70" s="32"/>
      <c r="HZ70" s="95"/>
      <c r="IA70" s="32"/>
      <c r="IB70" s="33"/>
      <c r="IC70" s="96"/>
      <c r="ID70" s="97"/>
      <c r="IE70" s="32"/>
      <c r="IF70" s="95"/>
      <c r="IG70" s="32"/>
      <c r="IH70" s="33"/>
    </row>
    <row r="71" spans="1:242" s="85" customFormat="1" ht="25.5">
      <c r="A71" s="31">
        <v>203.01</v>
      </c>
      <c r="B71" s="47" t="s">
        <v>84</v>
      </c>
      <c r="C71" s="211" t="s">
        <v>79</v>
      </c>
      <c r="D71" s="211">
        <v>8.5</v>
      </c>
      <c r="E71" s="212">
        <v>0</v>
      </c>
      <c r="F71" s="212">
        <f t="shared" ref="F71:F72" si="4">D71*E71</f>
        <v>0</v>
      </c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2"/>
      <c r="DT71" s="92"/>
      <c r="DU71" s="92"/>
      <c r="DV71" s="92"/>
      <c r="DW71" s="92"/>
      <c r="DX71" s="92"/>
      <c r="DY71" s="92"/>
      <c r="DZ71" s="92"/>
      <c r="EA71" s="92"/>
      <c r="EB71" s="92"/>
      <c r="EC71" s="92"/>
      <c r="ED71" s="92"/>
      <c r="EE71" s="92"/>
      <c r="EF71" s="92"/>
      <c r="EG71" s="92"/>
      <c r="EH71" s="92"/>
      <c r="EI71" s="92"/>
      <c r="EJ71" s="92"/>
      <c r="EK71" s="92"/>
      <c r="EL71" s="92"/>
      <c r="EM71" s="92"/>
      <c r="EN71" s="92"/>
      <c r="EO71" s="92"/>
      <c r="EP71" s="92"/>
      <c r="EQ71" s="92"/>
      <c r="ER71" s="92"/>
      <c r="ES71" s="92"/>
      <c r="ET71" s="92"/>
      <c r="EU71" s="92"/>
      <c r="EV71" s="92"/>
      <c r="EW71" s="92"/>
      <c r="EX71" s="92"/>
      <c r="EY71" s="92"/>
      <c r="EZ71" s="92"/>
      <c r="FA71" s="92"/>
      <c r="FB71" s="92"/>
      <c r="FC71" s="92"/>
      <c r="FD71" s="92"/>
      <c r="FE71" s="92"/>
      <c r="FF71" s="92"/>
      <c r="FG71" s="92"/>
      <c r="FH71" s="92"/>
      <c r="FI71" s="92"/>
      <c r="FJ71" s="92"/>
      <c r="FK71" s="92"/>
      <c r="FL71" s="92"/>
      <c r="FM71" s="92"/>
      <c r="FN71" s="92"/>
      <c r="FO71" s="92"/>
      <c r="FP71" s="92"/>
      <c r="FQ71" s="92"/>
      <c r="FR71" s="92"/>
      <c r="FS71" s="92"/>
      <c r="FT71" s="92"/>
      <c r="FU71" s="92"/>
      <c r="FV71" s="92"/>
      <c r="FW71" s="92"/>
      <c r="FX71" s="92"/>
      <c r="FY71" s="92"/>
      <c r="FZ71" s="92"/>
      <c r="GA71" s="92"/>
      <c r="GB71" s="92"/>
      <c r="GC71" s="92"/>
      <c r="GD71" s="92"/>
      <c r="GE71" s="92"/>
      <c r="GF71" s="92"/>
      <c r="GG71" s="92"/>
      <c r="GH71" s="92"/>
      <c r="GI71" s="92"/>
      <c r="GJ71" s="92"/>
      <c r="GK71" s="92"/>
      <c r="GL71" s="92"/>
      <c r="GM71" s="92"/>
      <c r="GN71" s="92"/>
      <c r="GO71" s="92"/>
      <c r="GP71" s="92"/>
      <c r="GQ71" s="92"/>
      <c r="GR71" s="92"/>
      <c r="GS71" s="92"/>
      <c r="GT71" s="92"/>
      <c r="GU71" s="92"/>
      <c r="GV71" s="92"/>
      <c r="GW71" s="92"/>
      <c r="GX71" s="92"/>
      <c r="GY71" s="92"/>
      <c r="GZ71" s="92"/>
      <c r="HA71" s="92"/>
      <c r="HB71" s="92"/>
      <c r="HC71" s="92"/>
      <c r="HD71" s="92"/>
      <c r="HE71" s="92"/>
      <c r="HF71" s="92"/>
      <c r="HG71" s="92"/>
      <c r="HH71" s="92"/>
      <c r="HI71" s="92"/>
      <c r="HJ71" s="92"/>
      <c r="HK71" s="92"/>
      <c r="HL71" s="92"/>
      <c r="HM71" s="92"/>
      <c r="HN71" s="92"/>
      <c r="HO71" s="92"/>
      <c r="HP71" s="92"/>
      <c r="HQ71" s="92"/>
      <c r="HR71" s="92"/>
      <c r="HS71" s="92"/>
      <c r="HT71" s="92"/>
      <c r="HU71" s="92"/>
      <c r="HV71" s="92"/>
      <c r="HW71" s="92"/>
      <c r="HX71" s="92"/>
      <c r="HY71" s="92"/>
      <c r="HZ71" s="92"/>
      <c r="IA71" s="92"/>
      <c r="IB71" s="92"/>
      <c r="IC71" s="92"/>
      <c r="ID71" s="92"/>
      <c r="IE71" s="92"/>
      <c r="IF71" s="92"/>
      <c r="IG71" s="92"/>
      <c r="IH71" s="92"/>
    </row>
    <row r="72" spans="1:242" s="85" customFormat="1" ht="25.5">
      <c r="A72" s="31">
        <v>203.02</v>
      </c>
      <c r="B72" s="47" t="s">
        <v>85</v>
      </c>
      <c r="C72" s="211" t="s">
        <v>79</v>
      </c>
      <c r="D72" s="211">
        <v>100</v>
      </c>
      <c r="E72" s="212">
        <v>0</v>
      </c>
      <c r="F72" s="212">
        <f t="shared" si="4"/>
        <v>0</v>
      </c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2"/>
      <c r="DF72" s="92"/>
      <c r="DG72" s="92"/>
      <c r="DH72" s="92"/>
      <c r="DI72" s="92"/>
      <c r="DJ72" s="92"/>
      <c r="DK72" s="92"/>
      <c r="DL72" s="92"/>
      <c r="DM72" s="92"/>
      <c r="DN72" s="92"/>
      <c r="DO72" s="92"/>
      <c r="DP72" s="92"/>
      <c r="DQ72" s="92"/>
      <c r="DR72" s="92"/>
      <c r="DS72" s="92"/>
      <c r="DT72" s="92"/>
      <c r="DU72" s="92"/>
      <c r="DV72" s="92"/>
      <c r="DW72" s="92"/>
      <c r="DX72" s="92"/>
      <c r="DY72" s="92"/>
      <c r="DZ72" s="92"/>
      <c r="EA72" s="92"/>
      <c r="EB72" s="92"/>
      <c r="EC72" s="92"/>
      <c r="ED72" s="92"/>
      <c r="EE72" s="92"/>
      <c r="EF72" s="92"/>
      <c r="EG72" s="92"/>
      <c r="EH72" s="92"/>
      <c r="EI72" s="92"/>
      <c r="EJ72" s="92"/>
      <c r="EK72" s="92"/>
      <c r="EL72" s="92"/>
      <c r="EM72" s="92"/>
      <c r="EN72" s="92"/>
      <c r="EO72" s="92"/>
      <c r="EP72" s="92"/>
      <c r="EQ72" s="92"/>
      <c r="ER72" s="92"/>
      <c r="ES72" s="92"/>
      <c r="ET72" s="92"/>
      <c r="EU72" s="92"/>
      <c r="EV72" s="92"/>
      <c r="EW72" s="92"/>
      <c r="EX72" s="92"/>
      <c r="EY72" s="92"/>
      <c r="EZ72" s="92"/>
      <c r="FA72" s="92"/>
      <c r="FB72" s="92"/>
      <c r="FC72" s="92"/>
      <c r="FD72" s="92"/>
      <c r="FE72" s="92"/>
      <c r="FF72" s="92"/>
      <c r="FG72" s="92"/>
      <c r="FH72" s="92"/>
      <c r="FI72" s="92"/>
      <c r="FJ72" s="92"/>
      <c r="FK72" s="92"/>
      <c r="FL72" s="92"/>
      <c r="FM72" s="92"/>
      <c r="FN72" s="92"/>
      <c r="FO72" s="92"/>
      <c r="FP72" s="92"/>
      <c r="FQ72" s="92"/>
      <c r="FR72" s="92"/>
      <c r="FS72" s="92"/>
      <c r="FT72" s="92"/>
      <c r="FU72" s="92"/>
      <c r="FV72" s="92"/>
      <c r="FW72" s="92"/>
      <c r="FX72" s="92"/>
      <c r="FY72" s="92"/>
      <c r="FZ72" s="92"/>
      <c r="GA72" s="92"/>
      <c r="GB72" s="92"/>
      <c r="GC72" s="92"/>
      <c r="GD72" s="92"/>
      <c r="GE72" s="92"/>
      <c r="GF72" s="92"/>
      <c r="GG72" s="92"/>
      <c r="GH72" s="92"/>
      <c r="GI72" s="92"/>
      <c r="GJ72" s="92"/>
      <c r="GK72" s="92"/>
      <c r="GL72" s="92"/>
      <c r="GM72" s="92"/>
      <c r="GN72" s="92"/>
      <c r="GO72" s="92"/>
      <c r="GP72" s="92"/>
      <c r="GQ72" s="92"/>
      <c r="GR72" s="92"/>
      <c r="GS72" s="92"/>
      <c r="GT72" s="92"/>
      <c r="GU72" s="92"/>
      <c r="GV72" s="92"/>
      <c r="GW72" s="92"/>
      <c r="GX72" s="92"/>
      <c r="GY72" s="92"/>
      <c r="GZ72" s="92"/>
      <c r="HA72" s="92"/>
      <c r="HB72" s="92"/>
      <c r="HC72" s="92"/>
      <c r="HD72" s="92"/>
      <c r="HE72" s="92"/>
      <c r="HF72" s="92"/>
      <c r="HG72" s="92"/>
      <c r="HH72" s="92"/>
      <c r="HI72" s="92"/>
      <c r="HJ72" s="92"/>
      <c r="HK72" s="92"/>
      <c r="HL72" s="92"/>
      <c r="HM72" s="92"/>
      <c r="HN72" s="92"/>
      <c r="HO72" s="92"/>
      <c r="HP72" s="92"/>
      <c r="HQ72" s="92"/>
      <c r="HR72" s="92"/>
      <c r="HS72" s="92"/>
      <c r="HT72" s="92"/>
      <c r="HU72" s="92"/>
      <c r="HV72" s="92"/>
      <c r="HW72" s="92"/>
      <c r="HX72" s="92"/>
      <c r="HY72" s="92"/>
      <c r="HZ72" s="92"/>
      <c r="IA72" s="92"/>
      <c r="IB72" s="92"/>
      <c r="IC72" s="92"/>
      <c r="ID72" s="92"/>
      <c r="IE72" s="92"/>
      <c r="IF72" s="92"/>
      <c r="IG72" s="92"/>
      <c r="IH72" s="92"/>
    </row>
    <row r="73" spans="1:242" s="85" customFormat="1" ht="12.75">
      <c r="A73" s="31">
        <v>203.03</v>
      </c>
      <c r="B73" s="47" t="s">
        <v>86</v>
      </c>
      <c r="C73" s="211" t="s">
        <v>79</v>
      </c>
      <c r="D73" s="211">
        <v>12.5</v>
      </c>
      <c r="E73" s="212">
        <v>0</v>
      </c>
      <c r="F73" s="212">
        <f t="shared" ref="F73:F79" si="5">D73*E73</f>
        <v>0</v>
      </c>
    </row>
    <row r="74" spans="1:242" s="85" customFormat="1" ht="25.5">
      <c r="A74" s="31">
        <v>203.04</v>
      </c>
      <c r="B74" s="47" t="s">
        <v>87</v>
      </c>
      <c r="C74" s="211" t="s">
        <v>79</v>
      </c>
      <c r="D74" s="211">
        <v>42</v>
      </c>
      <c r="E74" s="212">
        <v>0</v>
      </c>
      <c r="F74" s="212">
        <f t="shared" si="5"/>
        <v>0</v>
      </c>
    </row>
    <row r="75" spans="1:242" s="85" customFormat="1" ht="25.5">
      <c r="A75" s="31">
        <v>203.05</v>
      </c>
      <c r="B75" s="47" t="s">
        <v>88</v>
      </c>
      <c r="C75" s="211" t="s">
        <v>79</v>
      </c>
      <c r="D75" s="211">
        <v>42</v>
      </c>
      <c r="E75" s="212">
        <v>0</v>
      </c>
      <c r="F75" s="212">
        <f t="shared" si="5"/>
        <v>0</v>
      </c>
    </row>
    <row r="76" spans="1:242" s="92" customFormat="1" ht="12.75">
      <c r="A76" s="31">
        <v>203.06</v>
      </c>
      <c r="B76" s="49" t="s">
        <v>78</v>
      </c>
      <c r="C76" s="211" t="s">
        <v>79</v>
      </c>
      <c r="D76" s="211">
        <v>40</v>
      </c>
      <c r="E76" s="212">
        <v>0</v>
      </c>
      <c r="F76" s="212">
        <f t="shared" si="5"/>
        <v>0</v>
      </c>
    </row>
    <row r="77" spans="1:242" s="85" customFormat="1" ht="38.25">
      <c r="A77" s="31">
        <v>203.07</v>
      </c>
      <c r="B77" s="48" t="s">
        <v>89</v>
      </c>
      <c r="C77" s="211" t="s">
        <v>79</v>
      </c>
      <c r="D77" s="211">
        <v>16</v>
      </c>
      <c r="E77" s="212">
        <v>0</v>
      </c>
      <c r="F77" s="212">
        <f t="shared" si="5"/>
        <v>0</v>
      </c>
    </row>
    <row r="78" spans="1:242" s="85" customFormat="1" ht="12.75">
      <c r="A78" s="31">
        <v>203.08</v>
      </c>
      <c r="B78" s="48" t="s">
        <v>90</v>
      </c>
      <c r="C78" s="211" t="s">
        <v>53</v>
      </c>
      <c r="D78" s="211">
        <v>4</v>
      </c>
      <c r="E78" s="212">
        <v>0</v>
      </c>
      <c r="F78" s="212">
        <f t="shared" si="5"/>
        <v>0</v>
      </c>
    </row>
    <row r="79" spans="1:242" s="85" customFormat="1" ht="13.5" thickBot="1">
      <c r="A79" s="31">
        <v>203.09</v>
      </c>
      <c r="B79" s="48" t="s">
        <v>91</v>
      </c>
      <c r="C79" s="211" t="s">
        <v>53</v>
      </c>
      <c r="D79" s="211">
        <v>4</v>
      </c>
      <c r="E79" s="212">
        <v>0</v>
      </c>
      <c r="F79" s="212">
        <f t="shared" si="5"/>
        <v>0</v>
      </c>
    </row>
    <row r="80" spans="1:242" s="85" customFormat="1" ht="13.5" thickBot="1">
      <c r="A80" s="28"/>
      <c r="B80" s="90" t="s">
        <v>39</v>
      </c>
      <c r="C80" s="10"/>
      <c r="D80" s="10"/>
      <c r="E80" s="10"/>
      <c r="F80" s="75">
        <f>SUM(F71:F79)</f>
        <v>0</v>
      </c>
    </row>
    <row r="81" spans="1:6" s="85" customFormat="1" ht="13.5" thickBot="1">
      <c r="A81" s="29"/>
      <c r="B81" s="93"/>
      <c r="C81" s="18"/>
      <c r="D81" s="18"/>
      <c r="E81" s="18"/>
      <c r="F81" s="18"/>
    </row>
    <row r="82" spans="1:6" s="85" customFormat="1" ht="13.5" thickBot="1">
      <c r="A82" s="26">
        <v>204</v>
      </c>
      <c r="B82" s="53" t="s">
        <v>58</v>
      </c>
      <c r="C82" s="9"/>
      <c r="D82" s="9"/>
      <c r="E82" s="9"/>
      <c r="F82" s="9"/>
    </row>
    <row r="83" spans="1:6" s="85" customFormat="1" ht="25.5">
      <c r="A83" s="31">
        <v>204.01</v>
      </c>
      <c r="B83" s="46" t="s">
        <v>92</v>
      </c>
      <c r="C83" s="213" t="s">
        <v>55</v>
      </c>
      <c r="D83" s="214">
        <v>1</v>
      </c>
      <c r="E83" s="212">
        <v>0</v>
      </c>
      <c r="F83" s="212">
        <f t="shared" ref="F83" si="6">D83*E83</f>
        <v>0</v>
      </c>
    </row>
    <row r="84" spans="1:6" s="85" customFormat="1" ht="12.75">
      <c r="A84" s="31">
        <v>204.01999999999998</v>
      </c>
      <c r="B84" s="47" t="s">
        <v>93</v>
      </c>
      <c r="C84" s="211" t="s">
        <v>55</v>
      </c>
      <c r="D84" s="215">
        <v>1</v>
      </c>
      <c r="E84" s="212">
        <v>0</v>
      </c>
      <c r="F84" s="212">
        <f t="shared" ref="F84:F85" si="7">D84*E84</f>
        <v>0</v>
      </c>
    </row>
    <row r="85" spans="1:6" s="85" customFormat="1" ht="12.75">
      <c r="A85" s="31">
        <v>204.02999999999997</v>
      </c>
      <c r="B85" s="51" t="s">
        <v>94</v>
      </c>
      <c r="C85" s="211" t="s">
        <v>53</v>
      </c>
      <c r="D85" s="215">
        <v>2</v>
      </c>
      <c r="E85" s="212">
        <v>0</v>
      </c>
      <c r="F85" s="212">
        <f t="shared" si="7"/>
        <v>0</v>
      </c>
    </row>
    <row r="86" spans="1:6" s="85" customFormat="1" ht="12.75">
      <c r="A86" s="31">
        <v>204.03999999999996</v>
      </c>
      <c r="B86" s="51" t="s">
        <v>95</v>
      </c>
      <c r="C86" s="211" t="s">
        <v>53</v>
      </c>
      <c r="D86" s="215">
        <v>1</v>
      </c>
      <c r="E86" s="212">
        <v>0</v>
      </c>
      <c r="F86" s="212">
        <f t="shared" ref="F86:F97" si="8">D86*E86</f>
        <v>0</v>
      </c>
    </row>
    <row r="87" spans="1:6" s="85" customFormat="1" ht="12.75">
      <c r="A87" s="31">
        <v>204.04999999999995</v>
      </c>
      <c r="B87" s="47" t="s">
        <v>96</v>
      </c>
      <c r="C87" s="211" t="s">
        <v>53</v>
      </c>
      <c r="D87" s="215">
        <v>2</v>
      </c>
      <c r="E87" s="212">
        <v>0</v>
      </c>
      <c r="F87" s="212">
        <f t="shared" si="8"/>
        <v>0</v>
      </c>
    </row>
    <row r="88" spans="1:6" s="85" customFormat="1" ht="12.75">
      <c r="A88" s="31">
        <v>204.05999999999995</v>
      </c>
      <c r="B88" s="48" t="s">
        <v>97</v>
      </c>
      <c r="C88" s="211" t="s">
        <v>53</v>
      </c>
      <c r="D88" s="211">
        <v>1</v>
      </c>
      <c r="E88" s="212">
        <v>0</v>
      </c>
      <c r="F88" s="212">
        <f t="shared" si="8"/>
        <v>0</v>
      </c>
    </row>
    <row r="89" spans="1:6" s="85" customFormat="1" ht="12.75">
      <c r="A89" s="31">
        <v>204.06999999999994</v>
      </c>
      <c r="B89" s="49" t="s">
        <v>98</v>
      </c>
      <c r="C89" s="211" t="s">
        <v>55</v>
      </c>
      <c r="D89" s="211">
        <v>1</v>
      </c>
      <c r="E89" s="212">
        <v>0</v>
      </c>
      <c r="F89" s="212">
        <f t="shared" si="8"/>
        <v>0</v>
      </c>
    </row>
    <row r="90" spans="1:6" s="85" customFormat="1" ht="12.75">
      <c r="A90" s="31">
        <v>204.07999999999993</v>
      </c>
      <c r="B90" s="49" t="s">
        <v>99</v>
      </c>
      <c r="C90" s="211" t="s">
        <v>53</v>
      </c>
      <c r="D90" s="211">
        <v>2</v>
      </c>
      <c r="E90" s="212">
        <v>0</v>
      </c>
      <c r="F90" s="212">
        <f t="shared" si="8"/>
        <v>0</v>
      </c>
    </row>
    <row r="91" spans="1:6" s="85" customFormat="1" ht="12.75">
      <c r="A91" s="31">
        <v>204.08999999999992</v>
      </c>
      <c r="B91" s="49" t="s">
        <v>100</v>
      </c>
      <c r="C91" s="211" t="s">
        <v>53</v>
      </c>
      <c r="D91" s="211">
        <v>2</v>
      </c>
      <c r="E91" s="212">
        <v>0</v>
      </c>
      <c r="F91" s="212">
        <f t="shared" si="8"/>
        <v>0</v>
      </c>
    </row>
    <row r="92" spans="1:6" s="85" customFormat="1" ht="12.75">
      <c r="A92" s="31">
        <v>204.09999999999991</v>
      </c>
      <c r="B92" s="47" t="s">
        <v>101</v>
      </c>
      <c r="C92" s="211" t="s">
        <v>55</v>
      </c>
      <c r="D92" s="211">
        <v>1</v>
      </c>
      <c r="E92" s="212">
        <v>0</v>
      </c>
      <c r="F92" s="212">
        <f t="shared" si="8"/>
        <v>0</v>
      </c>
    </row>
    <row r="93" spans="1:6" s="85" customFormat="1" ht="12.75">
      <c r="A93" s="31">
        <v>204.1099999999999</v>
      </c>
      <c r="B93" s="48" t="s">
        <v>102</v>
      </c>
      <c r="C93" s="211" t="s">
        <v>53</v>
      </c>
      <c r="D93" s="215">
        <v>1</v>
      </c>
      <c r="E93" s="212">
        <v>0</v>
      </c>
      <c r="F93" s="212">
        <f t="shared" si="8"/>
        <v>0</v>
      </c>
    </row>
    <row r="94" spans="1:6" s="85" customFormat="1" ht="12.75">
      <c r="A94" s="31">
        <v>204.11999999999989</v>
      </c>
      <c r="B94" s="47" t="s">
        <v>103</v>
      </c>
      <c r="C94" s="211" t="s">
        <v>55</v>
      </c>
      <c r="D94" s="211">
        <v>3</v>
      </c>
      <c r="E94" s="212">
        <v>0</v>
      </c>
      <c r="F94" s="212">
        <f t="shared" si="8"/>
        <v>0</v>
      </c>
    </row>
    <row r="95" spans="1:6" s="85" customFormat="1" ht="12.75">
      <c r="A95" s="31">
        <v>204.12999999999988</v>
      </c>
      <c r="B95" s="49" t="s">
        <v>104</v>
      </c>
      <c r="C95" s="211" t="s">
        <v>55</v>
      </c>
      <c r="D95" s="211">
        <v>1</v>
      </c>
      <c r="E95" s="212">
        <v>0</v>
      </c>
      <c r="F95" s="212">
        <f t="shared" si="8"/>
        <v>0</v>
      </c>
    </row>
    <row r="96" spans="1:6" s="85" customFormat="1" ht="12.75">
      <c r="A96" s="31">
        <v>204.13999999999987</v>
      </c>
      <c r="B96" s="48" t="s">
        <v>105</v>
      </c>
      <c r="C96" s="211" t="s">
        <v>53</v>
      </c>
      <c r="D96" s="211">
        <v>1</v>
      </c>
      <c r="E96" s="212">
        <v>0</v>
      </c>
      <c r="F96" s="212">
        <f t="shared" si="8"/>
        <v>0</v>
      </c>
    </row>
    <row r="97" spans="1:6" s="85" customFormat="1" ht="13.5" thickBot="1">
      <c r="A97" s="31">
        <v>204.14999999999986</v>
      </c>
      <c r="B97" s="52" t="s">
        <v>106</v>
      </c>
      <c r="C97" s="216" t="s">
        <v>55</v>
      </c>
      <c r="D97" s="216">
        <v>1</v>
      </c>
      <c r="E97" s="212">
        <v>0</v>
      </c>
      <c r="F97" s="212">
        <f t="shared" si="8"/>
        <v>0</v>
      </c>
    </row>
    <row r="98" spans="1:6" s="85" customFormat="1" ht="13.5" thickBot="1">
      <c r="A98" s="28"/>
      <c r="B98" s="90" t="s">
        <v>39</v>
      </c>
      <c r="C98" s="10"/>
      <c r="D98" s="10"/>
      <c r="E98" s="10"/>
      <c r="F98" s="75">
        <f>SUM(F83:F97)</f>
        <v>0</v>
      </c>
    </row>
    <row r="99" spans="1:6" s="85" customFormat="1" ht="13.5" thickBot="1">
      <c r="A99" s="29"/>
      <c r="B99" s="93"/>
      <c r="C99" s="18"/>
      <c r="D99" s="18"/>
      <c r="E99" s="18"/>
      <c r="F99" s="18"/>
    </row>
    <row r="100" spans="1:6" s="85" customFormat="1" ht="13.5" thickBot="1">
      <c r="A100" s="26">
        <v>205</v>
      </c>
      <c r="B100" s="53" t="s">
        <v>59</v>
      </c>
      <c r="C100" s="9"/>
      <c r="D100" s="9"/>
      <c r="E100" s="9"/>
      <c r="F100" s="9"/>
    </row>
    <row r="101" spans="1:6" s="85" customFormat="1" ht="12.75">
      <c r="A101" s="31">
        <v>205.01999999999998</v>
      </c>
      <c r="B101" s="47" t="s">
        <v>174</v>
      </c>
      <c r="C101" s="211" t="s">
        <v>55</v>
      </c>
      <c r="D101" s="211">
        <v>1</v>
      </c>
      <c r="E101" s="212">
        <v>0</v>
      </c>
      <c r="F101" s="212">
        <f t="shared" ref="F101" si="9">D101*E101</f>
        <v>0</v>
      </c>
    </row>
    <row r="102" spans="1:6" s="85" customFormat="1" ht="12.75">
      <c r="A102" s="31">
        <v>205.02999999999997</v>
      </c>
      <c r="B102" s="47" t="s">
        <v>175</v>
      </c>
      <c r="C102" s="211" t="s">
        <v>55</v>
      </c>
      <c r="D102" s="211">
        <v>1</v>
      </c>
      <c r="E102" s="212">
        <v>0</v>
      </c>
      <c r="F102" s="212">
        <f t="shared" ref="F102:F115" si="10">D102*E102</f>
        <v>0</v>
      </c>
    </row>
    <row r="103" spans="1:6" s="85" customFormat="1" ht="12.75">
      <c r="A103" s="31">
        <v>205.03999999999996</v>
      </c>
      <c r="B103" s="47" t="s">
        <v>176</v>
      </c>
      <c r="C103" s="211" t="s">
        <v>55</v>
      </c>
      <c r="D103" s="211">
        <v>1</v>
      </c>
      <c r="E103" s="212">
        <v>0</v>
      </c>
      <c r="F103" s="212">
        <f t="shared" si="10"/>
        <v>0</v>
      </c>
    </row>
    <row r="104" spans="1:6" s="85" customFormat="1" ht="12.75">
      <c r="A104" s="31">
        <v>205.04999999999995</v>
      </c>
      <c r="B104" s="47" t="s">
        <v>177</v>
      </c>
      <c r="C104" s="211" t="s">
        <v>55</v>
      </c>
      <c r="D104" s="211">
        <v>2</v>
      </c>
      <c r="E104" s="212">
        <v>0</v>
      </c>
      <c r="F104" s="212">
        <f t="shared" si="10"/>
        <v>0</v>
      </c>
    </row>
    <row r="105" spans="1:6" s="85" customFormat="1" ht="12.75">
      <c r="A105" s="31">
        <v>205.05999999999995</v>
      </c>
      <c r="B105" s="51" t="s">
        <v>107</v>
      </c>
      <c r="C105" s="211" t="s">
        <v>55</v>
      </c>
      <c r="D105" s="211">
        <v>1</v>
      </c>
      <c r="E105" s="212">
        <v>0</v>
      </c>
      <c r="F105" s="212">
        <f t="shared" si="10"/>
        <v>0</v>
      </c>
    </row>
    <row r="106" spans="1:6" s="85" customFormat="1" ht="12.75">
      <c r="A106" s="31">
        <v>205.06999999999994</v>
      </c>
      <c r="B106" s="47" t="s">
        <v>178</v>
      </c>
      <c r="C106" s="211" t="s">
        <v>55</v>
      </c>
      <c r="D106" s="211">
        <v>1</v>
      </c>
      <c r="E106" s="212">
        <v>0</v>
      </c>
      <c r="F106" s="212">
        <f t="shared" si="10"/>
        <v>0</v>
      </c>
    </row>
    <row r="107" spans="1:6" s="85" customFormat="1" ht="12.75">
      <c r="A107" s="31">
        <v>205.07999999999993</v>
      </c>
      <c r="B107" s="47" t="s">
        <v>179</v>
      </c>
      <c r="C107" s="211" t="s">
        <v>55</v>
      </c>
      <c r="D107" s="211">
        <v>2</v>
      </c>
      <c r="E107" s="212">
        <v>0</v>
      </c>
      <c r="F107" s="212">
        <f t="shared" si="10"/>
        <v>0</v>
      </c>
    </row>
    <row r="108" spans="1:6" s="85" customFormat="1" ht="12.75">
      <c r="A108" s="31">
        <v>205.08999999999992</v>
      </c>
      <c r="B108" s="51" t="s">
        <v>108</v>
      </c>
      <c r="C108" s="211" t="s">
        <v>55</v>
      </c>
      <c r="D108" s="211">
        <v>1</v>
      </c>
      <c r="E108" s="212">
        <v>0</v>
      </c>
      <c r="F108" s="212">
        <f t="shared" si="10"/>
        <v>0</v>
      </c>
    </row>
    <row r="109" spans="1:6" s="85" customFormat="1" ht="12.75">
      <c r="A109" s="31">
        <v>205.09999999999991</v>
      </c>
      <c r="B109" s="47" t="s">
        <v>109</v>
      </c>
      <c r="C109" s="211" t="s">
        <v>55</v>
      </c>
      <c r="D109" s="211">
        <v>1</v>
      </c>
      <c r="E109" s="212">
        <v>0</v>
      </c>
      <c r="F109" s="212">
        <f t="shared" si="10"/>
        <v>0</v>
      </c>
    </row>
    <row r="110" spans="1:6" s="85" customFormat="1" ht="12.75">
      <c r="A110" s="31">
        <v>205.1099999999999</v>
      </c>
      <c r="B110" s="51" t="s">
        <v>110</v>
      </c>
      <c r="C110" s="211" t="s">
        <v>55</v>
      </c>
      <c r="D110" s="211">
        <v>1</v>
      </c>
      <c r="E110" s="212">
        <v>0</v>
      </c>
      <c r="F110" s="212">
        <f t="shared" si="10"/>
        <v>0</v>
      </c>
    </row>
    <row r="111" spans="1:6" s="85" customFormat="1" ht="12.75">
      <c r="A111" s="31">
        <v>205.11999999999989</v>
      </c>
      <c r="B111" s="48" t="s">
        <v>111</v>
      </c>
      <c r="C111" s="211" t="s">
        <v>55</v>
      </c>
      <c r="D111" s="211">
        <v>1</v>
      </c>
      <c r="E111" s="212">
        <v>0</v>
      </c>
      <c r="F111" s="212">
        <f t="shared" si="10"/>
        <v>0</v>
      </c>
    </row>
    <row r="112" spans="1:6" s="85" customFormat="1" ht="12.75">
      <c r="A112" s="31">
        <v>205.12999999999988</v>
      </c>
      <c r="B112" s="49" t="s">
        <v>112</v>
      </c>
      <c r="C112" s="211" t="s">
        <v>55</v>
      </c>
      <c r="D112" s="211">
        <v>1</v>
      </c>
      <c r="E112" s="212">
        <v>0</v>
      </c>
      <c r="F112" s="212">
        <f t="shared" si="10"/>
        <v>0</v>
      </c>
    </row>
    <row r="113" spans="1:6" s="85" customFormat="1" ht="12.75">
      <c r="A113" s="31">
        <v>205.14</v>
      </c>
      <c r="B113" s="49" t="s">
        <v>113</v>
      </c>
      <c r="C113" s="211" t="s">
        <v>55</v>
      </c>
      <c r="D113" s="211">
        <v>1</v>
      </c>
      <c r="E113" s="212">
        <v>0</v>
      </c>
      <c r="F113" s="212">
        <f t="shared" si="10"/>
        <v>0</v>
      </c>
    </row>
    <row r="114" spans="1:6" s="85" customFormat="1" ht="12.75">
      <c r="A114" s="31">
        <v>205.15</v>
      </c>
      <c r="B114" s="49" t="s">
        <v>114</v>
      </c>
      <c r="C114" s="211" t="s">
        <v>55</v>
      </c>
      <c r="D114" s="211">
        <v>1</v>
      </c>
      <c r="E114" s="212">
        <v>0</v>
      </c>
      <c r="F114" s="212">
        <f t="shared" si="10"/>
        <v>0</v>
      </c>
    </row>
    <row r="115" spans="1:6" s="85" customFormat="1" ht="13.5" thickBot="1">
      <c r="A115" s="31">
        <v>205.16</v>
      </c>
      <c r="B115" s="49" t="s">
        <v>115</v>
      </c>
      <c r="C115" s="211" t="s">
        <v>55</v>
      </c>
      <c r="D115" s="211">
        <v>1</v>
      </c>
      <c r="E115" s="212">
        <v>0</v>
      </c>
      <c r="F115" s="212">
        <f t="shared" si="10"/>
        <v>0</v>
      </c>
    </row>
    <row r="116" spans="1:6" s="85" customFormat="1" ht="13.5" thickBot="1">
      <c r="A116" s="28"/>
      <c r="B116" s="90" t="s">
        <v>39</v>
      </c>
      <c r="C116" s="10"/>
      <c r="D116" s="10"/>
      <c r="E116" s="10"/>
      <c r="F116" s="75">
        <f>SUM(F101:F115)</f>
        <v>0</v>
      </c>
    </row>
    <row r="117" spans="1:6" s="85" customFormat="1" ht="12.75">
      <c r="A117" s="29"/>
      <c r="B117" s="93"/>
      <c r="C117" s="18"/>
      <c r="D117" s="18"/>
      <c r="E117" s="18"/>
      <c r="F117" s="119"/>
    </row>
    <row r="118" spans="1:6" s="85" customFormat="1" ht="13.5" thickBot="1">
      <c r="A118" s="56"/>
      <c r="B118" s="108"/>
      <c r="C118" s="54"/>
      <c r="D118" s="54"/>
      <c r="E118" s="54"/>
      <c r="F118" s="54"/>
    </row>
    <row r="119" spans="1:6" s="85" customFormat="1" ht="13.5" thickBot="1">
      <c r="A119" s="26">
        <v>207</v>
      </c>
      <c r="B119" s="94" t="s">
        <v>235</v>
      </c>
      <c r="C119" s="9"/>
      <c r="D119" s="9"/>
      <c r="E119" s="9"/>
      <c r="F119" s="205"/>
    </row>
    <row r="120" spans="1:6" s="85" customFormat="1" ht="12.75">
      <c r="A120" s="31">
        <v>207.01</v>
      </c>
      <c r="B120" s="217" t="s">
        <v>233</v>
      </c>
      <c r="C120" s="218" t="s">
        <v>55</v>
      </c>
      <c r="D120" s="218">
        <v>2</v>
      </c>
      <c r="E120" s="212">
        <v>0</v>
      </c>
      <c r="F120" s="212">
        <f t="shared" ref="F120" si="11">D120*E120</f>
        <v>0</v>
      </c>
    </row>
    <row r="121" spans="1:6" s="85" customFormat="1" ht="12.75">
      <c r="A121" s="31">
        <v>207.01999999999998</v>
      </c>
      <c r="B121" s="219" t="s">
        <v>161</v>
      </c>
      <c r="C121" s="220" t="s">
        <v>55</v>
      </c>
      <c r="D121" s="220">
        <v>2</v>
      </c>
      <c r="E121" s="212">
        <v>0</v>
      </c>
      <c r="F121" s="212">
        <f t="shared" ref="F121:F122" si="12">D121*E121</f>
        <v>0</v>
      </c>
    </row>
    <row r="122" spans="1:6" s="85" customFormat="1" ht="12.75">
      <c r="A122" s="31"/>
      <c r="B122" s="219" t="s">
        <v>234</v>
      </c>
      <c r="C122" s="220" t="s">
        <v>53</v>
      </c>
      <c r="D122" s="220">
        <v>2</v>
      </c>
      <c r="E122" s="212">
        <v>0</v>
      </c>
      <c r="F122" s="212">
        <f t="shared" si="12"/>
        <v>0</v>
      </c>
    </row>
    <row r="123" spans="1:6" s="85" customFormat="1" ht="25.5">
      <c r="A123" s="31"/>
      <c r="B123" s="221" t="s">
        <v>116</v>
      </c>
      <c r="C123" s="220" t="s">
        <v>55</v>
      </c>
      <c r="D123" s="220">
        <v>2</v>
      </c>
      <c r="E123" s="212">
        <v>0</v>
      </c>
      <c r="F123" s="212">
        <f t="shared" ref="F123:F125" si="13">D123*E123</f>
        <v>0</v>
      </c>
    </row>
    <row r="124" spans="1:6" s="85" customFormat="1" ht="12.75">
      <c r="A124" s="31"/>
      <c r="B124" s="219" t="s">
        <v>117</v>
      </c>
      <c r="C124" s="220" t="s">
        <v>55</v>
      </c>
      <c r="D124" s="220">
        <v>2</v>
      </c>
      <c r="E124" s="212">
        <v>0</v>
      </c>
      <c r="F124" s="212">
        <f t="shared" si="13"/>
        <v>0</v>
      </c>
    </row>
    <row r="125" spans="1:6" s="85" customFormat="1" ht="13.5" thickBot="1">
      <c r="A125" s="31"/>
      <c r="B125" s="219" t="s">
        <v>118</v>
      </c>
      <c r="C125" s="220" t="s">
        <v>55</v>
      </c>
      <c r="D125" s="220">
        <v>2</v>
      </c>
      <c r="E125" s="212">
        <v>0</v>
      </c>
      <c r="F125" s="212">
        <f t="shared" si="13"/>
        <v>0</v>
      </c>
    </row>
    <row r="126" spans="1:6" s="85" customFormat="1" ht="13.5" thickBot="1">
      <c r="A126" s="28"/>
      <c r="B126" s="90" t="s">
        <v>39</v>
      </c>
      <c r="C126" s="10"/>
      <c r="D126" s="10"/>
      <c r="E126" s="10"/>
      <c r="F126" s="206">
        <f>SUM(F120:F125)</f>
        <v>0</v>
      </c>
    </row>
    <row r="127" spans="1:6" s="85" customFormat="1" ht="13.5" thickBot="1">
      <c r="A127" s="29"/>
      <c r="B127" s="93"/>
      <c r="C127" s="18"/>
      <c r="D127" s="18"/>
      <c r="E127" s="18"/>
      <c r="F127" s="18"/>
    </row>
    <row r="128" spans="1:6" s="85" customFormat="1" ht="13.5" thickBot="1">
      <c r="A128" s="26">
        <v>208</v>
      </c>
      <c r="B128" s="94" t="s">
        <v>236</v>
      </c>
      <c r="C128" s="9"/>
      <c r="D128" s="9"/>
      <c r="E128" s="9"/>
      <c r="F128" s="9"/>
    </row>
    <row r="129" spans="1:6" s="85" customFormat="1" ht="12.75">
      <c r="A129" s="31">
        <v>208.01</v>
      </c>
      <c r="B129" s="35" t="s">
        <v>119</v>
      </c>
      <c r="C129" s="222" t="s">
        <v>53</v>
      </c>
      <c r="D129" s="222">
        <v>2</v>
      </c>
      <c r="E129" s="212">
        <v>0</v>
      </c>
      <c r="F129" s="212">
        <f t="shared" ref="F129" si="14">D129*E129</f>
        <v>0</v>
      </c>
    </row>
    <row r="130" spans="1:6" s="85" customFormat="1" ht="12.75">
      <c r="A130" s="31">
        <v>208.01999999999998</v>
      </c>
      <c r="B130" s="13" t="s">
        <v>120</v>
      </c>
      <c r="C130" s="220" t="s">
        <v>53</v>
      </c>
      <c r="D130" s="220">
        <v>2</v>
      </c>
      <c r="E130" s="212">
        <v>0</v>
      </c>
      <c r="F130" s="212">
        <f t="shared" ref="F130:F131" si="15">D130*E130</f>
        <v>0</v>
      </c>
    </row>
    <row r="131" spans="1:6" s="85" customFormat="1" ht="12.75">
      <c r="A131" s="31">
        <v>208.02999999999997</v>
      </c>
      <c r="B131" s="13" t="s">
        <v>121</v>
      </c>
      <c r="C131" s="220" t="s">
        <v>53</v>
      </c>
      <c r="D131" s="220">
        <v>2</v>
      </c>
      <c r="E131" s="212">
        <v>0</v>
      </c>
      <c r="F131" s="212">
        <f t="shared" si="15"/>
        <v>0</v>
      </c>
    </row>
    <row r="132" spans="1:6" s="85" customFormat="1" ht="12.75">
      <c r="A132" s="31">
        <v>208.03999999999996</v>
      </c>
      <c r="B132" s="13" t="s">
        <v>122</v>
      </c>
      <c r="C132" s="220" t="s">
        <v>53</v>
      </c>
      <c r="D132" s="220">
        <v>2</v>
      </c>
      <c r="E132" s="212">
        <v>0</v>
      </c>
      <c r="F132" s="212">
        <f t="shared" ref="F132:F152" si="16">D132*E132</f>
        <v>0</v>
      </c>
    </row>
    <row r="133" spans="1:6" s="85" customFormat="1" ht="12.75">
      <c r="A133" s="31">
        <v>208.04999999999995</v>
      </c>
      <c r="B133" s="13" t="s">
        <v>123</v>
      </c>
      <c r="C133" s="220" t="s">
        <v>53</v>
      </c>
      <c r="D133" s="220">
        <v>24</v>
      </c>
      <c r="E133" s="212">
        <v>0</v>
      </c>
      <c r="F133" s="212">
        <f t="shared" si="16"/>
        <v>0</v>
      </c>
    </row>
    <row r="134" spans="1:6" s="85" customFormat="1" ht="12.75">
      <c r="A134" s="31">
        <v>208.05999999999995</v>
      </c>
      <c r="B134" s="13" t="s">
        <v>124</v>
      </c>
      <c r="C134" s="220" t="s">
        <v>53</v>
      </c>
      <c r="D134" s="220">
        <v>6</v>
      </c>
      <c r="E134" s="212">
        <v>0</v>
      </c>
      <c r="F134" s="212">
        <f t="shared" si="16"/>
        <v>0</v>
      </c>
    </row>
    <row r="135" spans="1:6" s="85" customFormat="1" ht="12.75">
      <c r="A135" s="31">
        <v>208.06999999999994</v>
      </c>
      <c r="B135" s="13" t="s">
        <v>125</v>
      </c>
      <c r="C135" s="220" t="s">
        <v>53</v>
      </c>
      <c r="D135" s="220">
        <v>14</v>
      </c>
      <c r="E135" s="212">
        <v>0</v>
      </c>
      <c r="F135" s="212">
        <f t="shared" si="16"/>
        <v>0</v>
      </c>
    </row>
    <row r="136" spans="1:6" s="85" customFormat="1" ht="12.75">
      <c r="A136" s="31">
        <v>208.07999999999993</v>
      </c>
      <c r="B136" s="13" t="s">
        <v>126</v>
      </c>
      <c r="C136" s="220" t="s">
        <v>53</v>
      </c>
      <c r="D136" s="220">
        <v>2</v>
      </c>
      <c r="E136" s="212">
        <v>0</v>
      </c>
      <c r="F136" s="212">
        <f t="shared" si="16"/>
        <v>0</v>
      </c>
    </row>
    <row r="137" spans="1:6" s="85" customFormat="1" ht="12.75">
      <c r="A137" s="31">
        <v>208.08999999999992</v>
      </c>
      <c r="B137" s="13" t="s">
        <v>127</v>
      </c>
      <c r="C137" s="220" t="s">
        <v>53</v>
      </c>
      <c r="D137" s="220">
        <v>2</v>
      </c>
      <c r="E137" s="212">
        <v>0</v>
      </c>
      <c r="F137" s="212">
        <f t="shared" si="16"/>
        <v>0</v>
      </c>
    </row>
    <row r="138" spans="1:6" s="85" customFormat="1" ht="12.75">
      <c r="A138" s="31">
        <v>208.09999999999991</v>
      </c>
      <c r="B138" s="13" t="s">
        <v>128</v>
      </c>
      <c r="C138" s="220" t="s">
        <v>53</v>
      </c>
      <c r="D138" s="220">
        <v>2</v>
      </c>
      <c r="E138" s="212">
        <v>0</v>
      </c>
      <c r="F138" s="212">
        <f t="shared" si="16"/>
        <v>0</v>
      </c>
    </row>
    <row r="139" spans="1:6" s="92" customFormat="1" ht="12.75">
      <c r="A139" s="31">
        <v>209.1099999999999</v>
      </c>
      <c r="B139" s="13" t="s">
        <v>138</v>
      </c>
      <c r="C139" s="220" t="s">
        <v>53</v>
      </c>
      <c r="D139" s="220">
        <v>1</v>
      </c>
      <c r="E139" s="212">
        <v>0</v>
      </c>
      <c r="F139" s="212">
        <f t="shared" si="16"/>
        <v>0</v>
      </c>
    </row>
    <row r="140" spans="1:6" s="85" customFormat="1" ht="14.25" customHeight="1">
      <c r="A140" s="31">
        <v>209.11999999999989</v>
      </c>
      <c r="B140" s="13" t="s">
        <v>139</v>
      </c>
      <c r="C140" s="220" t="s">
        <v>53</v>
      </c>
      <c r="D140" s="220">
        <v>5</v>
      </c>
      <c r="E140" s="212">
        <v>0</v>
      </c>
      <c r="F140" s="212">
        <f t="shared" si="16"/>
        <v>0</v>
      </c>
    </row>
    <row r="141" spans="1:6" s="85" customFormat="1" ht="15" customHeight="1">
      <c r="A141" s="31">
        <v>209.13</v>
      </c>
      <c r="B141" s="13" t="s">
        <v>140</v>
      </c>
      <c r="C141" s="220" t="s">
        <v>53</v>
      </c>
      <c r="D141" s="220">
        <v>2</v>
      </c>
      <c r="E141" s="212">
        <v>0</v>
      </c>
      <c r="F141" s="212">
        <f t="shared" si="16"/>
        <v>0</v>
      </c>
    </row>
    <row r="142" spans="1:6" s="85" customFormat="1" ht="12.75">
      <c r="A142" s="31">
        <v>209.14</v>
      </c>
      <c r="B142" s="13" t="s">
        <v>141</v>
      </c>
      <c r="C142" s="220" t="s">
        <v>53</v>
      </c>
      <c r="D142" s="220">
        <v>2</v>
      </c>
      <c r="E142" s="212">
        <v>0</v>
      </c>
      <c r="F142" s="212">
        <f t="shared" si="16"/>
        <v>0</v>
      </c>
    </row>
    <row r="143" spans="1:6" s="85" customFormat="1" ht="12.75">
      <c r="A143" s="31">
        <v>208.1099999999999</v>
      </c>
      <c r="B143" s="13" t="s">
        <v>129</v>
      </c>
      <c r="C143" s="220" t="s">
        <v>53</v>
      </c>
      <c r="D143" s="220">
        <v>1</v>
      </c>
      <c r="E143" s="212">
        <v>0</v>
      </c>
      <c r="F143" s="212">
        <f t="shared" si="16"/>
        <v>0</v>
      </c>
    </row>
    <row r="144" spans="1:6" s="85" customFormat="1" ht="12.75">
      <c r="A144" s="31">
        <v>208.11999999999989</v>
      </c>
      <c r="B144" s="13" t="s">
        <v>153</v>
      </c>
      <c r="C144" s="220" t="s">
        <v>130</v>
      </c>
      <c r="D144" s="220">
        <v>8</v>
      </c>
      <c r="E144" s="212">
        <v>0</v>
      </c>
      <c r="F144" s="212">
        <f t="shared" si="16"/>
        <v>0</v>
      </c>
    </row>
    <row r="145" spans="1:6" s="85" customFormat="1" ht="12.75">
      <c r="A145" s="31">
        <v>208.12999999999988</v>
      </c>
      <c r="B145" s="13" t="s">
        <v>152</v>
      </c>
      <c r="C145" s="220" t="s">
        <v>55</v>
      </c>
      <c r="D145" s="220">
        <v>1</v>
      </c>
      <c r="E145" s="212">
        <v>0</v>
      </c>
      <c r="F145" s="212">
        <f t="shared" si="16"/>
        <v>0</v>
      </c>
    </row>
    <row r="146" spans="1:6" s="85" customFormat="1" ht="12.75">
      <c r="A146" s="31">
        <v>208.14999999999986</v>
      </c>
      <c r="B146" s="13" t="s">
        <v>131</v>
      </c>
      <c r="C146" s="220" t="s">
        <v>130</v>
      </c>
      <c r="D146" s="220">
        <v>40</v>
      </c>
      <c r="E146" s="212">
        <v>0</v>
      </c>
      <c r="F146" s="212">
        <f t="shared" si="16"/>
        <v>0</v>
      </c>
    </row>
    <row r="147" spans="1:6" s="85" customFormat="1" ht="12.75">
      <c r="A147" s="31">
        <v>208.15999999999985</v>
      </c>
      <c r="B147" s="13" t="s">
        <v>132</v>
      </c>
      <c r="C147" s="220" t="s">
        <v>130</v>
      </c>
      <c r="D147" s="220">
        <v>16</v>
      </c>
      <c r="E147" s="212">
        <v>0</v>
      </c>
      <c r="F147" s="212">
        <f t="shared" si="16"/>
        <v>0</v>
      </c>
    </row>
    <row r="148" spans="1:6" s="85" customFormat="1" ht="12.75">
      <c r="A148" s="31">
        <v>208.16999999999985</v>
      </c>
      <c r="B148" s="13" t="s">
        <v>133</v>
      </c>
      <c r="C148" s="220" t="s">
        <v>130</v>
      </c>
      <c r="D148" s="220">
        <v>8</v>
      </c>
      <c r="E148" s="212">
        <v>0</v>
      </c>
      <c r="F148" s="212">
        <f t="shared" si="16"/>
        <v>0</v>
      </c>
    </row>
    <row r="149" spans="1:6" s="85" customFormat="1" ht="12.75">
      <c r="A149" s="31">
        <v>208.17999999999984</v>
      </c>
      <c r="B149" s="13" t="s">
        <v>134</v>
      </c>
      <c r="C149" s="220" t="s">
        <v>55</v>
      </c>
      <c r="D149" s="220">
        <v>1</v>
      </c>
      <c r="E149" s="212">
        <v>0</v>
      </c>
      <c r="F149" s="212">
        <f t="shared" si="16"/>
        <v>0</v>
      </c>
    </row>
    <row r="150" spans="1:6" s="85" customFormat="1" ht="12.75">
      <c r="A150" s="31">
        <v>208.18999999999983</v>
      </c>
      <c r="B150" s="13" t="s">
        <v>135</v>
      </c>
      <c r="C150" s="220" t="s">
        <v>55</v>
      </c>
      <c r="D150" s="220">
        <v>1</v>
      </c>
      <c r="E150" s="212">
        <v>0</v>
      </c>
      <c r="F150" s="212">
        <f t="shared" si="16"/>
        <v>0</v>
      </c>
    </row>
    <row r="151" spans="1:6" s="85" customFormat="1" ht="12.75">
      <c r="A151" s="31">
        <v>208.19999999999982</v>
      </c>
      <c r="B151" s="13" t="s">
        <v>136</v>
      </c>
      <c r="C151" s="220" t="s">
        <v>55</v>
      </c>
      <c r="D151" s="220">
        <v>1</v>
      </c>
      <c r="E151" s="212">
        <v>0</v>
      </c>
      <c r="F151" s="212">
        <f t="shared" si="16"/>
        <v>0</v>
      </c>
    </row>
    <row r="152" spans="1:6" s="85" customFormat="1" ht="13.5" thickBot="1">
      <c r="A152" s="31">
        <v>208.20999999999981</v>
      </c>
      <c r="B152" s="13" t="s">
        <v>137</v>
      </c>
      <c r="C152" s="220" t="s">
        <v>55</v>
      </c>
      <c r="D152" s="220">
        <v>1</v>
      </c>
      <c r="E152" s="212">
        <v>0</v>
      </c>
      <c r="F152" s="212">
        <f t="shared" si="16"/>
        <v>0</v>
      </c>
    </row>
    <row r="153" spans="1:6" s="85" customFormat="1" ht="13.5" thickBot="1">
      <c r="A153" s="28"/>
      <c r="B153" s="90" t="s">
        <v>39</v>
      </c>
      <c r="C153" s="10"/>
      <c r="D153" s="10"/>
      <c r="E153" s="10"/>
      <c r="F153" s="75">
        <f>SUM(F129:F152)</f>
        <v>0</v>
      </c>
    </row>
    <row r="154" spans="1:6" s="85" customFormat="1" ht="13.5" thickBot="1">
      <c r="A154" s="29"/>
      <c r="B154" s="93"/>
      <c r="C154" s="18"/>
      <c r="D154" s="18"/>
      <c r="E154" s="18"/>
      <c r="F154" s="18"/>
    </row>
    <row r="155" spans="1:6" ht="6.75" customHeight="1">
      <c r="A155" s="29"/>
      <c r="B155" s="93"/>
      <c r="C155" s="18"/>
      <c r="D155" s="18"/>
      <c r="E155" s="18"/>
      <c r="F155" s="18"/>
    </row>
    <row r="156" spans="1:6" ht="15.75" thickBot="1">
      <c r="A156" s="98"/>
      <c r="B156" s="99"/>
      <c r="C156" s="100"/>
      <c r="D156" s="100"/>
      <c r="E156" s="100"/>
      <c r="F156" s="100"/>
    </row>
    <row r="157" spans="1:6" ht="15.75" thickBot="1">
      <c r="A157" s="160"/>
      <c r="B157" s="161" t="s">
        <v>38</v>
      </c>
      <c r="C157" s="162"/>
      <c r="D157" s="162"/>
      <c r="E157" s="162"/>
      <c r="F157" s="163">
        <f>F46+F68+F80+F98+F116+F126+F153</f>
        <v>0</v>
      </c>
    </row>
    <row r="158" spans="1:6">
      <c r="A158" s="105"/>
      <c r="B158" s="106"/>
      <c r="C158" s="106"/>
      <c r="D158" s="106"/>
      <c r="E158" s="106"/>
      <c r="F158" s="106"/>
    </row>
    <row r="159" spans="1:6">
      <c r="A159" s="105"/>
      <c r="B159" s="106"/>
      <c r="C159" s="106"/>
      <c r="D159" s="106"/>
      <c r="E159" s="106"/>
      <c r="F159" s="106"/>
    </row>
  </sheetData>
  <mergeCells count="1">
    <mergeCell ref="D4:F4"/>
  </mergeCells>
  <phoneticPr fontId="2" type="noConversion"/>
  <printOptions horizontalCentered="1"/>
  <pageMargins left="0.39370078740157483" right="0.39370078740157483" top="0.59055118110236227" bottom="0.70866141732283472" header="0.51181102362204722" footer="0.51181102362204722"/>
  <pageSetup paperSize="9" fitToHeight="0" orientation="landscape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zoomScaleNormal="100" workbookViewId="0">
      <selection activeCell="I41" sqref="I41"/>
    </sheetView>
  </sheetViews>
  <sheetFormatPr defaultColWidth="8.88671875" defaultRowHeight="15"/>
  <cols>
    <col min="1" max="1" width="9.44140625" style="30" customWidth="1"/>
    <col min="2" max="2" width="52.33203125" customWidth="1"/>
    <col min="3" max="3" width="7" style="165" customWidth="1"/>
    <col min="4" max="4" width="6.33203125" style="165" customWidth="1"/>
    <col min="5" max="5" width="10.44140625" style="140" customWidth="1"/>
    <col min="6" max="6" width="14.5546875" style="140" customWidth="1"/>
    <col min="7" max="7" width="4" style="4" customWidth="1"/>
    <col min="8" max="16384" width="8.88671875" style="4"/>
  </cols>
  <sheetData>
    <row r="1" spans="1:6" ht="41.25" customHeight="1">
      <c r="A1" s="21"/>
      <c r="B1" s="7"/>
      <c r="C1" s="142" t="s">
        <v>187</v>
      </c>
      <c r="D1" s="142"/>
      <c r="E1" s="127"/>
      <c r="F1" s="127"/>
    </row>
    <row r="2" spans="1:6" ht="30.2" customHeight="1">
      <c r="A2" s="22"/>
      <c r="B2" s="197" t="s">
        <v>186</v>
      </c>
      <c r="C2" s="143"/>
      <c r="D2" s="143"/>
      <c r="E2" s="128"/>
      <c r="F2" s="128"/>
    </row>
    <row r="3" spans="1:6" ht="25.5" customHeight="1" thickBot="1">
      <c r="A3" s="22">
        <v>300</v>
      </c>
      <c r="B3" s="20" t="s">
        <v>261</v>
      </c>
      <c r="C3" s="143"/>
      <c r="D3" s="143"/>
      <c r="E3" s="128"/>
      <c r="F3" s="128"/>
    </row>
    <row r="4" spans="1:6" s="59" customFormat="1" ht="16.5" customHeight="1" thickBot="1">
      <c r="A4" s="22"/>
      <c r="B4" s="20"/>
      <c r="C4" s="1"/>
      <c r="D4" s="226"/>
      <c r="E4" s="227"/>
      <c r="F4" s="228"/>
    </row>
    <row r="5" spans="1:6" s="183" customFormat="1" ht="24.75" thickBot="1">
      <c r="A5" s="23" t="s">
        <v>189</v>
      </c>
      <c r="B5" s="2" t="s">
        <v>188</v>
      </c>
      <c r="C5" s="3" t="s">
        <v>190</v>
      </c>
      <c r="D5" s="5" t="s">
        <v>191</v>
      </c>
      <c r="E5" s="184" t="s">
        <v>192</v>
      </c>
      <c r="F5" s="185" t="s">
        <v>162</v>
      </c>
    </row>
    <row r="6" spans="1:6" ht="22.5" customHeight="1" thickBot="1">
      <c r="A6" s="24"/>
      <c r="B6" s="17" t="s">
        <v>40</v>
      </c>
      <c r="C6" s="16"/>
      <c r="D6" s="16"/>
      <c r="E6" s="129"/>
      <c r="F6" s="129"/>
    </row>
    <row r="7" spans="1:6" ht="18">
      <c r="A7" s="62">
        <f>A11</f>
        <v>301</v>
      </c>
      <c r="B7" s="69" t="str">
        <f>B11</f>
        <v>Kouřovod</v>
      </c>
      <c r="C7" s="70"/>
      <c r="D7" s="70"/>
      <c r="E7" s="130"/>
      <c r="F7" s="130">
        <f>F22</f>
        <v>0</v>
      </c>
    </row>
    <row r="8" spans="1:6" ht="18.75" thickBot="1">
      <c r="A8" s="64">
        <f>A24</f>
        <v>302</v>
      </c>
      <c r="B8" s="71" t="str">
        <f>B24</f>
        <v>Vzduchotechnika</v>
      </c>
      <c r="C8" s="72"/>
      <c r="D8" s="72"/>
      <c r="E8" s="131"/>
      <c r="F8" s="131">
        <f>F37</f>
        <v>0</v>
      </c>
    </row>
    <row r="9" spans="1:6" ht="18.75" customHeight="1" thickBot="1">
      <c r="A9" s="67"/>
      <c r="B9" s="66" t="s">
        <v>38</v>
      </c>
      <c r="C9" s="60"/>
      <c r="D9" s="60"/>
      <c r="E9" s="166"/>
      <c r="F9" s="166">
        <f>SUM(F7:F8)</f>
        <v>0</v>
      </c>
    </row>
    <row r="10" spans="1:6" s="85" customFormat="1" ht="9.75" customHeight="1" thickBot="1">
      <c r="A10" s="83"/>
      <c r="B10" s="19"/>
      <c r="C10" s="19"/>
      <c r="D10" s="19"/>
      <c r="E10" s="133"/>
      <c r="F10" s="133"/>
    </row>
    <row r="11" spans="1:6" s="85" customFormat="1" ht="13.5" thickBot="1">
      <c r="A11" s="26">
        <v>301</v>
      </c>
      <c r="B11" s="94" t="s">
        <v>18</v>
      </c>
      <c r="C11" s="9"/>
      <c r="D11" s="9"/>
      <c r="E11" s="134"/>
      <c r="F11" s="134"/>
    </row>
    <row r="12" spans="1:6" s="89" customFormat="1" ht="115.5" customHeight="1">
      <c r="A12" s="121">
        <f>A11+0.01</f>
        <v>301.01</v>
      </c>
      <c r="B12" s="13" t="s">
        <v>263</v>
      </c>
      <c r="C12" s="42" t="s">
        <v>55</v>
      </c>
      <c r="D12" s="42">
        <v>2</v>
      </c>
      <c r="E12" s="124">
        <v>0</v>
      </c>
      <c r="F12" s="124">
        <f>D12*E12</f>
        <v>0</v>
      </c>
    </row>
    <row r="13" spans="1:6" s="89" customFormat="1" ht="12.75">
      <c r="A13" s="121">
        <f t="shared" ref="A13:A21" si="0">A12+0.01</f>
        <v>301.02</v>
      </c>
      <c r="B13" s="13" t="s">
        <v>262</v>
      </c>
      <c r="C13" s="42" t="s">
        <v>55</v>
      </c>
      <c r="D13" s="42">
        <v>2</v>
      </c>
      <c r="E13" s="124">
        <v>0</v>
      </c>
      <c r="F13" s="124">
        <f>D13*E13</f>
        <v>0</v>
      </c>
    </row>
    <row r="14" spans="1:6" s="89" customFormat="1" ht="12.75">
      <c r="A14" s="121">
        <f t="shared" si="0"/>
        <v>301.02999999999997</v>
      </c>
      <c r="B14" s="13" t="s">
        <v>20</v>
      </c>
      <c r="C14" s="42" t="s">
        <v>55</v>
      </c>
      <c r="D14" s="42">
        <v>2</v>
      </c>
      <c r="E14" s="124">
        <v>0</v>
      </c>
      <c r="F14" s="124">
        <f t="shared" ref="F14:F21" si="1">D14*E14</f>
        <v>0</v>
      </c>
    </row>
    <row r="15" spans="1:6" s="89" customFormat="1" ht="12.75">
      <c r="A15" s="121">
        <f t="shared" si="0"/>
        <v>301.03999999999996</v>
      </c>
      <c r="B15" s="13" t="s">
        <v>21</v>
      </c>
      <c r="C15" s="42" t="s">
        <v>55</v>
      </c>
      <c r="D15" s="42">
        <v>2</v>
      </c>
      <c r="E15" s="124">
        <v>0</v>
      </c>
      <c r="F15" s="124">
        <f t="shared" si="1"/>
        <v>0</v>
      </c>
    </row>
    <row r="16" spans="1:6" s="89" customFormat="1" ht="25.5">
      <c r="A16" s="121">
        <f t="shared" si="0"/>
        <v>301.04999999999995</v>
      </c>
      <c r="B16" s="13" t="s">
        <v>22</v>
      </c>
      <c r="C16" s="42" t="s">
        <v>55</v>
      </c>
      <c r="D16" s="42">
        <v>2</v>
      </c>
      <c r="E16" s="124">
        <v>0</v>
      </c>
      <c r="F16" s="124">
        <f t="shared" si="1"/>
        <v>0</v>
      </c>
    </row>
    <row r="17" spans="1:6" s="89" customFormat="1" ht="12.75">
      <c r="A17" s="121">
        <f t="shared" si="0"/>
        <v>301.05999999999995</v>
      </c>
      <c r="B17" s="13" t="s">
        <v>23</v>
      </c>
      <c r="C17" s="42" t="s">
        <v>55</v>
      </c>
      <c r="D17" s="42">
        <v>2</v>
      </c>
      <c r="E17" s="124">
        <v>0</v>
      </c>
      <c r="F17" s="124">
        <f t="shared" si="1"/>
        <v>0</v>
      </c>
    </row>
    <row r="18" spans="1:6" s="89" customFormat="1" ht="12.75">
      <c r="A18" s="121">
        <f t="shared" si="0"/>
        <v>301.06999999999994</v>
      </c>
      <c r="B18" s="13" t="s">
        <v>24</v>
      </c>
      <c r="C18" s="42" t="s">
        <v>55</v>
      </c>
      <c r="D18" s="42">
        <v>2</v>
      </c>
      <c r="E18" s="124">
        <v>0</v>
      </c>
      <c r="F18" s="124">
        <f t="shared" si="1"/>
        <v>0</v>
      </c>
    </row>
    <row r="19" spans="1:6" s="89" customFormat="1" ht="12.75">
      <c r="A19" s="121">
        <f t="shared" si="0"/>
        <v>301.07999999999993</v>
      </c>
      <c r="B19" s="13" t="s">
        <v>25</v>
      </c>
      <c r="C19" s="42" t="s">
        <v>55</v>
      </c>
      <c r="D19" s="42">
        <v>2</v>
      </c>
      <c r="E19" s="124">
        <v>0</v>
      </c>
      <c r="F19" s="124">
        <f t="shared" si="1"/>
        <v>0</v>
      </c>
    </row>
    <row r="20" spans="1:6" s="89" customFormat="1" ht="12.75">
      <c r="A20" s="121">
        <f t="shared" si="0"/>
        <v>301.08999999999992</v>
      </c>
      <c r="B20" s="13" t="s">
        <v>26</v>
      </c>
      <c r="C20" s="42" t="s">
        <v>55</v>
      </c>
      <c r="D20" s="42">
        <v>2</v>
      </c>
      <c r="E20" s="124">
        <v>0</v>
      </c>
      <c r="F20" s="124">
        <f t="shared" si="1"/>
        <v>0</v>
      </c>
    </row>
    <row r="21" spans="1:6" s="89" customFormat="1" ht="13.5" thickBot="1">
      <c r="A21" s="121">
        <f t="shared" si="0"/>
        <v>301.09999999999991</v>
      </c>
      <c r="B21" s="13" t="s">
        <v>148</v>
      </c>
      <c r="C21" s="42" t="s">
        <v>55</v>
      </c>
      <c r="D21" s="42">
        <v>2</v>
      </c>
      <c r="E21" s="124">
        <v>0</v>
      </c>
      <c r="F21" s="124">
        <f t="shared" si="1"/>
        <v>0</v>
      </c>
    </row>
    <row r="22" spans="1:6" s="92" customFormat="1" ht="13.5" thickBot="1">
      <c r="A22" s="28"/>
      <c r="B22" s="90" t="s">
        <v>39</v>
      </c>
      <c r="C22" s="10"/>
      <c r="D22" s="10"/>
      <c r="E22" s="135"/>
      <c r="F22" s="135">
        <f>SUM(F12:F21)</f>
        <v>0</v>
      </c>
    </row>
    <row r="23" spans="1:6" s="92" customFormat="1" ht="9" customHeight="1" thickBot="1">
      <c r="A23" s="28"/>
      <c r="B23" s="90"/>
      <c r="C23" s="10"/>
      <c r="D23" s="10"/>
      <c r="E23" s="135"/>
      <c r="F23" s="135"/>
    </row>
    <row r="24" spans="1:6" s="92" customFormat="1" ht="13.5" thickBot="1">
      <c r="A24" s="26">
        <v>302</v>
      </c>
      <c r="B24" s="94" t="s">
        <v>19</v>
      </c>
      <c r="C24" s="9"/>
      <c r="D24" s="9"/>
      <c r="E24" s="134"/>
      <c r="F24" s="134"/>
    </row>
    <row r="25" spans="1:6" s="92" customFormat="1" ht="91.5" customHeight="1">
      <c r="A25" s="121">
        <f>A24+0.01</f>
        <v>302.01</v>
      </c>
      <c r="B25" s="13" t="s">
        <v>264</v>
      </c>
      <c r="C25" s="42" t="s">
        <v>55</v>
      </c>
      <c r="D25" s="42">
        <v>2</v>
      </c>
      <c r="E25" s="124">
        <v>0</v>
      </c>
      <c r="F25" s="124">
        <f t="shared" ref="F25" si="2">D25*E25</f>
        <v>0</v>
      </c>
    </row>
    <row r="26" spans="1:6" s="92" customFormat="1" ht="78.75" customHeight="1">
      <c r="A26" s="121">
        <f t="shared" ref="A26:A35" si="3">A25+0.01</f>
        <v>302.02</v>
      </c>
      <c r="B26" s="13" t="s">
        <v>265</v>
      </c>
      <c r="C26" s="42" t="s">
        <v>55</v>
      </c>
      <c r="D26" s="42">
        <v>2</v>
      </c>
      <c r="E26" s="124">
        <v>0</v>
      </c>
      <c r="F26" s="124">
        <f t="shared" ref="F26:F29" si="4">D26*E26</f>
        <v>0</v>
      </c>
    </row>
    <row r="27" spans="1:6" s="92" customFormat="1" ht="53.25" customHeight="1">
      <c r="A27" s="121">
        <f t="shared" si="3"/>
        <v>302.02999999999997</v>
      </c>
      <c r="B27" s="13" t="s">
        <v>266</v>
      </c>
      <c r="C27" s="42" t="s">
        <v>55</v>
      </c>
      <c r="D27" s="42">
        <v>1</v>
      </c>
      <c r="E27" s="124">
        <v>0</v>
      </c>
      <c r="F27" s="124">
        <f t="shared" ref="F27:F28" si="5">D27*E27</f>
        <v>0</v>
      </c>
    </row>
    <row r="28" spans="1:6" s="92" customFormat="1" ht="64.5" customHeight="1">
      <c r="A28" s="121">
        <f t="shared" si="3"/>
        <v>302.03999999999996</v>
      </c>
      <c r="B28" s="13" t="s">
        <v>268</v>
      </c>
      <c r="C28" s="42" t="s">
        <v>55</v>
      </c>
      <c r="D28" s="42">
        <v>2</v>
      </c>
      <c r="E28" s="124">
        <v>0</v>
      </c>
      <c r="F28" s="124">
        <f t="shared" si="5"/>
        <v>0</v>
      </c>
    </row>
    <row r="29" spans="1:6" s="92" customFormat="1" ht="51.75" customHeight="1">
      <c r="A29" s="121">
        <f t="shared" si="3"/>
        <v>302.04999999999995</v>
      </c>
      <c r="B29" s="13" t="s">
        <v>267</v>
      </c>
      <c r="C29" s="42" t="s">
        <v>55</v>
      </c>
      <c r="D29" s="42">
        <v>1</v>
      </c>
      <c r="E29" s="124">
        <v>0</v>
      </c>
      <c r="F29" s="124">
        <f t="shared" si="4"/>
        <v>0</v>
      </c>
    </row>
    <row r="30" spans="1:6" s="92" customFormat="1" ht="12.75">
      <c r="A30" s="121">
        <f t="shared" si="3"/>
        <v>302.05999999999995</v>
      </c>
      <c r="B30" s="13" t="s">
        <v>27</v>
      </c>
      <c r="C30" s="42" t="s">
        <v>55</v>
      </c>
      <c r="D30" s="42">
        <v>2</v>
      </c>
      <c r="E30" s="124">
        <v>0</v>
      </c>
      <c r="F30" s="124">
        <f t="shared" ref="F30:F36" si="6">D30*E30</f>
        <v>0</v>
      </c>
    </row>
    <row r="31" spans="1:6" s="92" customFormat="1" ht="12.75">
      <c r="A31" s="121">
        <f t="shared" si="3"/>
        <v>302.06999999999994</v>
      </c>
      <c r="B31" s="13" t="s">
        <v>28</v>
      </c>
      <c r="C31" s="42" t="s">
        <v>55</v>
      </c>
      <c r="D31" s="42">
        <v>2</v>
      </c>
      <c r="E31" s="124">
        <v>0</v>
      </c>
      <c r="F31" s="124">
        <f t="shared" si="6"/>
        <v>0</v>
      </c>
    </row>
    <row r="32" spans="1:6" s="92" customFormat="1" ht="12.75">
      <c r="A32" s="121">
        <f t="shared" si="3"/>
        <v>302.07999999999993</v>
      </c>
      <c r="B32" s="13" t="s">
        <v>29</v>
      </c>
      <c r="C32" s="42" t="s">
        <v>55</v>
      </c>
      <c r="D32" s="42">
        <v>4</v>
      </c>
      <c r="E32" s="124">
        <v>0</v>
      </c>
      <c r="F32" s="124">
        <f t="shared" si="6"/>
        <v>0</v>
      </c>
    </row>
    <row r="33" spans="1:6" s="92" customFormat="1" ht="12.75">
      <c r="A33" s="121">
        <f t="shared" si="3"/>
        <v>302.08999999999992</v>
      </c>
      <c r="B33" s="13" t="s">
        <v>25</v>
      </c>
      <c r="C33" s="42" t="s">
        <v>55</v>
      </c>
      <c r="D33" s="42">
        <v>4</v>
      </c>
      <c r="E33" s="124">
        <v>0</v>
      </c>
      <c r="F33" s="124">
        <f t="shared" si="6"/>
        <v>0</v>
      </c>
    </row>
    <row r="34" spans="1:6" s="92" customFormat="1" ht="12.75">
      <c r="A34" s="121">
        <f t="shared" si="3"/>
        <v>302.09999999999991</v>
      </c>
      <c r="B34" s="13" t="s">
        <v>26</v>
      </c>
      <c r="C34" s="42" t="s">
        <v>55</v>
      </c>
      <c r="D34" s="42">
        <v>4</v>
      </c>
      <c r="E34" s="124">
        <v>0</v>
      </c>
      <c r="F34" s="124">
        <f t="shared" si="6"/>
        <v>0</v>
      </c>
    </row>
    <row r="35" spans="1:6" s="92" customFormat="1" ht="12.75">
      <c r="A35" s="121">
        <f t="shared" si="3"/>
        <v>302.1099999999999</v>
      </c>
      <c r="B35" s="13" t="s">
        <v>148</v>
      </c>
      <c r="C35" s="42" t="s">
        <v>55</v>
      </c>
      <c r="D35" s="42">
        <v>4</v>
      </c>
      <c r="E35" s="124">
        <v>0</v>
      </c>
      <c r="F35" s="124">
        <f t="shared" si="6"/>
        <v>0</v>
      </c>
    </row>
    <row r="36" spans="1:6" s="92" customFormat="1" ht="13.5" thickBot="1">
      <c r="A36" s="121">
        <f>A35+0.01</f>
        <v>302.11999999999989</v>
      </c>
      <c r="B36" s="13" t="s">
        <v>269</v>
      </c>
      <c r="C36" s="42" t="s">
        <v>55</v>
      </c>
      <c r="D36" s="42">
        <v>1</v>
      </c>
      <c r="E36" s="124">
        <v>0</v>
      </c>
      <c r="F36" s="124">
        <f t="shared" si="6"/>
        <v>0</v>
      </c>
    </row>
    <row r="37" spans="1:6" s="92" customFormat="1" ht="13.5" thickBot="1">
      <c r="A37" s="28"/>
      <c r="B37" s="90" t="s">
        <v>39</v>
      </c>
      <c r="C37" s="10"/>
      <c r="D37" s="10"/>
      <c r="E37" s="135"/>
      <c r="F37" s="135">
        <f>SUM(F25:F36)</f>
        <v>0</v>
      </c>
    </row>
    <row r="38" spans="1:6" s="92" customFormat="1" ht="6" customHeight="1">
      <c r="A38" s="29"/>
      <c r="B38" s="93"/>
      <c r="C38" s="18"/>
      <c r="D38" s="18"/>
      <c r="E38" s="136"/>
      <c r="F38" s="136"/>
    </row>
    <row r="39" spans="1:6" s="85" customFormat="1" ht="6" customHeight="1" thickBot="1">
      <c r="A39" s="98"/>
      <c r="B39" s="99"/>
      <c r="C39" s="100"/>
      <c r="D39" s="100"/>
      <c r="E39" s="137"/>
      <c r="F39" s="137"/>
    </row>
    <row r="40" spans="1:6" s="171" customFormat="1" ht="16.5" customHeight="1" thickBot="1">
      <c r="A40" s="167"/>
      <c r="B40" s="168" t="s">
        <v>38</v>
      </c>
      <c r="C40" s="169"/>
      <c r="D40" s="169"/>
      <c r="E40" s="170"/>
      <c r="F40" s="170">
        <f>F22+F37</f>
        <v>0</v>
      </c>
    </row>
    <row r="41" spans="1:6" s="85" customFormat="1" ht="12.75">
      <c r="A41" s="105"/>
      <c r="B41" s="106"/>
      <c r="C41" s="164"/>
      <c r="D41" s="164"/>
      <c r="E41" s="139"/>
      <c r="F41" s="139"/>
    </row>
  </sheetData>
  <mergeCells count="1">
    <mergeCell ref="D4:F4"/>
  </mergeCells>
  <phoneticPr fontId="2" type="noConversion"/>
  <hyperlinks>
    <hyperlink ref="B7" location="'FORMULAR SV'!B9" display="SO 03 -  Objekt výpočetního střediska RZ"/>
  </hyperlinks>
  <printOptions horizontalCentered="1"/>
  <pageMargins left="0.39370078740157483" right="0.39370078740157483" top="0.59055118110236227" bottom="0.70866141732283472" header="0.51181102362204722" footer="0.51181102362204722"/>
  <pageSetup paperSize="9" fitToHeight="0" orientation="landscape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opLeftCell="A16" zoomScale="70" zoomScaleNormal="70" workbookViewId="0">
      <selection activeCell="A63" sqref="A63"/>
    </sheetView>
  </sheetViews>
  <sheetFormatPr defaultRowHeight="15"/>
  <cols>
    <col min="2" max="2" width="56.6640625" customWidth="1"/>
    <col min="3" max="3" width="8.33203125" style="165" customWidth="1"/>
    <col min="4" max="4" width="7.5546875" style="165" customWidth="1"/>
    <col min="5" max="5" width="11.33203125" style="115" customWidth="1"/>
    <col min="6" max="6" width="14.44140625" style="115" customWidth="1"/>
    <col min="7" max="7" width="4.88671875" customWidth="1"/>
  </cols>
  <sheetData>
    <row r="1" spans="1:6" ht="23.25">
      <c r="A1" s="21"/>
      <c r="B1" s="7"/>
      <c r="C1" s="142" t="s">
        <v>187</v>
      </c>
      <c r="D1" s="142"/>
      <c r="E1" s="127"/>
      <c r="F1" s="127"/>
    </row>
    <row r="2" spans="1:6" ht="24.75">
      <c r="A2" s="22"/>
      <c r="B2" s="197" t="s">
        <v>186</v>
      </c>
      <c r="C2" s="143"/>
      <c r="D2" s="143"/>
      <c r="E2" s="128"/>
      <c r="F2" s="128"/>
    </row>
    <row r="3" spans="1:6" ht="23.25">
      <c r="A3" s="22">
        <v>400</v>
      </c>
      <c r="B3" s="20" t="s">
        <v>42</v>
      </c>
      <c r="C3" s="1"/>
      <c r="D3" s="1"/>
      <c r="E3" s="116"/>
      <c r="F3" s="116"/>
    </row>
    <row r="4" spans="1:6" ht="26.45" customHeight="1" thickBot="1">
      <c r="A4" s="22"/>
      <c r="B4" s="20"/>
      <c r="C4" s="1"/>
      <c r="D4" s="224"/>
      <c r="E4" s="224"/>
      <c r="F4" s="224"/>
    </row>
    <row r="5" spans="1:6" s="165" customFormat="1" ht="24.75" thickBot="1">
      <c r="A5" s="23" t="s">
        <v>189</v>
      </c>
      <c r="B5" s="2" t="s">
        <v>188</v>
      </c>
      <c r="C5" s="3" t="s">
        <v>190</v>
      </c>
      <c r="D5" s="5" t="s">
        <v>191</v>
      </c>
      <c r="E5" s="120" t="s">
        <v>192</v>
      </c>
      <c r="F5" s="207" t="s">
        <v>162</v>
      </c>
    </row>
    <row r="6" spans="1:6" ht="33" customHeight="1" thickBot="1">
      <c r="A6" s="24"/>
      <c r="B6" s="17" t="s">
        <v>40</v>
      </c>
      <c r="C6" s="16"/>
      <c r="D6" s="16"/>
      <c r="E6" s="117"/>
      <c r="F6" s="117"/>
    </row>
    <row r="7" spans="1:6" s="112" customFormat="1" ht="18.75" customHeight="1">
      <c r="A7" s="78">
        <f>A13</f>
        <v>401</v>
      </c>
      <c r="B7" s="69" t="str">
        <f>B13</f>
        <v>Silové vodiče NN</v>
      </c>
      <c r="C7" s="70"/>
      <c r="D7" s="70"/>
      <c r="E7" s="76"/>
      <c r="F7" s="123">
        <f>F34</f>
        <v>0</v>
      </c>
    </row>
    <row r="8" spans="1:6" s="112" customFormat="1" ht="18.75" customHeight="1">
      <c r="A8" s="78">
        <f>A37</f>
        <v>402</v>
      </c>
      <c r="B8" s="73" t="s">
        <v>143</v>
      </c>
      <c r="C8" s="72"/>
      <c r="D8" s="72"/>
      <c r="E8" s="77"/>
      <c r="F8" s="123">
        <f>F49</f>
        <v>0</v>
      </c>
    </row>
    <row r="9" spans="1:6" s="112" customFormat="1" ht="18.75" customHeight="1">
      <c r="A9" s="78">
        <f>A51</f>
        <v>403</v>
      </c>
      <c r="B9" s="73" t="s">
        <v>144</v>
      </c>
      <c r="C9" s="72"/>
      <c r="D9" s="72"/>
      <c r="E9" s="77"/>
      <c r="F9" s="123">
        <f>F68</f>
        <v>0</v>
      </c>
    </row>
    <row r="10" spans="1:6" s="112" customFormat="1" ht="18.75" customHeight="1" thickBot="1">
      <c r="A10" s="78">
        <f>A71</f>
        <v>404</v>
      </c>
      <c r="B10" s="79" t="s">
        <v>54</v>
      </c>
      <c r="C10" s="70"/>
      <c r="D10" s="70"/>
      <c r="E10" s="76"/>
      <c r="F10" s="123">
        <f>F77</f>
        <v>0</v>
      </c>
    </row>
    <row r="11" spans="1:6" ht="28.5" customHeight="1" thickBot="1">
      <c r="A11" s="67"/>
      <c r="B11" s="66" t="s">
        <v>38</v>
      </c>
      <c r="C11" s="60"/>
      <c r="D11" s="60"/>
      <c r="E11" s="81"/>
      <c r="F11" s="81">
        <f>SUM(F7:F10)</f>
        <v>0</v>
      </c>
    </row>
    <row r="12" spans="1:6" s="106" customFormat="1" ht="13.5" thickBot="1">
      <c r="A12" s="83"/>
      <c r="B12" s="19"/>
      <c r="C12" s="19"/>
      <c r="D12" s="19"/>
      <c r="E12" s="118"/>
      <c r="F12" s="118"/>
    </row>
    <row r="13" spans="1:6" s="106" customFormat="1" ht="13.5" thickBot="1">
      <c r="A13" s="26">
        <v>401</v>
      </c>
      <c r="B13" s="94" t="s">
        <v>142</v>
      </c>
      <c r="C13" s="9"/>
      <c r="D13" s="9"/>
      <c r="E13" s="82"/>
      <c r="F13" s="82"/>
    </row>
    <row r="14" spans="1:6" s="106" customFormat="1" ht="15" customHeight="1">
      <c r="A14" s="27">
        <v>401.01</v>
      </c>
      <c r="B14" s="192" t="s">
        <v>237</v>
      </c>
      <c r="C14" s="193" t="s">
        <v>79</v>
      </c>
      <c r="D14" s="193">
        <v>320</v>
      </c>
      <c r="E14" s="55">
        <v>0</v>
      </c>
      <c r="F14" s="55">
        <f t="shared" ref="F14:F28" si="0">D14*E14</f>
        <v>0</v>
      </c>
    </row>
    <row r="15" spans="1:6" s="106" customFormat="1">
      <c r="A15" s="27">
        <v>401.02</v>
      </c>
      <c r="B15" s="192" t="s">
        <v>238</v>
      </c>
      <c r="C15" s="42" t="s">
        <v>79</v>
      </c>
      <c r="D15" s="42">
        <v>212</v>
      </c>
      <c r="E15" s="55">
        <v>0</v>
      </c>
      <c r="F15" s="55">
        <f t="shared" si="0"/>
        <v>0</v>
      </c>
    </row>
    <row r="16" spans="1:6" s="106" customFormat="1">
      <c r="A16" s="121">
        <v>401.03</v>
      </c>
      <c r="B16" s="192" t="s">
        <v>240</v>
      </c>
      <c r="C16" s="42" t="s">
        <v>79</v>
      </c>
      <c r="D16" s="42">
        <v>129</v>
      </c>
      <c r="E16" s="55">
        <v>0</v>
      </c>
      <c r="F16" s="55">
        <f t="shared" si="0"/>
        <v>0</v>
      </c>
    </row>
    <row r="17" spans="1:6" s="106" customFormat="1">
      <c r="A17" s="121">
        <v>401.04</v>
      </c>
      <c r="B17" s="192" t="s">
        <v>239</v>
      </c>
      <c r="C17" s="42" t="s">
        <v>79</v>
      </c>
      <c r="D17" s="42">
        <v>125</v>
      </c>
      <c r="E17" s="55">
        <v>0</v>
      </c>
      <c r="F17" s="55">
        <f t="shared" si="0"/>
        <v>0</v>
      </c>
    </row>
    <row r="18" spans="1:6" s="106" customFormat="1">
      <c r="A18" s="121">
        <v>401.05</v>
      </c>
      <c r="B18" s="192" t="s">
        <v>241</v>
      </c>
      <c r="C18" s="42" t="s">
        <v>79</v>
      </c>
      <c r="D18" s="42">
        <v>65</v>
      </c>
      <c r="E18" s="55">
        <v>0</v>
      </c>
      <c r="F18" s="55">
        <f t="shared" si="0"/>
        <v>0</v>
      </c>
    </row>
    <row r="19" spans="1:6" s="106" customFormat="1">
      <c r="A19" s="121">
        <v>401.06</v>
      </c>
      <c r="B19" s="192" t="s">
        <v>242</v>
      </c>
      <c r="C19" s="42" t="s">
        <v>79</v>
      </c>
      <c r="D19" s="42">
        <v>250</v>
      </c>
      <c r="E19" s="55">
        <v>0</v>
      </c>
      <c r="F19" s="55">
        <f t="shared" si="0"/>
        <v>0</v>
      </c>
    </row>
    <row r="20" spans="1:6" s="106" customFormat="1">
      <c r="A20" s="121">
        <v>401.07</v>
      </c>
      <c r="B20" s="192" t="s">
        <v>243</v>
      </c>
      <c r="C20" s="42" t="s">
        <v>79</v>
      </c>
      <c r="D20" s="42">
        <v>113</v>
      </c>
      <c r="E20" s="55">
        <v>0</v>
      </c>
      <c r="F20" s="55">
        <f t="shared" si="0"/>
        <v>0</v>
      </c>
    </row>
    <row r="21" spans="1:6" s="106" customFormat="1">
      <c r="A21" s="121">
        <v>401.08</v>
      </c>
      <c r="B21" s="192" t="s">
        <v>244</v>
      </c>
      <c r="C21" s="42" t="s">
        <v>79</v>
      </c>
      <c r="D21" s="42">
        <v>430</v>
      </c>
      <c r="E21" s="55">
        <v>0</v>
      </c>
      <c r="F21" s="55">
        <f t="shared" si="0"/>
        <v>0</v>
      </c>
    </row>
    <row r="22" spans="1:6" s="106" customFormat="1">
      <c r="A22" s="121">
        <v>401.09</v>
      </c>
      <c r="B22" s="192" t="s">
        <v>245</v>
      </c>
      <c r="C22" s="42" t="s">
        <v>79</v>
      </c>
      <c r="D22" s="42">
        <v>430</v>
      </c>
      <c r="E22" s="55">
        <v>0</v>
      </c>
      <c r="F22" s="55">
        <f t="shared" si="0"/>
        <v>0</v>
      </c>
    </row>
    <row r="23" spans="1:6" s="106" customFormat="1">
      <c r="A23" s="121">
        <v>401.1</v>
      </c>
      <c r="B23" s="192" t="s">
        <v>246</v>
      </c>
      <c r="C23" s="42" t="s">
        <v>79</v>
      </c>
      <c r="D23" s="42">
        <v>220</v>
      </c>
      <c r="E23" s="55">
        <v>0</v>
      </c>
      <c r="F23" s="55">
        <f t="shared" si="0"/>
        <v>0</v>
      </c>
    </row>
    <row r="24" spans="1:6" s="106" customFormat="1" ht="12.75">
      <c r="A24" s="121">
        <v>401.11</v>
      </c>
      <c r="B24" s="192" t="s">
        <v>36</v>
      </c>
      <c r="C24" s="42" t="s">
        <v>55</v>
      </c>
      <c r="D24" s="42">
        <v>1</v>
      </c>
      <c r="E24" s="55">
        <v>0</v>
      </c>
      <c r="F24" s="55">
        <f t="shared" si="0"/>
        <v>0</v>
      </c>
    </row>
    <row r="25" spans="1:6" s="106" customFormat="1" ht="12.75">
      <c r="A25" s="121">
        <v>401.12</v>
      </c>
      <c r="B25" s="192" t="s">
        <v>185</v>
      </c>
      <c r="C25" s="42" t="s">
        <v>55</v>
      </c>
      <c r="D25" s="42">
        <v>1</v>
      </c>
      <c r="E25" s="55">
        <v>0</v>
      </c>
      <c r="F25" s="55">
        <f t="shared" si="0"/>
        <v>0</v>
      </c>
    </row>
    <row r="26" spans="1:6" s="106" customFormat="1" ht="12.75" customHeight="1">
      <c r="A26" s="121">
        <v>401.13</v>
      </c>
      <c r="B26" s="192" t="s">
        <v>145</v>
      </c>
      <c r="C26" s="42" t="s">
        <v>79</v>
      </c>
      <c r="D26" s="42">
        <v>1633</v>
      </c>
      <c r="E26" s="55">
        <v>0</v>
      </c>
      <c r="F26" s="55">
        <f t="shared" si="0"/>
        <v>0</v>
      </c>
    </row>
    <row r="27" spans="1:6" s="106" customFormat="1" ht="12.75">
      <c r="A27" s="121">
        <v>401.14</v>
      </c>
      <c r="B27" s="192" t="s">
        <v>146</v>
      </c>
      <c r="C27" s="42" t="s">
        <v>79</v>
      </c>
      <c r="D27" s="42">
        <v>341</v>
      </c>
      <c r="E27" s="55">
        <v>0</v>
      </c>
      <c r="F27" s="55">
        <f t="shared" si="0"/>
        <v>0</v>
      </c>
    </row>
    <row r="28" spans="1:6" s="106" customFormat="1" ht="12.75">
      <c r="A28" s="121">
        <v>401.15</v>
      </c>
      <c r="B28" s="192" t="s">
        <v>147</v>
      </c>
      <c r="C28" s="42" t="s">
        <v>79</v>
      </c>
      <c r="D28" s="42">
        <v>320</v>
      </c>
      <c r="E28" s="55">
        <v>0</v>
      </c>
      <c r="F28" s="55">
        <f t="shared" si="0"/>
        <v>0</v>
      </c>
    </row>
    <row r="29" spans="1:6" s="106" customFormat="1" ht="15.6" customHeight="1">
      <c r="A29" s="121">
        <v>401.16</v>
      </c>
      <c r="B29" s="192" t="s">
        <v>247</v>
      </c>
      <c r="C29" s="42" t="s">
        <v>53</v>
      </c>
      <c r="D29" s="42">
        <v>850</v>
      </c>
      <c r="E29" s="55">
        <v>0</v>
      </c>
      <c r="F29" s="55">
        <f>D29*E29</f>
        <v>0</v>
      </c>
    </row>
    <row r="30" spans="1:6" s="106" customFormat="1" ht="15" customHeight="1">
      <c r="A30" s="121">
        <v>401.17</v>
      </c>
      <c r="B30" s="192" t="s">
        <v>32</v>
      </c>
      <c r="C30" s="194" t="s">
        <v>31</v>
      </c>
      <c r="D30" s="194">
        <v>150</v>
      </c>
      <c r="E30" s="55">
        <v>0</v>
      </c>
      <c r="F30" s="55">
        <f t="shared" ref="F30:F33" si="1">D30*E30</f>
        <v>0</v>
      </c>
    </row>
    <row r="31" spans="1:6" s="106" customFormat="1" ht="15" customHeight="1">
      <c r="A31" s="121">
        <v>401.18</v>
      </c>
      <c r="B31" s="192" t="s">
        <v>33</v>
      </c>
      <c r="C31" s="42" t="s">
        <v>30</v>
      </c>
      <c r="D31" s="42">
        <v>98</v>
      </c>
      <c r="E31" s="55">
        <v>0</v>
      </c>
      <c r="F31" s="55">
        <f t="shared" si="1"/>
        <v>0</v>
      </c>
    </row>
    <row r="32" spans="1:6" s="106" customFormat="1" ht="15" customHeight="1">
      <c r="A32" s="121">
        <v>401.19</v>
      </c>
      <c r="B32" s="192" t="s">
        <v>34</v>
      </c>
      <c r="C32" s="42" t="s">
        <v>30</v>
      </c>
      <c r="D32" s="42">
        <v>4</v>
      </c>
      <c r="E32" s="55">
        <v>0</v>
      </c>
      <c r="F32" s="55">
        <f t="shared" si="1"/>
        <v>0</v>
      </c>
    </row>
    <row r="33" spans="1:6" s="106" customFormat="1" ht="15" customHeight="1" thickBot="1">
      <c r="A33" s="121">
        <v>401.2</v>
      </c>
      <c r="B33" s="191" t="s">
        <v>35</v>
      </c>
      <c r="C33" s="195" t="s">
        <v>30</v>
      </c>
      <c r="D33" s="195">
        <v>98</v>
      </c>
      <c r="E33" s="55">
        <v>0</v>
      </c>
      <c r="F33" s="55">
        <f t="shared" si="1"/>
        <v>0</v>
      </c>
    </row>
    <row r="34" spans="1:6" s="106" customFormat="1" ht="18.75" customHeight="1" thickBot="1">
      <c r="A34" s="28"/>
      <c r="B34" s="90" t="s">
        <v>39</v>
      </c>
      <c r="C34" s="10"/>
      <c r="D34" s="10"/>
      <c r="E34" s="75"/>
      <c r="F34" s="75">
        <f>SUM(F14:F33)</f>
        <v>0</v>
      </c>
    </row>
    <row r="35" spans="1:6" s="106" customFormat="1" ht="13.5" thickBot="1">
      <c r="A35" s="28"/>
      <c r="B35" s="90"/>
      <c r="C35" s="10"/>
      <c r="D35" s="10"/>
      <c r="E35" s="75"/>
      <c r="F35" s="75"/>
    </row>
    <row r="36" spans="1:6" s="106" customFormat="1" ht="13.5" thickBot="1">
      <c r="C36" s="164"/>
      <c r="D36" s="164"/>
      <c r="E36" s="109"/>
      <c r="F36" s="109"/>
    </row>
    <row r="37" spans="1:6" s="106" customFormat="1" ht="23.25" customHeight="1" thickBot="1">
      <c r="A37" s="26">
        <v>402</v>
      </c>
      <c r="B37" s="94" t="s">
        <v>143</v>
      </c>
      <c r="C37" s="9"/>
      <c r="D37" s="9"/>
      <c r="E37" s="82"/>
      <c r="F37" s="82"/>
    </row>
    <row r="38" spans="1:6" s="106" customFormat="1" ht="14.25">
      <c r="A38" s="31">
        <v>402.01</v>
      </c>
      <c r="B38" s="187" t="s">
        <v>180</v>
      </c>
      <c r="C38" s="42" t="s">
        <v>79</v>
      </c>
      <c r="D38" s="42">
        <v>126</v>
      </c>
      <c r="E38" s="55">
        <v>0</v>
      </c>
      <c r="F38" s="55">
        <f>D38*E38</f>
        <v>0</v>
      </c>
    </row>
    <row r="39" spans="1:6" s="106" customFormat="1" ht="14.25">
      <c r="A39" s="31">
        <v>402.02</v>
      </c>
      <c r="B39" s="187" t="s">
        <v>181</v>
      </c>
      <c r="C39" s="42" t="s">
        <v>79</v>
      </c>
      <c r="D39" s="42">
        <v>202</v>
      </c>
      <c r="E39" s="55">
        <v>0</v>
      </c>
      <c r="F39" s="55">
        <f t="shared" ref="F39:F48" si="2">D39*E39</f>
        <v>0</v>
      </c>
    </row>
    <row r="40" spans="1:6" s="106" customFormat="1" ht="14.25">
      <c r="A40" s="31">
        <v>402.03</v>
      </c>
      <c r="B40" s="187" t="s">
        <v>182</v>
      </c>
      <c r="C40" s="42" t="s">
        <v>79</v>
      </c>
      <c r="D40" s="42">
        <v>950</v>
      </c>
      <c r="E40" s="55">
        <v>0</v>
      </c>
      <c r="F40" s="55">
        <f t="shared" si="2"/>
        <v>0</v>
      </c>
    </row>
    <row r="41" spans="1:6" s="106" customFormat="1" ht="14.25">
      <c r="A41" s="31">
        <v>402.04</v>
      </c>
      <c r="B41" s="187" t="s">
        <v>183</v>
      </c>
      <c r="C41" s="42" t="s">
        <v>79</v>
      </c>
      <c r="D41" s="42">
        <v>81</v>
      </c>
      <c r="E41" s="55">
        <v>0</v>
      </c>
      <c r="F41" s="55">
        <f t="shared" si="2"/>
        <v>0</v>
      </c>
    </row>
    <row r="42" spans="1:6" s="106" customFormat="1" ht="14.25">
      <c r="A42" s="31">
        <v>402.05</v>
      </c>
      <c r="B42" s="187" t="s">
        <v>184</v>
      </c>
      <c r="C42" s="42" t="s">
        <v>79</v>
      </c>
      <c r="D42" s="42">
        <v>850</v>
      </c>
      <c r="E42" s="55">
        <v>0</v>
      </c>
      <c r="F42" s="55">
        <f t="shared" si="2"/>
        <v>0</v>
      </c>
    </row>
    <row r="43" spans="1:6" s="106" customFormat="1" ht="12.75">
      <c r="A43" s="31">
        <v>402.06</v>
      </c>
      <c r="B43" s="187" t="s">
        <v>37</v>
      </c>
      <c r="C43" s="42" t="s">
        <v>55</v>
      </c>
      <c r="D43" s="42">
        <v>1</v>
      </c>
      <c r="E43" s="55">
        <v>0</v>
      </c>
      <c r="F43" s="55">
        <f t="shared" si="2"/>
        <v>0</v>
      </c>
    </row>
    <row r="44" spans="1:6" s="106" customFormat="1" ht="14.25" customHeight="1">
      <c r="A44" s="31">
        <v>402.07</v>
      </c>
      <c r="B44" s="187" t="s">
        <v>0</v>
      </c>
      <c r="C44" s="42" t="s">
        <v>79</v>
      </c>
      <c r="D44" s="42">
        <v>2710</v>
      </c>
      <c r="E44" s="55">
        <v>0</v>
      </c>
      <c r="F44" s="55">
        <f t="shared" si="2"/>
        <v>0</v>
      </c>
    </row>
    <row r="45" spans="1:6" s="106" customFormat="1" ht="12.75">
      <c r="A45" s="31">
        <v>402.08</v>
      </c>
      <c r="B45" s="187" t="s">
        <v>1</v>
      </c>
      <c r="C45" s="42" t="s">
        <v>53</v>
      </c>
      <c r="D45" s="42">
        <v>25</v>
      </c>
      <c r="E45" s="55">
        <v>0</v>
      </c>
      <c r="F45" s="55">
        <f t="shared" si="2"/>
        <v>0</v>
      </c>
    </row>
    <row r="46" spans="1:6" s="106" customFormat="1" ht="14.25" customHeight="1">
      <c r="A46" s="31">
        <v>402.09</v>
      </c>
      <c r="B46" s="187" t="s">
        <v>2</v>
      </c>
      <c r="C46" s="42" t="s">
        <v>53</v>
      </c>
      <c r="D46" s="42">
        <v>25</v>
      </c>
      <c r="E46" s="55">
        <v>0</v>
      </c>
      <c r="F46" s="55">
        <f t="shared" si="2"/>
        <v>0</v>
      </c>
    </row>
    <row r="47" spans="1:6" s="106" customFormat="1" ht="12.75">
      <c r="A47" s="31">
        <v>402.1</v>
      </c>
      <c r="B47" s="187" t="s">
        <v>3</v>
      </c>
      <c r="C47" s="176" t="s">
        <v>55</v>
      </c>
      <c r="D47" s="42">
        <v>2</v>
      </c>
      <c r="E47" s="55">
        <v>0</v>
      </c>
      <c r="F47" s="55">
        <f t="shared" si="2"/>
        <v>0</v>
      </c>
    </row>
    <row r="48" spans="1:6" s="106" customFormat="1" ht="16.5" customHeight="1" thickBot="1">
      <c r="A48" s="31">
        <v>402.11</v>
      </c>
      <c r="B48" s="187" t="s">
        <v>248</v>
      </c>
      <c r="C48" s="42" t="s">
        <v>53</v>
      </c>
      <c r="D48" s="42">
        <v>400</v>
      </c>
      <c r="E48" s="55">
        <v>0</v>
      </c>
      <c r="F48" s="55">
        <f t="shared" si="2"/>
        <v>0</v>
      </c>
    </row>
    <row r="49" spans="1:6" s="106" customFormat="1" ht="15.75" customHeight="1" thickBot="1">
      <c r="A49" s="28"/>
      <c r="B49" s="90" t="s">
        <v>39</v>
      </c>
      <c r="C49" s="10"/>
      <c r="D49" s="10"/>
      <c r="E49" s="75"/>
      <c r="F49" s="75">
        <f>SUM(F38:F48)</f>
        <v>0</v>
      </c>
    </row>
    <row r="50" spans="1:6" s="106" customFormat="1" ht="13.5" thickBot="1">
      <c r="C50" s="164"/>
      <c r="D50" s="164"/>
      <c r="E50" s="109"/>
      <c r="F50" s="109"/>
    </row>
    <row r="51" spans="1:6" s="106" customFormat="1" ht="24" customHeight="1" thickBot="1">
      <c r="A51" s="26">
        <v>403</v>
      </c>
      <c r="B51" s="94" t="s">
        <v>144</v>
      </c>
      <c r="C51" s="9"/>
      <c r="D51" s="9"/>
      <c r="E51" s="82"/>
      <c r="F51" s="82"/>
    </row>
    <row r="52" spans="1:6" s="106" customFormat="1" ht="15" customHeight="1">
      <c r="A52" s="58">
        <v>403.01</v>
      </c>
      <c r="B52" s="188" t="s">
        <v>4</v>
      </c>
      <c r="C52" s="177" t="s">
        <v>79</v>
      </c>
      <c r="D52" s="43">
        <v>80</v>
      </c>
      <c r="E52" s="125">
        <v>0</v>
      </c>
      <c r="F52" s="125">
        <f>D52*E52</f>
        <v>0</v>
      </c>
    </row>
    <row r="53" spans="1:6" s="106" customFormat="1" ht="12.75">
      <c r="A53" s="58">
        <v>403.02</v>
      </c>
      <c r="B53" s="187" t="s">
        <v>5</v>
      </c>
      <c r="C53" s="177" t="s">
        <v>79</v>
      </c>
      <c r="D53" s="42">
        <v>26</v>
      </c>
      <c r="E53" s="55">
        <v>0</v>
      </c>
      <c r="F53" s="55">
        <f t="shared" ref="F53:F67" si="3">D53*E53</f>
        <v>0</v>
      </c>
    </row>
    <row r="54" spans="1:6" s="106" customFormat="1" ht="12.75">
      <c r="A54" s="58">
        <v>403.03</v>
      </c>
      <c r="B54" s="187" t="s">
        <v>250</v>
      </c>
      <c r="C54" s="178" t="s">
        <v>55</v>
      </c>
      <c r="D54" s="42">
        <v>1</v>
      </c>
      <c r="E54" s="55">
        <v>0</v>
      </c>
      <c r="F54" s="55">
        <f t="shared" si="3"/>
        <v>0</v>
      </c>
    </row>
    <row r="55" spans="1:6" s="106" customFormat="1" ht="12.75">
      <c r="A55" s="58">
        <v>403.04</v>
      </c>
      <c r="B55" s="187" t="s">
        <v>251</v>
      </c>
      <c r="C55" s="178" t="s">
        <v>55</v>
      </c>
      <c r="D55" s="42">
        <v>1</v>
      </c>
      <c r="E55" s="55">
        <v>0</v>
      </c>
      <c r="F55" s="55">
        <f t="shared" si="3"/>
        <v>0</v>
      </c>
    </row>
    <row r="56" spans="1:6" s="106" customFormat="1" ht="12.75">
      <c r="A56" s="58">
        <v>403.05</v>
      </c>
      <c r="B56" s="187" t="s">
        <v>252</v>
      </c>
      <c r="C56" s="178" t="s">
        <v>55</v>
      </c>
      <c r="D56" s="42">
        <v>1</v>
      </c>
      <c r="E56" s="55">
        <v>0</v>
      </c>
      <c r="F56" s="55">
        <f t="shared" si="3"/>
        <v>0</v>
      </c>
    </row>
    <row r="57" spans="1:6" s="106" customFormat="1" ht="12.75">
      <c r="A57" s="58">
        <v>403.06</v>
      </c>
      <c r="B57" s="187" t="s">
        <v>6</v>
      </c>
      <c r="C57" s="179" t="s">
        <v>53</v>
      </c>
      <c r="D57" s="42">
        <v>8</v>
      </c>
      <c r="E57" s="55">
        <v>0</v>
      </c>
      <c r="F57" s="55">
        <f t="shared" si="3"/>
        <v>0</v>
      </c>
    </row>
    <row r="58" spans="1:6" s="106" customFormat="1" ht="12.75">
      <c r="A58" s="58">
        <v>403.07</v>
      </c>
      <c r="B58" s="187" t="s">
        <v>253</v>
      </c>
      <c r="C58" s="179" t="s">
        <v>79</v>
      </c>
      <c r="D58" s="42">
        <v>250</v>
      </c>
      <c r="E58" s="55">
        <v>0</v>
      </c>
      <c r="F58" s="55">
        <f t="shared" si="3"/>
        <v>0</v>
      </c>
    </row>
    <row r="59" spans="1:6" s="106" customFormat="1" ht="12.75">
      <c r="A59" s="58">
        <v>403.08</v>
      </c>
      <c r="B59" s="187" t="s">
        <v>7</v>
      </c>
      <c r="C59" s="179" t="s">
        <v>79</v>
      </c>
      <c r="D59" s="42">
        <v>40</v>
      </c>
      <c r="E59" s="55">
        <v>0</v>
      </c>
      <c r="F59" s="55">
        <f t="shared" si="3"/>
        <v>0</v>
      </c>
    </row>
    <row r="60" spans="1:6" s="106" customFormat="1" ht="12.75">
      <c r="A60" s="58">
        <v>403.09</v>
      </c>
      <c r="B60" s="187" t="s">
        <v>8</v>
      </c>
      <c r="C60" s="179" t="s">
        <v>79</v>
      </c>
      <c r="D60" s="42">
        <v>30</v>
      </c>
      <c r="E60" s="55">
        <v>0</v>
      </c>
      <c r="F60" s="55">
        <f t="shared" si="3"/>
        <v>0</v>
      </c>
    </row>
    <row r="61" spans="1:6" s="106" customFormat="1" ht="12.75">
      <c r="A61" s="58">
        <v>403.1</v>
      </c>
      <c r="B61" s="187" t="s">
        <v>9</v>
      </c>
      <c r="C61" s="180" t="s">
        <v>79</v>
      </c>
      <c r="D61" s="42">
        <v>40</v>
      </c>
      <c r="E61" s="55">
        <v>0</v>
      </c>
      <c r="F61" s="55">
        <f t="shared" si="3"/>
        <v>0</v>
      </c>
    </row>
    <row r="62" spans="1:6" s="106" customFormat="1" ht="12.75">
      <c r="A62" s="58">
        <v>403.11</v>
      </c>
      <c r="B62" s="187" t="s">
        <v>10</v>
      </c>
      <c r="C62" s="180" t="s">
        <v>79</v>
      </c>
      <c r="D62" s="42">
        <v>30</v>
      </c>
      <c r="E62" s="55">
        <v>0</v>
      </c>
      <c r="F62" s="55">
        <f t="shared" si="3"/>
        <v>0</v>
      </c>
    </row>
    <row r="63" spans="1:6" s="106" customFormat="1" ht="12.75">
      <c r="A63" s="58">
        <v>403.12</v>
      </c>
      <c r="B63" s="187" t="s">
        <v>254</v>
      </c>
      <c r="C63" s="180" t="s">
        <v>55</v>
      </c>
      <c r="D63" s="42">
        <v>1</v>
      </c>
      <c r="E63" s="55">
        <v>0</v>
      </c>
      <c r="F63" s="55">
        <f t="shared" si="3"/>
        <v>0</v>
      </c>
    </row>
    <row r="64" spans="1:6" s="106" customFormat="1" ht="15" customHeight="1">
      <c r="A64" s="58">
        <v>403.13</v>
      </c>
      <c r="B64" s="187" t="s">
        <v>11</v>
      </c>
      <c r="C64" s="180" t="s">
        <v>79</v>
      </c>
      <c r="D64" s="42">
        <v>100</v>
      </c>
      <c r="E64" s="55">
        <v>0</v>
      </c>
      <c r="F64" s="55">
        <f t="shared" si="3"/>
        <v>0</v>
      </c>
    </row>
    <row r="65" spans="1:6" s="106" customFormat="1" ht="12.75">
      <c r="A65" s="58">
        <v>403.14</v>
      </c>
      <c r="B65" s="187" t="s">
        <v>12</v>
      </c>
      <c r="C65" s="180" t="s">
        <v>13</v>
      </c>
      <c r="D65" s="42">
        <v>1</v>
      </c>
      <c r="E65" s="55">
        <v>0</v>
      </c>
      <c r="F65" s="55">
        <f t="shared" si="3"/>
        <v>0</v>
      </c>
    </row>
    <row r="66" spans="1:6" s="106" customFormat="1" ht="12.75">
      <c r="A66" s="58">
        <v>403.15</v>
      </c>
      <c r="B66" s="187" t="s">
        <v>14</v>
      </c>
      <c r="C66" s="181" t="s">
        <v>55</v>
      </c>
      <c r="D66" s="42">
        <v>1</v>
      </c>
      <c r="E66" s="55">
        <v>0</v>
      </c>
      <c r="F66" s="55">
        <f t="shared" si="3"/>
        <v>0</v>
      </c>
    </row>
    <row r="67" spans="1:6" s="106" customFormat="1" ht="15" customHeight="1" thickBot="1">
      <c r="A67" s="58">
        <v>403.16</v>
      </c>
      <c r="B67" s="189" t="s">
        <v>15</v>
      </c>
      <c r="C67" s="180" t="s">
        <v>79</v>
      </c>
      <c r="D67" s="180">
        <v>176</v>
      </c>
      <c r="E67" s="55">
        <v>0</v>
      </c>
      <c r="F67" s="126">
        <f t="shared" si="3"/>
        <v>0</v>
      </c>
    </row>
    <row r="68" spans="1:6" s="106" customFormat="1" ht="15" customHeight="1" thickBot="1">
      <c r="A68" s="28"/>
      <c r="B68" s="90" t="s">
        <v>39</v>
      </c>
      <c r="C68" s="10"/>
      <c r="D68" s="10"/>
      <c r="E68" s="75"/>
      <c r="F68" s="75">
        <f>SUM(F52:F67)</f>
        <v>0</v>
      </c>
    </row>
    <row r="69" spans="1:6" s="106" customFormat="1" ht="12.75">
      <c r="C69" s="164"/>
      <c r="D69" s="164"/>
      <c r="E69" s="109"/>
      <c r="F69" s="109"/>
    </row>
    <row r="70" spans="1:6" s="106" customFormat="1" ht="13.5" thickBot="1">
      <c r="C70" s="164"/>
      <c r="D70" s="164"/>
      <c r="E70" s="109"/>
      <c r="F70" s="109"/>
    </row>
    <row r="71" spans="1:6" s="106" customFormat="1" ht="13.5" thickBot="1">
      <c r="A71" s="26">
        <v>404</v>
      </c>
      <c r="B71" s="94" t="s">
        <v>54</v>
      </c>
      <c r="C71" s="9"/>
      <c r="D71" s="9"/>
      <c r="E71" s="82"/>
      <c r="F71" s="82"/>
    </row>
    <row r="72" spans="1:6" s="106" customFormat="1" ht="12.75">
      <c r="A72" s="31">
        <v>404.01</v>
      </c>
      <c r="B72" s="187" t="s">
        <v>249</v>
      </c>
      <c r="C72" s="43" t="s">
        <v>53</v>
      </c>
      <c r="D72" s="43">
        <v>32</v>
      </c>
      <c r="E72" s="55">
        <v>0</v>
      </c>
      <c r="F72" s="55">
        <f>D72*E72</f>
        <v>0</v>
      </c>
    </row>
    <row r="73" spans="1:6" s="106" customFormat="1" ht="12.75">
      <c r="A73" s="31">
        <v>404.02</v>
      </c>
      <c r="B73" s="187" t="s">
        <v>255</v>
      </c>
      <c r="C73" s="42" t="s">
        <v>53</v>
      </c>
      <c r="D73" s="42">
        <v>24</v>
      </c>
      <c r="E73" s="55">
        <v>0</v>
      </c>
      <c r="F73" s="55">
        <f t="shared" ref="F73:F76" si="4">D73*E73</f>
        <v>0</v>
      </c>
    </row>
    <row r="74" spans="1:6" s="106" customFormat="1" ht="12.75">
      <c r="A74" s="31">
        <v>404.03</v>
      </c>
      <c r="B74" s="187" t="s">
        <v>16</v>
      </c>
      <c r="C74" s="42" t="s">
        <v>53</v>
      </c>
      <c r="D74" s="42">
        <v>16</v>
      </c>
      <c r="E74" s="55">
        <v>0</v>
      </c>
      <c r="F74" s="55">
        <f t="shared" si="4"/>
        <v>0</v>
      </c>
    </row>
    <row r="75" spans="1:6" s="106" customFormat="1" ht="12.75">
      <c r="A75" s="31">
        <v>404.04</v>
      </c>
      <c r="B75" s="187" t="s">
        <v>17</v>
      </c>
      <c r="C75" s="42" t="s">
        <v>55</v>
      </c>
      <c r="D75" s="42">
        <v>1</v>
      </c>
      <c r="E75" s="55">
        <v>0</v>
      </c>
      <c r="F75" s="55">
        <f t="shared" si="4"/>
        <v>0</v>
      </c>
    </row>
    <row r="76" spans="1:6" s="106" customFormat="1" ht="13.5" thickBot="1">
      <c r="A76" s="31">
        <v>404.05</v>
      </c>
      <c r="B76" s="187" t="s">
        <v>256</v>
      </c>
      <c r="C76" s="42" t="s">
        <v>55</v>
      </c>
      <c r="D76" s="42">
        <v>1</v>
      </c>
      <c r="E76" s="55">
        <v>0</v>
      </c>
      <c r="F76" s="55">
        <f t="shared" si="4"/>
        <v>0</v>
      </c>
    </row>
    <row r="77" spans="1:6" s="106" customFormat="1" ht="16.5" customHeight="1" thickBot="1">
      <c r="A77" s="28"/>
      <c r="B77" s="90" t="s">
        <v>39</v>
      </c>
      <c r="C77" s="10"/>
      <c r="D77" s="10"/>
      <c r="E77" s="75"/>
      <c r="F77" s="75">
        <f>SUM(F72:F76)</f>
        <v>0</v>
      </c>
    </row>
    <row r="78" spans="1:6" s="106" customFormat="1" ht="13.5" thickBot="1">
      <c r="C78" s="164"/>
      <c r="D78" s="164"/>
      <c r="E78" s="109"/>
      <c r="F78" s="109"/>
    </row>
    <row r="79" spans="1:6" s="172" customFormat="1" ht="23.25" customHeight="1" thickBot="1">
      <c r="A79" s="175"/>
      <c r="B79" s="173" t="s">
        <v>151</v>
      </c>
      <c r="C79" s="182"/>
      <c r="D79" s="182"/>
      <c r="E79" s="174"/>
      <c r="F79" s="174">
        <f>F34++F49+F68+F77</f>
        <v>0</v>
      </c>
    </row>
    <row r="80" spans="1:6" s="106" customFormat="1" ht="12.75">
      <c r="C80" s="164"/>
      <c r="D80" s="164"/>
      <c r="E80" s="109"/>
      <c r="F80" s="109"/>
    </row>
    <row r="81" spans="3:6" s="106" customFormat="1" ht="12.75">
      <c r="C81" s="164"/>
      <c r="D81" s="164"/>
      <c r="E81" s="109"/>
      <c r="F81" s="109"/>
    </row>
    <row r="82" spans="3:6" s="106" customFormat="1" ht="12.75">
      <c r="C82" s="164"/>
      <c r="D82" s="164"/>
      <c r="E82" s="109"/>
      <c r="F82" s="109"/>
    </row>
  </sheetData>
  <mergeCells count="1">
    <mergeCell ref="D4:F4"/>
  </mergeCells>
  <phoneticPr fontId="2" type="noConversion"/>
  <hyperlinks>
    <hyperlink ref="B7" location="'FORMULAR SV'!B9" display="SO 03 -  Objekt výpočetního střediska RZ"/>
  </hyperlinks>
  <printOptions horizontalCentered="1"/>
  <pageMargins left="0.39370078740157483" right="0.39370078740157483" top="0.59055118110236227" bottom="0.70866141732283472" header="0.51181102362204722" footer="0.51181102362204722"/>
  <pageSetup paperSize="9" fitToHeight="0" orientation="landscape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zoomScale="85" zoomScaleNormal="85" workbookViewId="0">
      <selection activeCell="B33" sqref="B33"/>
    </sheetView>
  </sheetViews>
  <sheetFormatPr defaultColWidth="8.88671875" defaultRowHeight="15"/>
  <cols>
    <col min="1" max="1" width="9.44140625" style="30" customWidth="1"/>
    <col min="2" max="2" width="47.88671875" customWidth="1"/>
    <col min="3" max="3" width="7" customWidth="1"/>
    <col min="4" max="4" width="7" style="165" customWidth="1"/>
    <col min="5" max="5" width="10.44140625" style="140" customWidth="1"/>
    <col min="6" max="6" width="12.109375" style="140" customWidth="1"/>
    <col min="7" max="7" width="4.5546875" style="4" customWidth="1"/>
    <col min="8" max="16384" width="8.88671875" style="4"/>
  </cols>
  <sheetData>
    <row r="1" spans="1:6" ht="41.25" customHeight="1">
      <c r="A1" s="21"/>
      <c r="B1" s="7"/>
      <c r="C1" s="142" t="s">
        <v>187</v>
      </c>
      <c r="D1" s="142"/>
      <c r="E1" s="127"/>
      <c r="F1" s="127"/>
    </row>
    <row r="2" spans="1:6" ht="30.2" customHeight="1">
      <c r="A2" s="22"/>
      <c r="B2" s="196" t="s">
        <v>186</v>
      </c>
      <c r="C2" s="143"/>
      <c r="D2" s="143"/>
      <c r="E2" s="128"/>
      <c r="F2" s="128"/>
    </row>
    <row r="3" spans="1:6" ht="19.5" customHeight="1">
      <c r="A3" s="22">
        <v>500</v>
      </c>
      <c r="B3" s="20" t="s">
        <v>260</v>
      </c>
      <c r="C3" s="1"/>
      <c r="D3" s="1"/>
      <c r="E3" s="116"/>
      <c r="F3" s="116"/>
    </row>
    <row r="4" spans="1:6" s="59" customFormat="1" ht="16.5" customHeight="1" thickBot="1">
      <c r="A4" s="22"/>
      <c r="B4" s="20"/>
      <c r="C4" s="1"/>
      <c r="D4" s="224"/>
      <c r="E4" s="224"/>
      <c r="F4" s="224"/>
    </row>
    <row r="5" spans="1:6" s="183" customFormat="1" ht="24.75" thickBot="1">
      <c r="A5" s="23" t="s">
        <v>189</v>
      </c>
      <c r="B5" s="2" t="s">
        <v>188</v>
      </c>
      <c r="C5" s="3" t="s">
        <v>190</v>
      </c>
      <c r="D5" s="5" t="s">
        <v>191</v>
      </c>
      <c r="E5" s="184" t="s">
        <v>192</v>
      </c>
      <c r="F5" s="202" t="s">
        <v>162</v>
      </c>
    </row>
    <row r="6" spans="1:6" ht="24" thickBot="1">
      <c r="A6" s="24"/>
      <c r="B6" s="17" t="s">
        <v>40</v>
      </c>
      <c r="C6" s="16"/>
      <c r="D6" s="16"/>
      <c r="E6" s="129"/>
      <c r="F6" s="129"/>
    </row>
    <row r="7" spans="1:6" s="111" customFormat="1" ht="15.75">
      <c r="A7" s="78">
        <f>A11</f>
        <v>501</v>
      </c>
      <c r="B7" s="69" t="str">
        <f>B11</f>
        <v>Zařízení staveniště</v>
      </c>
      <c r="C7" s="70"/>
      <c r="D7" s="70"/>
      <c r="E7" s="130"/>
      <c r="F7" s="130">
        <f>F19</f>
        <v>0</v>
      </c>
    </row>
    <row r="8" spans="1:6" s="111" customFormat="1" ht="16.5" thickBot="1">
      <c r="A8" s="80">
        <f>A21</f>
        <v>502</v>
      </c>
      <c r="B8" s="71" t="str">
        <f>B21</f>
        <v>Osobní náklady</v>
      </c>
      <c r="C8" s="72"/>
      <c r="D8" s="72"/>
      <c r="E8" s="131"/>
      <c r="F8" s="131">
        <f>F26</f>
        <v>0</v>
      </c>
    </row>
    <row r="9" spans="1:6" ht="23.25" customHeight="1" thickBot="1">
      <c r="A9" s="67"/>
      <c r="B9" s="66" t="s">
        <v>38</v>
      </c>
      <c r="C9" s="8"/>
      <c r="D9" s="60"/>
      <c r="E9" s="166"/>
      <c r="F9" s="186">
        <f>SUM(F7:F8)</f>
        <v>0</v>
      </c>
    </row>
    <row r="10" spans="1:6" s="85" customFormat="1" ht="22.7" customHeight="1" thickBot="1">
      <c r="A10" s="83"/>
      <c r="B10" s="19"/>
      <c r="C10" s="19"/>
      <c r="D10" s="19"/>
      <c r="E10" s="133"/>
      <c r="F10" s="133"/>
    </row>
    <row r="11" spans="1:6" s="85" customFormat="1" ht="13.5" thickBot="1">
      <c r="A11" s="26">
        <v>501</v>
      </c>
      <c r="B11" s="110" t="s">
        <v>163</v>
      </c>
      <c r="C11" s="9"/>
      <c r="D11" s="9"/>
      <c r="E11" s="134"/>
      <c r="F11" s="134"/>
    </row>
    <row r="12" spans="1:6" s="89" customFormat="1" ht="12.75">
      <c r="A12" s="27">
        <f>A11+0.01</f>
        <v>501.01</v>
      </c>
      <c r="B12" s="13" t="s">
        <v>163</v>
      </c>
      <c r="C12" s="42" t="s">
        <v>55</v>
      </c>
      <c r="D12" s="42">
        <v>1</v>
      </c>
      <c r="E12" s="124">
        <v>0</v>
      </c>
      <c r="F12" s="124">
        <f t="shared" ref="F12:F17" si="0">D12*E12</f>
        <v>0</v>
      </c>
    </row>
    <row r="13" spans="1:6" s="89" customFormat="1" ht="12.75">
      <c r="A13" s="27">
        <f t="shared" ref="A13:A18" si="1">A12+0.01</f>
        <v>501.02</v>
      </c>
      <c r="B13" s="13" t="s">
        <v>164</v>
      </c>
      <c r="C13" s="42" t="s">
        <v>53</v>
      </c>
      <c r="D13" s="42">
        <v>1</v>
      </c>
      <c r="E13" s="124">
        <v>0</v>
      </c>
      <c r="F13" s="124">
        <f t="shared" si="0"/>
        <v>0</v>
      </c>
    </row>
    <row r="14" spans="1:6" s="89" customFormat="1" ht="12.75">
      <c r="A14" s="27">
        <f t="shared" si="1"/>
        <v>501.03</v>
      </c>
      <c r="B14" s="13" t="s">
        <v>257</v>
      </c>
      <c r="C14" s="42" t="s">
        <v>55</v>
      </c>
      <c r="D14" s="42">
        <v>1</v>
      </c>
      <c r="E14" s="124">
        <v>0</v>
      </c>
      <c r="F14" s="124">
        <f t="shared" si="0"/>
        <v>0</v>
      </c>
    </row>
    <row r="15" spans="1:6" s="89" customFormat="1" ht="12.75">
      <c r="A15" s="27">
        <f t="shared" si="1"/>
        <v>501.03999999999996</v>
      </c>
      <c r="B15" s="13" t="s">
        <v>258</v>
      </c>
      <c r="C15" s="42" t="s">
        <v>55</v>
      </c>
      <c r="D15" s="42">
        <v>1</v>
      </c>
      <c r="E15" s="124">
        <v>0</v>
      </c>
      <c r="F15" s="124">
        <f t="shared" si="0"/>
        <v>0</v>
      </c>
    </row>
    <row r="16" spans="1:6" s="89" customFormat="1" ht="12.75">
      <c r="A16" s="27">
        <f t="shared" si="1"/>
        <v>501.04999999999995</v>
      </c>
      <c r="B16" s="13" t="s">
        <v>259</v>
      </c>
      <c r="C16" s="42" t="s">
        <v>53</v>
      </c>
      <c r="D16" s="42">
        <v>1</v>
      </c>
      <c r="E16" s="124">
        <v>0</v>
      </c>
      <c r="F16" s="124">
        <f t="shared" si="0"/>
        <v>0</v>
      </c>
    </row>
    <row r="17" spans="1:6" s="89" customFormat="1" ht="12.75">
      <c r="A17" s="27">
        <f t="shared" si="1"/>
        <v>501.05999999999995</v>
      </c>
      <c r="B17" s="13" t="s">
        <v>165</v>
      </c>
      <c r="C17" s="42" t="s">
        <v>55</v>
      </c>
      <c r="D17" s="42">
        <v>1</v>
      </c>
      <c r="E17" s="124">
        <v>0</v>
      </c>
      <c r="F17" s="124">
        <f t="shared" si="0"/>
        <v>0</v>
      </c>
    </row>
    <row r="18" spans="1:6" s="89" customFormat="1" ht="13.5" thickBot="1">
      <c r="A18" s="27">
        <f t="shared" si="1"/>
        <v>501.06999999999994</v>
      </c>
      <c r="B18" s="13" t="s">
        <v>166</v>
      </c>
      <c r="C18" s="42" t="s">
        <v>55</v>
      </c>
      <c r="D18" s="42">
        <v>1</v>
      </c>
      <c r="E18" s="124">
        <v>0</v>
      </c>
      <c r="F18" s="124">
        <f t="shared" ref="F18" si="2">D18*E18</f>
        <v>0</v>
      </c>
    </row>
    <row r="19" spans="1:6" s="92" customFormat="1" ht="13.5" thickBot="1">
      <c r="A19" s="28"/>
      <c r="B19" s="90" t="s">
        <v>39</v>
      </c>
      <c r="C19" s="10"/>
      <c r="D19" s="10"/>
      <c r="E19" s="135"/>
      <c r="F19" s="135">
        <f>SUM(F12:F18)</f>
        <v>0</v>
      </c>
    </row>
    <row r="20" spans="1:6" s="92" customFormat="1" ht="13.5" thickBot="1">
      <c r="A20" s="28"/>
      <c r="B20" s="90"/>
      <c r="C20" s="10"/>
      <c r="D20" s="10"/>
      <c r="E20" s="135"/>
      <c r="F20" s="135"/>
    </row>
    <row r="21" spans="1:6" s="92" customFormat="1" ht="13.5" thickBot="1">
      <c r="A21" s="26">
        <v>502</v>
      </c>
      <c r="B21" s="110" t="s">
        <v>167</v>
      </c>
      <c r="C21" s="9"/>
      <c r="D21" s="9"/>
      <c r="E21" s="134"/>
      <c r="F21" s="134"/>
    </row>
    <row r="22" spans="1:6" s="92" customFormat="1" ht="12.75">
      <c r="A22" s="27">
        <f>A21+0.01</f>
        <v>502.01</v>
      </c>
      <c r="B22" s="13" t="s">
        <v>168</v>
      </c>
      <c r="C22" s="42" t="s">
        <v>55</v>
      </c>
      <c r="D22" s="42">
        <v>1</v>
      </c>
      <c r="E22" s="124">
        <v>0</v>
      </c>
      <c r="F22" s="124">
        <f t="shared" ref="F22:F24" si="3">D22*E22</f>
        <v>0</v>
      </c>
    </row>
    <row r="23" spans="1:6" s="92" customFormat="1" ht="12.75">
      <c r="A23" s="27">
        <f t="shared" ref="A23:A25" si="4">A22+0.01</f>
        <v>502.02</v>
      </c>
      <c r="B23" s="13" t="s">
        <v>169</v>
      </c>
      <c r="C23" s="42" t="s">
        <v>55</v>
      </c>
      <c r="D23" s="42">
        <v>1</v>
      </c>
      <c r="E23" s="124">
        <v>0</v>
      </c>
      <c r="F23" s="124">
        <f t="shared" si="3"/>
        <v>0</v>
      </c>
    </row>
    <row r="24" spans="1:6" s="92" customFormat="1" ht="12.75">
      <c r="A24" s="27">
        <f t="shared" si="4"/>
        <v>502.03</v>
      </c>
      <c r="B24" s="13" t="s">
        <v>170</v>
      </c>
      <c r="C24" s="42" t="s">
        <v>55</v>
      </c>
      <c r="D24" s="42">
        <v>1</v>
      </c>
      <c r="E24" s="124">
        <v>0</v>
      </c>
      <c r="F24" s="124">
        <f t="shared" si="3"/>
        <v>0</v>
      </c>
    </row>
    <row r="25" spans="1:6" s="92" customFormat="1" ht="13.5" thickBot="1">
      <c r="A25" s="27">
        <f t="shared" si="4"/>
        <v>502.03999999999996</v>
      </c>
      <c r="B25" s="13" t="s">
        <v>171</v>
      </c>
      <c r="C25" s="42" t="s">
        <v>55</v>
      </c>
      <c r="D25" s="42">
        <v>1</v>
      </c>
      <c r="E25" s="124">
        <v>0</v>
      </c>
      <c r="F25" s="124">
        <f t="shared" ref="F25" si="5">D25*E25</f>
        <v>0</v>
      </c>
    </row>
    <row r="26" spans="1:6" s="92" customFormat="1" ht="13.5" thickBot="1">
      <c r="A26" s="28"/>
      <c r="B26" s="90" t="s">
        <v>39</v>
      </c>
      <c r="C26" s="10"/>
      <c r="D26" s="10"/>
      <c r="E26" s="135"/>
      <c r="F26" s="135">
        <f>SUM(F22:F25)</f>
        <v>0</v>
      </c>
    </row>
    <row r="27" spans="1:6" s="92" customFormat="1" ht="12.75">
      <c r="A27" s="29"/>
      <c r="B27" s="93"/>
      <c r="C27" s="18"/>
      <c r="D27" s="18"/>
      <c r="E27" s="136"/>
      <c r="F27" s="136"/>
    </row>
    <row r="28" spans="1:6" s="85" customFormat="1" ht="14.25" customHeight="1" thickBot="1">
      <c r="A28" s="98"/>
      <c r="B28" s="99"/>
      <c r="C28" s="100"/>
      <c r="D28" s="100"/>
      <c r="E28" s="137"/>
      <c r="F28" s="137"/>
    </row>
    <row r="29" spans="1:6" s="85" customFormat="1" ht="21.75" customHeight="1" thickBot="1">
      <c r="A29" s="167"/>
      <c r="B29" s="168" t="s">
        <v>38</v>
      </c>
      <c r="C29" s="169"/>
      <c r="D29" s="169"/>
      <c r="E29" s="170"/>
      <c r="F29" s="170">
        <f>F19+F26</f>
        <v>0</v>
      </c>
    </row>
    <row r="30" spans="1:6" s="85" customFormat="1" ht="12.75">
      <c r="A30" s="105"/>
      <c r="B30" s="106"/>
      <c r="C30" s="106"/>
      <c r="D30" s="164"/>
      <c r="E30" s="139"/>
      <c r="F30" s="139"/>
    </row>
  </sheetData>
  <mergeCells count="1">
    <mergeCell ref="D4:F4"/>
  </mergeCells>
  <phoneticPr fontId="2" type="noConversion"/>
  <hyperlinks>
    <hyperlink ref="B7" location="'FORMULAR SV'!B9" display="SO 03 -  Objekt výpočetního střediska RZ"/>
  </hyperlinks>
  <printOptions horizontalCentered="1"/>
  <pageMargins left="0.39370078740157483" right="0.39370078740157483" top="0.59055118110236227" bottom="0.70866141732283472" header="0.51181102362204722" footer="0.51181102362204722"/>
  <pageSetup paperSize="9" fitToHeight="0" orientation="landscape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REKAPITULACE PS06</vt:lpstr>
      <vt:lpstr>DUPS</vt:lpstr>
      <vt:lpstr>PHM</vt:lpstr>
      <vt:lpstr>VZTKOM</vt:lpstr>
      <vt:lpstr>KAB</vt:lpstr>
      <vt:lpstr>STAV</vt:lpstr>
      <vt:lpstr>'REKAPITULACE PS06'!Názvy_tisku</vt:lpstr>
      <vt:lpstr>DUPS!Oblast_tisku</vt:lpstr>
      <vt:lpstr>KAB!Oblast_tisku</vt:lpstr>
      <vt:lpstr>PHM!Oblast_tisku</vt:lpstr>
      <vt:lpstr>'REKAPITULACE PS06'!Oblast_tisku</vt:lpstr>
      <vt:lpstr>STAV!Oblast_tisku</vt:lpstr>
      <vt:lpstr>VZTKOM!Oblast_tisku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Soupisvykonu-RZ</dc:title>
  <dc:creator>LH-PX</dc:creator>
  <cp:lastModifiedBy>Jan Lukášek</cp:lastModifiedBy>
  <cp:lastPrinted>2011-05-13T09:54:14Z</cp:lastPrinted>
  <dcterms:created xsi:type="dcterms:W3CDTF">1998-02-05T12:12:54Z</dcterms:created>
  <dcterms:modified xsi:type="dcterms:W3CDTF">2011-05-13T11:27:36Z</dcterms:modified>
</cp:coreProperties>
</file>