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N Olomouc\Rekonstrukce TS1\DPS\Rozpočty\Od Blažka\TS 1\Výkazy TS 1\"/>
    </mc:Choice>
  </mc:AlternateContent>
  <bookViews>
    <workbookView xWindow="240" yWindow="375" windowWidth="28515" windowHeight="1230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Položky!$A$1:$G$29</definedName>
    <definedName name="_xlnm.Print_Area" localSheetId="1">Rekapitulace!$A$1:$I$16</definedName>
    <definedName name="PocetMJ">'Krycí list'!$G$7</definedName>
    <definedName name="Poznamka">'Krycí list'!$B$37</definedName>
    <definedName name="Projektant">'Krycí list'!$C$7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</workbook>
</file>

<file path=xl/calcChain.xml><?xml version="1.0" encoding="utf-8"?>
<calcChain xmlns="http://schemas.openxmlformats.org/spreadsheetml/2006/main">
  <c r="BE28" i="3" l="1"/>
  <c r="BE29" i="3" s="1"/>
  <c r="I9" i="2" s="1"/>
  <c r="BD28" i="3"/>
  <c r="BD29" i="3" s="1"/>
  <c r="H9" i="2" s="1"/>
  <c r="BC28" i="3"/>
  <c r="BB28" i="3"/>
  <c r="BB29" i="3" s="1"/>
  <c r="F9" i="2" s="1"/>
  <c r="G28" i="3"/>
  <c r="G29" i="3" s="1"/>
  <c r="B9" i="2"/>
  <c r="A9" i="2"/>
  <c r="BC29" i="3"/>
  <c r="G9" i="2" s="1"/>
  <c r="C29" i="3"/>
  <c r="BE25" i="3"/>
  <c r="BD25" i="3"/>
  <c r="BC25" i="3"/>
  <c r="BB25" i="3"/>
  <c r="BA25" i="3"/>
  <c r="G25" i="3"/>
  <c r="BE24" i="3"/>
  <c r="BD24" i="3"/>
  <c r="BC24" i="3"/>
  <c r="BB24" i="3"/>
  <c r="G24" i="3"/>
  <c r="BA24" i="3" s="1"/>
  <c r="BE23" i="3"/>
  <c r="BD23" i="3"/>
  <c r="BC23" i="3"/>
  <c r="BB23" i="3"/>
  <c r="BA23" i="3"/>
  <c r="G23" i="3"/>
  <c r="BE22" i="3"/>
  <c r="BD22" i="3"/>
  <c r="BC22" i="3"/>
  <c r="BB22" i="3"/>
  <c r="G22" i="3"/>
  <c r="BA22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9" i="3"/>
  <c r="BD19" i="3"/>
  <c r="BC19" i="3"/>
  <c r="BB19" i="3"/>
  <c r="G19" i="3"/>
  <c r="BA19" i="3" s="1"/>
  <c r="BE18" i="3"/>
  <c r="BE26" i="3" s="1"/>
  <c r="I8" i="2" s="1"/>
  <c r="BD18" i="3"/>
  <c r="BC18" i="3"/>
  <c r="BB18" i="3"/>
  <c r="G18" i="3"/>
  <c r="BA18" i="3" s="1"/>
  <c r="B8" i="2"/>
  <c r="A8" i="2"/>
  <c r="C26" i="3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E16" i="3" s="1"/>
  <c r="I7" i="2" s="1"/>
  <c r="BD8" i="3"/>
  <c r="BC8" i="3"/>
  <c r="BB8" i="3"/>
  <c r="G8" i="3"/>
  <c r="G16" i="3" s="1"/>
  <c r="B7" i="2"/>
  <c r="A7" i="2"/>
  <c r="BC16" i="3"/>
  <c r="G7" i="2" s="1"/>
  <c r="C16" i="3"/>
  <c r="C4" i="3"/>
  <c r="F3" i="3"/>
  <c r="C3" i="3"/>
  <c r="H16" i="2"/>
  <c r="I15" i="2"/>
  <c r="G15" i="2"/>
  <c r="C2" i="2"/>
  <c r="C1" i="2"/>
  <c r="F33" i="1"/>
  <c r="F31" i="1"/>
  <c r="G22" i="1"/>
  <c r="G21" i="1" s="1"/>
  <c r="G8" i="1"/>
  <c r="BA26" i="3" l="1"/>
  <c r="E8" i="2" s="1"/>
  <c r="F34" i="1"/>
  <c r="BB16" i="3"/>
  <c r="F7" i="2" s="1"/>
  <c r="BB26" i="3"/>
  <c r="F8" i="2" s="1"/>
  <c r="BC26" i="3"/>
  <c r="G8" i="2" s="1"/>
  <c r="BD16" i="3"/>
  <c r="H7" i="2" s="1"/>
  <c r="BD26" i="3"/>
  <c r="H8" i="2" s="1"/>
  <c r="BA28" i="3"/>
  <c r="BA29" i="3" s="1"/>
  <c r="E9" i="2" s="1"/>
  <c r="I10" i="2"/>
  <c r="C20" i="1" s="1"/>
  <c r="G10" i="2"/>
  <c r="C14" i="1" s="1"/>
  <c r="BA8" i="3"/>
  <c r="BA16" i="3" s="1"/>
  <c r="E7" i="2" s="1"/>
  <c r="G26" i="3"/>
  <c r="F10" i="2" l="1"/>
  <c r="C17" i="1" s="1"/>
  <c r="H10" i="2"/>
  <c r="C15" i="1" s="1"/>
  <c r="E10" i="2"/>
  <c r="C16" i="1" s="1"/>
  <c r="C18" i="1" s="1"/>
  <c r="C21" i="1" s="1"/>
  <c r="C22" i="1" s="1"/>
</calcChain>
</file>

<file path=xl/sharedStrings.xml><?xml version="1.0" encoding="utf-8"?>
<sst xmlns="http://schemas.openxmlformats.org/spreadsheetml/2006/main" count="154" uniqueCount="113">
  <si>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</si>
  <si>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</si>
  <si>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</si>
  <si>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</si>
  <si>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</si>
  <si>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</si>
  <si>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</si>
  <si>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</si>
  <si>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</si>
  <si>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</si>
  <si>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</si>
  <si>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</si>
  <si>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</si>
  <si>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</si>
  <si>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</si>
  <si>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</si>
  <si>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</si>
  <si>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</si>
  <si>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</si>
  <si>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</si>
  <si>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</si>
  <si>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</si>
  <si>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</si>
  <si>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</si>
  <si>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</si>
  <si>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</si>
  <si>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</si>
  <si>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</si>
  <si>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</si>
  <si>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</si>
  <si>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</si>
  <si>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</si>
  <si>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</si>
  <si>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</si>
  <si>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</si>
  <si>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</si>
  <si>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</si>
  <si>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</si>
  <si>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</si>
  <si>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</si>
  <si>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</si>
  <si>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</si>
  <si>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</si>
  <si>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</si>
  <si>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</si>
  <si>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</si>
  <si>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</si>
  <si>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</si>
  <si>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</si>
  <si>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</si>
  <si>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</si>
  <si>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</si>
  <si>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</si>
  <si>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</si>
  <si>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</si>
  <si>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</si>
  <si>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</si>
  <si>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</si>
  <si>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</si>
  <si>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</si>
  <si>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</si>
  <si>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</si>
  <si>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</si>
  <si>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</si>
  <si>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</si>
  <si>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</si>
  <si>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</si>
  <si>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</si>
  <si>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</si>
  <si>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Trafostanice</t>
  </si>
  <si>
    <t>181 30-1101.R00</t>
  </si>
  <si>
    <t xml:space="preserve">Rozprostření ornice, rovina, tl. do 10 cm do 500m2 </t>
  </si>
  <si>
    <t>m2</t>
  </si>
  <si>
    <t>199 00-0005.R00</t>
  </si>
  <si>
    <t xml:space="preserve">Poplatek za skládku zeminy 1- 4 </t>
  </si>
  <si>
    <t>t</t>
  </si>
  <si>
    <t>174 10-1102.R00</t>
  </si>
  <si>
    <t xml:space="preserve">Zásyp ruční se zhutněním </t>
  </si>
  <si>
    <t>m3</t>
  </si>
  <si>
    <t>175 10-1109.R00</t>
  </si>
  <si>
    <t xml:space="preserve">Příplatek za prohození sypaniny pro obsyp potrubí </t>
  </si>
  <si>
    <t>167 10-1201.R00</t>
  </si>
  <si>
    <t xml:space="preserve">Nakládání výkopku z hor.1 ÷ 4 - ručně </t>
  </si>
  <si>
    <t>162 30-1102.R14</t>
  </si>
  <si>
    <t>Vodorovné přemístění výkopku z hor.1-4 do 1000 m kapacita vozu 12 m3, nosnost 13,5 t</t>
  </si>
  <si>
    <t>162 20-1101.R00</t>
  </si>
  <si>
    <t>Vodorovné přemístění výkopku z hor.1-4 do 20 m ruční</t>
  </si>
  <si>
    <t>139 60-1102.R00</t>
  </si>
  <si>
    <t xml:space="preserve">Ruční výkop jam, rýh a šachet v hornině tř. 3 </t>
  </si>
  <si>
    <t>8</t>
  </si>
  <si>
    <t>Trubní vedení</t>
  </si>
  <si>
    <t>857 26-2121</t>
  </si>
  <si>
    <t>Montáž tvarovek litin. jednoos. přír. výkop DN 100 včetně odstranění stávajícího s napojením na stav.</t>
  </si>
  <si>
    <t>kus</t>
  </si>
  <si>
    <t>891 24-7111.R00</t>
  </si>
  <si>
    <t>Montáž hydrantů podzemních DN 80 vč. příslušenství</t>
  </si>
  <si>
    <t>422-73606.3</t>
  </si>
  <si>
    <t>Hydrant  podz.jednoduché jištění,krytí 1,5m vč. příslušenství</t>
  </si>
  <si>
    <t>899 72-1111.R00</t>
  </si>
  <si>
    <t xml:space="preserve">Fólie výstražná z PVC, šířka 22 cm </t>
  </si>
  <si>
    <t>m</t>
  </si>
  <si>
    <t>899 40-1113.R00</t>
  </si>
  <si>
    <t xml:space="preserve">Osazení poklopů litinových hydrantových </t>
  </si>
  <si>
    <t>422-91452</t>
  </si>
  <si>
    <t xml:space="preserve">Poklop litinový 522 - hydrantový </t>
  </si>
  <si>
    <t>899 40-1112.R00</t>
  </si>
  <si>
    <t xml:space="preserve">Osazení poklopů litinových šoupátkových </t>
  </si>
  <si>
    <t>422-00700</t>
  </si>
  <si>
    <t xml:space="preserve">Poklop šoupátkový nadzemní ze šedé litiny 18 kg </t>
  </si>
  <si>
    <t>99</t>
  </si>
  <si>
    <t>Staveništní přesun hmot</t>
  </si>
  <si>
    <t>998 27-3101.R00</t>
  </si>
  <si>
    <t xml:space="preserve">Přesun hmot, trubní vedení litinové, otevř. výkop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</si>
</sst>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69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>
        <v>1158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6"/>
      <c r="D8" s="177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78"/>
      <c r="F11" s="179"/>
      <c r="G11" s="18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 x14ac:dyDescent="0.2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 x14ac:dyDescent="0.2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 x14ac:dyDescent="0.2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 x14ac:dyDescent="0.2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 x14ac:dyDescent="0.2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 x14ac:dyDescent="0.2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 x14ac:dyDescent="0.2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 x14ac:dyDescent="0.2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 x14ac:dyDescent="0.2">
      <c r="B46" s="175"/>
      <c r="C46" s="175"/>
      <c r="D46" s="175"/>
      <c r="E46" s="175"/>
      <c r="F46" s="175"/>
      <c r="G46" s="175"/>
    </row>
    <row r="47" spans="1:8" x14ac:dyDescent="0.2">
      <c r="B47" s="175"/>
      <c r="C47" s="175"/>
      <c r="D47" s="175"/>
      <c r="E47" s="175"/>
      <c r="F47" s="175"/>
      <c r="G47" s="175"/>
    </row>
    <row r="48" spans="1:8" x14ac:dyDescent="0.2">
      <c r="B48" s="175"/>
      <c r="C48" s="175"/>
      <c r="D48" s="175"/>
      <c r="E48" s="175"/>
      <c r="F48" s="175"/>
      <c r="G48" s="175"/>
    </row>
    <row r="49" spans="2:7" x14ac:dyDescent="0.2">
      <c r="B49" s="175"/>
      <c r="C49" s="175"/>
      <c r="D49" s="175"/>
      <c r="E49" s="175"/>
      <c r="F49" s="175"/>
      <c r="G49" s="175"/>
    </row>
    <row r="50" spans="2:7" x14ac:dyDescent="0.2">
      <c r="B50" s="175"/>
      <c r="C50" s="175"/>
      <c r="D50" s="175"/>
      <c r="E50" s="175"/>
      <c r="F50" s="175"/>
      <c r="G50" s="175"/>
    </row>
    <row r="51" spans="2:7" x14ac:dyDescent="0.2">
      <c r="B51" s="175"/>
      <c r="C51" s="175"/>
      <c r="D51" s="175"/>
      <c r="E51" s="175"/>
      <c r="F51" s="175"/>
      <c r="G51" s="175"/>
    </row>
    <row r="52" spans="2:7" x14ac:dyDescent="0.2">
      <c r="B52" s="175"/>
      <c r="C52" s="175"/>
      <c r="D52" s="175"/>
      <c r="E52" s="175"/>
      <c r="F52" s="175"/>
      <c r="G52" s="175"/>
    </row>
    <row r="53" spans="2:7" x14ac:dyDescent="0.2">
      <c r="B53" s="175"/>
      <c r="C53" s="175"/>
      <c r="D53" s="175"/>
      <c r="E53" s="175"/>
      <c r="F53" s="175"/>
      <c r="G53" s="175"/>
    </row>
    <row r="54" spans="2:7" x14ac:dyDescent="0.2">
      <c r="B54" s="175"/>
      <c r="C54" s="175"/>
      <c r="D54" s="175"/>
      <c r="E54" s="175"/>
      <c r="F54" s="175"/>
      <c r="G54" s="175"/>
    </row>
    <row r="55" spans="2:7" x14ac:dyDescent="0.2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&amp;CHydrant - přemístění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workbookViewId="0">
      <selection activeCell="A15" sqref="A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2" t="s">
        <v>5</v>
      </c>
      <c r="B1" s="183"/>
      <c r="C1" s="69" t="str">
        <f>CONCATENATE(cislostavby," ",nazevstavby)</f>
        <v xml:space="preserve"> 1158</v>
      </c>
      <c r="D1" s="70"/>
      <c r="E1" s="71"/>
      <c r="F1" s="70"/>
      <c r="G1" s="72"/>
      <c r="H1" s="73"/>
      <c r="I1" s="74"/>
    </row>
    <row r="2" spans="1:57" ht="13.5" thickBot="1" x14ac:dyDescent="0.25">
      <c r="A2" s="184" t="s">
        <v>1</v>
      </c>
      <c r="B2" s="185"/>
      <c r="C2" s="75" t="str">
        <f>CONCATENATE(cisloobjektu," ",nazevobjektu)</f>
        <v xml:space="preserve"> Trafostanice</v>
      </c>
      <c r="D2" s="76"/>
      <c r="E2" s="77"/>
      <c r="F2" s="76"/>
      <c r="G2" s="186"/>
      <c r="H2" s="186"/>
      <c r="I2" s="187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">
      <c r="A7" s="171" t="str">
        <f>Položky!B7</f>
        <v>1</v>
      </c>
      <c r="B7" s="86" t="str">
        <f>Položky!C7</f>
        <v>Zemní práce</v>
      </c>
      <c r="C7" s="87"/>
      <c r="D7" s="88"/>
      <c r="E7" s="172">
        <f>Položky!BA16</f>
        <v>0</v>
      </c>
      <c r="F7" s="173">
        <f>Položky!BB16</f>
        <v>0</v>
      </c>
      <c r="G7" s="173">
        <f>Položky!BC16</f>
        <v>0</v>
      </c>
      <c r="H7" s="173">
        <f>Položky!BD16</f>
        <v>0</v>
      </c>
      <c r="I7" s="174">
        <f>Položky!BE16</f>
        <v>0</v>
      </c>
    </row>
    <row r="8" spans="1:57" s="11" customFormat="1" x14ac:dyDescent="0.2">
      <c r="A8" s="171" t="str">
        <f>Položky!B17</f>
        <v>8</v>
      </c>
      <c r="B8" s="86" t="str">
        <f>Položky!C17</f>
        <v>Trubní vedení</v>
      </c>
      <c r="C8" s="87"/>
      <c r="D8" s="88"/>
      <c r="E8" s="172">
        <f>Položky!BA26</f>
        <v>0</v>
      </c>
      <c r="F8" s="173">
        <f>Položky!BB26</f>
        <v>0</v>
      </c>
      <c r="G8" s="173">
        <f>Položky!BC26</f>
        <v>0</v>
      </c>
      <c r="H8" s="173">
        <f>Položky!BD26</f>
        <v>0</v>
      </c>
      <c r="I8" s="174">
        <f>Položky!BE26</f>
        <v>0</v>
      </c>
    </row>
    <row r="9" spans="1:57" s="11" customFormat="1" ht="13.5" thickBot="1" x14ac:dyDescent="0.25">
      <c r="A9" s="171" t="str">
        <f>Položky!B27</f>
        <v>99</v>
      </c>
      <c r="B9" s="86" t="str">
        <f>Položky!C27</f>
        <v>Staveništní přesun hmot</v>
      </c>
      <c r="C9" s="87"/>
      <c r="D9" s="88"/>
      <c r="E9" s="172">
        <f>Položky!BA29</f>
        <v>0</v>
      </c>
      <c r="F9" s="173">
        <f>Položky!BB29</f>
        <v>0</v>
      </c>
      <c r="G9" s="173">
        <f>Položky!BC29</f>
        <v>0</v>
      </c>
      <c r="H9" s="173">
        <f>Položky!BD29</f>
        <v>0</v>
      </c>
      <c r="I9" s="174">
        <f>Položky!BE29</f>
        <v>0</v>
      </c>
    </row>
    <row r="10" spans="1:57" s="94" customFormat="1" ht="13.5" thickBot="1" x14ac:dyDescent="0.25">
      <c r="A10" s="89"/>
      <c r="B10" s="81" t="s">
        <v>50</v>
      </c>
      <c r="C10" s="81"/>
      <c r="D10" s="90"/>
      <c r="E10" s="91">
        <f>SUM(E7:E9)</f>
        <v>0</v>
      </c>
      <c r="F10" s="92">
        <f>SUM(F7:F9)</f>
        <v>0</v>
      </c>
      <c r="G10" s="92">
        <f>SUM(G7:G9)</f>
        <v>0</v>
      </c>
      <c r="H10" s="92">
        <f>SUM(H7:H9)</f>
        <v>0</v>
      </c>
      <c r="I10" s="93">
        <f>SUM(I7:I9)</f>
        <v>0</v>
      </c>
    </row>
    <row r="11" spans="1:57" x14ac:dyDescent="0.2">
      <c r="A11" s="87"/>
      <c r="B11" s="87"/>
      <c r="C11" s="87"/>
      <c r="D11" s="87"/>
      <c r="E11" s="87"/>
      <c r="F11" s="87"/>
      <c r="G11" s="87"/>
      <c r="H11" s="87"/>
      <c r="I11" s="87"/>
    </row>
    <row r="12" spans="1:57" ht="19.5" customHeight="1" x14ac:dyDescent="0.25">
      <c r="A12" s="95" t="s">
        <v>51</v>
      </c>
      <c r="B12" s="95"/>
      <c r="C12" s="95"/>
      <c r="D12" s="95"/>
      <c r="E12" s="95"/>
      <c r="F12" s="95"/>
      <c r="G12" s="96"/>
      <c r="H12" s="95"/>
      <c r="I12" s="95"/>
      <c r="BA12" s="30"/>
      <c r="BB12" s="30"/>
      <c r="BC12" s="30"/>
      <c r="BD12" s="30"/>
      <c r="BE12" s="30"/>
    </row>
    <row r="13" spans="1:57" ht="13.5" thickBot="1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57" x14ac:dyDescent="0.2">
      <c r="A14" s="98" t="s">
        <v>52</v>
      </c>
      <c r="B14" s="99"/>
      <c r="C14" s="99"/>
      <c r="D14" s="100"/>
      <c r="E14" s="101" t="s">
        <v>53</v>
      </c>
      <c r="F14" s="102" t="s">
        <v>54</v>
      </c>
      <c r="G14" s="103" t="s">
        <v>55</v>
      </c>
      <c r="H14" s="104"/>
      <c r="I14" s="105" t="s">
        <v>53</v>
      </c>
    </row>
    <row r="15" spans="1:57" x14ac:dyDescent="0.2">
      <c r="A15" s="106"/>
      <c r="B15" s="107"/>
      <c r="C15" s="107"/>
      <c r="D15" s="108"/>
      <c r="E15" s="109"/>
      <c r="F15" s="110"/>
      <c r="G15" s="111">
        <f>CHOOSE(BA15+1,HSV+PSV,HSV+PSV+Mont,HSV+PSV+Dodavka+Mont,HSV,PSV,Mont,Dodavka,Mont+Dodavka,0)</f>
        <v>0</v>
      </c>
      <c r="H15" s="112"/>
      <c r="I15" s="113">
        <f>E15+F15*G15/100</f>
        <v>0</v>
      </c>
      <c r="BA15">
        <v>8</v>
      </c>
    </row>
    <row r="16" spans="1:57" ht="13.5" thickBot="1" x14ac:dyDescent="0.25">
      <c r="A16" s="114"/>
      <c r="B16" s="115" t="s">
        <v>56</v>
      </c>
      <c r="C16" s="116"/>
      <c r="D16" s="117"/>
      <c r="E16" s="118"/>
      <c r="F16" s="119"/>
      <c r="G16" s="119"/>
      <c r="H16" s="188">
        <f>SUM(H15:H15)</f>
        <v>0</v>
      </c>
      <c r="I16" s="189"/>
    </row>
    <row r="17" spans="1:9" x14ac:dyDescent="0.2">
      <c r="A17" s="97"/>
      <c r="B17" s="97"/>
      <c r="C17" s="97"/>
      <c r="D17" s="97"/>
      <c r="E17" s="97"/>
      <c r="F17" s="97"/>
      <c r="G17" s="97"/>
      <c r="H17" s="97"/>
      <c r="I17" s="97"/>
    </row>
    <row r="18" spans="1:9" x14ac:dyDescent="0.2">
      <c r="B18" s="94"/>
      <c r="F18" s="120"/>
      <c r="G18" s="121"/>
      <c r="H18" s="121"/>
      <c r="I18" s="122"/>
    </row>
    <row r="19" spans="1:9" x14ac:dyDescent="0.2">
      <c r="F19" s="120"/>
      <c r="G19" s="121"/>
      <c r="H19" s="121"/>
      <c r="I19" s="122"/>
    </row>
    <row r="20" spans="1:9" x14ac:dyDescent="0.2">
      <c r="F20" s="120"/>
      <c r="G20" s="121"/>
      <c r="H20" s="121"/>
      <c r="I20" s="122"/>
    </row>
    <row r="21" spans="1:9" x14ac:dyDescent="0.2">
      <c r="F21" s="120"/>
      <c r="G21" s="121"/>
      <c r="H21" s="121"/>
      <c r="I21" s="122"/>
    </row>
    <row r="22" spans="1:9" x14ac:dyDescent="0.2">
      <c r="F22" s="120"/>
      <c r="G22" s="121"/>
      <c r="H22" s="121"/>
      <c r="I22" s="122"/>
    </row>
    <row r="23" spans="1:9" x14ac:dyDescent="0.2">
      <c r="F23" s="120"/>
      <c r="G23" s="121"/>
      <c r="H23" s="121"/>
      <c r="I23" s="122"/>
    </row>
    <row r="24" spans="1:9" x14ac:dyDescent="0.2">
      <c r="F24" s="120"/>
      <c r="G24" s="121"/>
      <c r="H24" s="121"/>
      <c r="I24" s="122"/>
    </row>
    <row r="25" spans="1:9" x14ac:dyDescent="0.2">
      <c r="F25" s="120"/>
      <c r="G25" s="121"/>
      <c r="H25" s="121"/>
      <c r="I25" s="122"/>
    </row>
    <row r="26" spans="1:9" x14ac:dyDescent="0.2">
      <c r="F26" s="120"/>
      <c r="G26" s="121"/>
      <c r="H26" s="121"/>
      <c r="I26" s="122"/>
    </row>
    <row r="27" spans="1:9" x14ac:dyDescent="0.2">
      <c r="F27" s="120"/>
      <c r="G27" s="121"/>
      <c r="H27" s="121"/>
      <c r="I27" s="122"/>
    </row>
    <row r="28" spans="1:9" x14ac:dyDescent="0.2">
      <c r="F28" s="120"/>
      <c r="G28" s="121"/>
      <c r="H28" s="121"/>
      <c r="I28" s="122"/>
    </row>
    <row r="29" spans="1:9" x14ac:dyDescent="0.2">
      <c r="F29" s="120"/>
      <c r="G29" s="121"/>
      <c r="H29" s="121"/>
      <c r="I29" s="122"/>
    </row>
    <row r="30" spans="1:9" x14ac:dyDescent="0.2">
      <c r="F30" s="120"/>
      <c r="G30" s="121"/>
      <c r="H30" s="121"/>
      <c r="I30" s="122"/>
    </row>
    <row r="31" spans="1:9" x14ac:dyDescent="0.2">
      <c r="F31" s="120"/>
      <c r="G31" s="121"/>
      <c r="H31" s="121"/>
      <c r="I31" s="122"/>
    </row>
    <row r="32" spans="1:9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02"/>
  <sheetViews>
    <sheetView showGridLines="0" showZeros="0" tabSelected="1" zoomScaleNormal="100" workbookViewId="0">
      <selection activeCell="C20" sqref="C20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1" t="s">
        <v>5</v>
      </c>
      <c r="B3" s="192"/>
      <c r="C3" s="128" t="str">
        <f>CONCATENATE(cislostavby," ",nazevstavby)</f>
        <v xml:space="preserve"> 1158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3" t="s">
        <v>1</v>
      </c>
      <c r="B4" s="194"/>
      <c r="C4" s="133" t="str">
        <f>CONCATENATE(cisloobjektu," ",nazevobjektu)</f>
        <v xml:space="preserve"> Trafostanice</v>
      </c>
      <c r="D4" s="134"/>
      <c r="E4" s="195"/>
      <c r="F4" s="195"/>
      <c r="G4" s="196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66</v>
      </c>
      <c r="C7" s="145" t="s">
        <v>67</v>
      </c>
      <c r="D7" s="146"/>
      <c r="E7" s="147"/>
      <c r="F7" s="147"/>
      <c r="G7" s="148"/>
      <c r="H7" s="149"/>
      <c r="I7" s="149"/>
      <c r="O7" s="150">
        <v>1</v>
      </c>
    </row>
    <row r="8" spans="1:104" x14ac:dyDescent="0.2">
      <c r="A8" s="151">
        <v>1</v>
      </c>
      <c r="B8" s="152" t="s">
        <v>70</v>
      </c>
      <c r="C8" s="153" t="s">
        <v>71</v>
      </c>
      <c r="D8" s="154" t="s">
        <v>72</v>
      </c>
      <c r="E8" s="155">
        <v>12</v>
      </c>
      <c r="F8" s="155">
        <v>0</v>
      </c>
      <c r="G8" s="156">
        <f t="shared" ref="G8:G15" si="0"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 t="shared" ref="BA8:BA15" si="1">IF(AZ8=1,G8,0)</f>
        <v>0</v>
      </c>
      <c r="BB8" s="123">
        <f t="shared" ref="BB8:BB15" si="2">IF(AZ8=2,G8,0)</f>
        <v>0</v>
      </c>
      <c r="BC8" s="123">
        <f t="shared" ref="BC8:BC15" si="3">IF(AZ8=3,G8,0)</f>
        <v>0</v>
      </c>
      <c r="BD8" s="123">
        <f t="shared" ref="BD8:BD15" si="4">IF(AZ8=4,G8,0)</f>
        <v>0</v>
      </c>
      <c r="BE8" s="123">
        <f t="shared" ref="BE8:BE15" si="5">IF(AZ8=5,G8,0)</f>
        <v>0</v>
      </c>
      <c r="CZ8" s="123">
        <v>0</v>
      </c>
    </row>
    <row r="9" spans="1:104" x14ac:dyDescent="0.2">
      <c r="A9" s="151">
        <v>2</v>
      </c>
      <c r="B9" s="152" t="s">
        <v>73</v>
      </c>
      <c r="C9" s="153" t="s">
        <v>74</v>
      </c>
      <c r="D9" s="154" t="s">
        <v>75</v>
      </c>
      <c r="E9" s="155">
        <v>1.5</v>
      </c>
      <c r="F9" s="155">
        <v>0</v>
      </c>
      <c r="G9" s="156">
        <f t="shared" si="0"/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 t="shared" si="1"/>
        <v>0</v>
      </c>
      <c r="BB9" s="123">
        <f t="shared" si="2"/>
        <v>0</v>
      </c>
      <c r="BC9" s="123">
        <f t="shared" si="3"/>
        <v>0</v>
      </c>
      <c r="BD9" s="123">
        <f t="shared" si="4"/>
        <v>0</v>
      </c>
      <c r="BE9" s="123">
        <f t="shared" si="5"/>
        <v>0</v>
      </c>
      <c r="CZ9" s="123">
        <v>0</v>
      </c>
    </row>
    <row r="10" spans="1:104" x14ac:dyDescent="0.2">
      <c r="A10" s="151">
        <v>3</v>
      </c>
      <c r="B10" s="152" t="s">
        <v>76</v>
      </c>
      <c r="C10" s="153" t="s">
        <v>77</v>
      </c>
      <c r="D10" s="154" t="s">
        <v>78</v>
      </c>
      <c r="E10" s="155">
        <v>6</v>
      </c>
      <c r="F10" s="155">
        <v>0</v>
      </c>
      <c r="G10" s="156">
        <f t="shared" si="0"/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 t="shared" si="1"/>
        <v>0</v>
      </c>
      <c r="BB10" s="123">
        <f t="shared" si="2"/>
        <v>0</v>
      </c>
      <c r="BC10" s="123">
        <f t="shared" si="3"/>
        <v>0</v>
      </c>
      <c r="BD10" s="123">
        <f t="shared" si="4"/>
        <v>0</v>
      </c>
      <c r="BE10" s="123">
        <f t="shared" si="5"/>
        <v>0</v>
      </c>
      <c r="CZ10" s="123">
        <v>0</v>
      </c>
    </row>
    <row r="11" spans="1:104" x14ac:dyDescent="0.2">
      <c r="A11" s="151">
        <v>4</v>
      </c>
      <c r="B11" s="152" t="s">
        <v>79</v>
      </c>
      <c r="C11" s="153" t="s">
        <v>80</v>
      </c>
      <c r="D11" s="154" t="s">
        <v>78</v>
      </c>
      <c r="E11" s="155">
        <v>1.5</v>
      </c>
      <c r="F11" s="155">
        <v>0</v>
      </c>
      <c r="G11" s="156">
        <f t="shared" si="0"/>
        <v>0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 t="shared" si="1"/>
        <v>0</v>
      </c>
      <c r="BB11" s="123">
        <f t="shared" si="2"/>
        <v>0</v>
      </c>
      <c r="BC11" s="123">
        <f t="shared" si="3"/>
        <v>0</v>
      </c>
      <c r="BD11" s="123">
        <f t="shared" si="4"/>
        <v>0</v>
      </c>
      <c r="BE11" s="123">
        <f t="shared" si="5"/>
        <v>0</v>
      </c>
      <c r="CZ11" s="123">
        <v>0</v>
      </c>
    </row>
    <row r="12" spans="1:104" x14ac:dyDescent="0.2">
      <c r="A12" s="151">
        <v>5</v>
      </c>
      <c r="B12" s="152" t="s">
        <v>81</v>
      </c>
      <c r="C12" s="153" t="s">
        <v>82</v>
      </c>
      <c r="D12" s="154" t="s">
        <v>78</v>
      </c>
      <c r="E12" s="155">
        <v>1.5</v>
      </c>
      <c r="F12" s="155">
        <v>0</v>
      </c>
      <c r="G12" s="156">
        <f t="shared" si="0"/>
        <v>0</v>
      </c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 t="shared" si="1"/>
        <v>0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0</v>
      </c>
    </row>
    <row r="13" spans="1:104" ht="22.5" x14ac:dyDescent="0.2">
      <c r="A13" s="151">
        <v>6</v>
      </c>
      <c r="B13" s="152" t="s">
        <v>83</v>
      </c>
      <c r="C13" s="153" t="s">
        <v>84</v>
      </c>
      <c r="D13" s="154" t="s">
        <v>78</v>
      </c>
      <c r="E13" s="155">
        <v>1.5</v>
      </c>
      <c r="F13" s="155">
        <v>0</v>
      </c>
      <c r="G13" s="156">
        <f t="shared" si="0"/>
        <v>0</v>
      </c>
      <c r="O13" s="150">
        <v>2</v>
      </c>
      <c r="AA13" s="123">
        <v>12</v>
      </c>
      <c r="AB13" s="123">
        <v>0</v>
      </c>
      <c r="AC13" s="123">
        <v>6</v>
      </c>
      <c r="AZ13" s="123">
        <v>1</v>
      </c>
      <c r="BA13" s="123">
        <f t="shared" si="1"/>
        <v>0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0</v>
      </c>
    </row>
    <row r="14" spans="1:104" x14ac:dyDescent="0.2">
      <c r="A14" s="151">
        <v>7</v>
      </c>
      <c r="B14" s="152" t="s">
        <v>85</v>
      </c>
      <c r="C14" s="153" t="s">
        <v>86</v>
      </c>
      <c r="D14" s="154" t="s">
        <v>78</v>
      </c>
      <c r="E14" s="155">
        <v>1.5</v>
      </c>
      <c r="F14" s="155">
        <v>0</v>
      </c>
      <c r="G14" s="156">
        <f t="shared" si="0"/>
        <v>0</v>
      </c>
      <c r="O14" s="150">
        <v>2</v>
      </c>
      <c r="AA14" s="123">
        <v>12</v>
      </c>
      <c r="AB14" s="123">
        <v>0</v>
      </c>
      <c r="AC14" s="123">
        <v>7</v>
      </c>
      <c r="AZ14" s="123">
        <v>1</v>
      </c>
      <c r="BA14" s="123">
        <f t="shared" si="1"/>
        <v>0</v>
      </c>
      <c r="BB14" s="123">
        <f t="shared" si="2"/>
        <v>0</v>
      </c>
      <c r="BC14" s="123">
        <f t="shared" si="3"/>
        <v>0</v>
      </c>
      <c r="BD14" s="123">
        <f t="shared" si="4"/>
        <v>0</v>
      </c>
      <c r="BE14" s="123">
        <f t="shared" si="5"/>
        <v>0</v>
      </c>
      <c r="CZ14" s="123">
        <v>0</v>
      </c>
    </row>
    <row r="15" spans="1:104" x14ac:dyDescent="0.2">
      <c r="A15" s="151">
        <v>8</v>
      </c>
      <c r="B15" s="152" t="s">
        <v>87</v>
      </c>
      <c r="C15" s="153" t="s">
        <v>88</v>
      </c>
      <c r="D15" s="154" t="s">
        <v>78</v>
      </c>
      <c r="E15" s="155">
        <v>6</v>
      </c>
      <c r="F15" s="155">
        <v>0</v>
      </c>
      <c r="G15" s="156">
        <f t="shared" si="0"/>
        <v>0</v>
      </c>
      <c r="O15" s="150">
        <v>2</v>
      </c>
      <c r="AA15" s="123">
        <v>12</v>
      </c>
      <c r="AB15" s="123">
        <v>0</v>
      </c>
      <c r="AC15" s="123">
        <v>8</v>
      </c>
      <c r="AZ15" s="123">
        <v>1</v>
      </c>
      <c r="BA15" s="123">
        <f t="shared" si="1"/>
        <v>0</v>
      </c>
      <c r="BB15" s="123">
        <f t="shared" si="2"/>
        <v>0</v>
      </c>
      <c r="BC15" s="123">
        <f t="shared" si="3"/>
        <v>0</v>
      </c>
      <c r="BD15" s="123">
        <f t="shared" si="4"/>
        <v>0</v>
      </c>
      <c r="BE15" s="123">
        <f t="shared" si="5"/>
        <v>0</v>
      </c>
      <c r="CZ15" s="123">
        <v>0</v>
      </c>
    </row>
    <row r="16" spans="1:104" x14ac:dyDescent="0.2">
      <c r="A16" s="157"/>
      <c r="B16" s="158" t="s">
        <v>68</v>
      </c>
      <c r="C16" s="159" t="str">
        <f>CONCATENATE(B7," ",C7)</f>
        <v>1 Zemní práce</v>
      </c>
      <c r="D16" s="157"/>
      <c r="E16" s="160"/>
      <c r="F16" s="160"/>
      <c r="G16" s="161">
        <f>SUM(G7:G15)</f>
        <v>0</v>
      </c>
      <c r="O16" s="150">
        <v>4</v>
      </c>
      <c r="BA16" s="162">
        <f>SUM(BA7:BA15)</f>
        <v>0</v>
      </c>
      <c r="BB16" s="162">
        <f>SUM(BB7:BB15)</f>
        <v>0</v>
      </c>
      <c r="BC16" s="162">
        <f>SUM(BC7:BC15)</f>
        <v>0</v>
      </c>
      <c r="BD16" s="162">
        <f>SUM(BD7:BD15)</f>
        <v>0</v>
      </c>
      <c r="BE16" s="162">
        <f>SUM(BE7:BE15)</f>
        <v>0</v>
      </c>
    </row>
    <row r="17" spans="1:104" x14ac:dyDescent="0.2">
      <c r="A17" s="143" t="s">
        <v>65</v>
      </c>
      <c r="B17" s="144" t="s">
        <v>89</v>
      </c>
      <c r="C17" s="145" t="s">
        <v>90</v>
      </c>
      <c r="D17" s="146"/>
      <c r="E17" s="147"/>
      <c r="F17" s="147"/>
      <c r="G17" s="148"/>
      <c r="H17" s="149"/>
      <c r="I17" s="149"/>
      <c r="O17" s="150">
        <v>1</v>
      </c>
    </row>
    <row r="18" spans="1:104" ht="22.5" x14ac:dyDescent="0.2">
      <c r="A18" s="151">
        <v>9</v>
      </c>
      <c r="B18" s="152" t="s">
        <v>91</v>
      </c>
      <c r="C18" s="153" t="s">
        <v>92</v>
      </c>
      <c r="D18" s="154" t="s">
        <v>93</v>
      </c>
      <c r="E18" s="155">
        <v>1</v>
      </c>
      <c r="F18" s="155">
        <v>0</v>
      </c>
      <c r="G18" s="156">
        <f t="shared" ref="G18:G25" si="6">E18*F18</f>
        <v>0</v>
      </c>
      <c r="O18" s="150">
        <v>2</v>
      </c>
      <c r="AA18" s="123">
        <v>12</v>
      </c>
      <c r="AB18" s="123">
        <v>0</v>
      </c>
      <c r="AC18" s="123">
        <v>9</v>
      </c>
      <c r="AZ18" s="123">
        <v>1</v>
      </c>
      <c r="BA18" s="123">
        <f t="shared" ref="BA18:BA25" si="7">IF(AZ18=1,G18,0)</f>
        <v>0</v>
      </c>
      <c r="BB18" s="123">
        <f t="shared" ref="BB18:BB25" si="8">IF(AZ18=2,G18,0)</f>
        <v>0</v>
      </c>
      <c r="BC18" s="123">
        <f t="shared" ref="BC18:BC25" si="9">IF(AZ18=3,G18,0)</f>
        <v>0</v>
      </c>
      <c r="BD18" s="123">
        <f t="shared" ref="BD18:BD25" si="10">IF(AZ18=4,G18,0)</f>
        <v>0</v>
      </c>
      <c r="BE18" s="123">
        <f t="shared" ref="BE18:BE25" si="11">IF(AZ18=5,G18,0)</f>
        <v>0</v>
      </c>
      <c r="CZ18" s="123">
        <v>1.8499999999999999E-2</v>
      </c>
    </row>
    <row r="19" spans="1:104" x14ac:dyDescent="0.2">
      <c r="A19" s="151">
        <v>10</v>
      </c>
      <c r="B19" s="152" t="s">
        <v>94</v>
      </c>
      <c r="C19" s="153" t="s">
        <v>95</v>
      </c>
      <c r="D19" s="154" t="s">
        <v>93</v>
      </c>
      <c r="E19" s="155">
        <v>1</v>
      </c>
      <c r="F19" s="155">
        <v>0</v>
      </c>
      <c r="G19" s="156">
        <f t="shared" si="6"/>
        <v>0</v>
      </c>
      <c r="O19" s="150">
        <v>2</v>
      </c>
      <c r="AA19" s="123">
        <v>12</v>
      </c>
      <c r="AB19" s="123">
        <v>0</v>
      </c>
      <c r="AC19" s="123">
        <v>10</v>
      </c>
      <c r="AZ19" s="123">
        <v>1</v>
      </c>
      <c r="BA19" s="123">
        <f t="shared" si="7"/>
        <v>0</v>
      </c>
      <c r="BB19" s="123">
        <f t="shared" si="8"/>
        <v>0</v>
      </c>
      <c r="BC19" s="123">
        <f t="shared" si="9"/>
        <v>0</v>
      </c>
      <c r="BD19" s="123">
        <f t="shared" si="10"/>
        <v>0</v>
      </c>
      <c r="BE19" s="123">
        <f t="shared" si="11"/>
        <v>0</v>
      </c>
      <c r="CZ19" s="123">
        <v>1.1E-4</v>
      </c>
    </row>
    <row r="20" spans="1:104" ht="22.5" x14ac:dyDescent="0.2">
      <c r="A20" s="151">
        <v>11</v>
      </c>
      <c r="B20" s="152" t="s">
        <v>96</v>
      </c>
      <c r="C20" s="153" t="s">
        <v>97</v>
      </c>
      <c r="D20" s="154" t="s">
        <v>93</v>
      </c>
      <c r="E20" s="155">
        <v>1</v>
      </c>
      <c r="F20" s="155">
        <v>0</v>
      </c>
      <c r="G20" s="156">
        <f t="shared" si="6"/>
        <v>0</v>
      </c>
      <c r="O20" s="150">
        <v>2</v>
      </c>
      <c r="AA20" s="123">
        <v>12</v>
      </c>
      <c r="AB20" s="123">
        <v>1</v>
      </c>
      <c r="AC20" s="123">
        <v>11</v>
      </c>
      <c r="AZ20" s="123">
        <v>1</v>
      </c>
      <c r="BA20" s="123">
        <f t="shared" si="7"/>
        <v>0</v>
      </c>
      <c r="BB20" s="123">
        <f t="shared" si="8"/>
        <v>0</v>
      </c>
      <c r="BC20" s="123">
        <f t="shared" si="9"/>
        <v>0</v>
      </c>
      <c r="BD20" s="123">
        <f t="shared" si="10"/>
        <v>0</v>
      </c>
      <c r="BE20" s="123">
        <f t="shared" si="11"/>
        <v>0</v>
      </c>
      <c r="CZ20" s="123">
        <v>8.4500000000000006E-2</v>
      </c>
    </row>
    <row r="21" spans="1:104" x14ac:dyDescent="0.2">
      <c r="A21" s="151">
        <v>12</v>
      </c>
      <c r="B21" s="152" t="s">
        <v>98</v>
      </c>
      <c r="C21" s="153" t="s">
        <v>99</v>
      </c>
      <c r="D21" s="154" t="s">
        <v>100</v>
      </c>
      <c r="E21" s="155">
        <v>6</v>
      </c>
      <c r="F21" s="155">
        <v>0</v>
      </c>
      <c r="G21" s="156">
        <f t="shared" si="6"/>
        <v>0</v>
      </c>
      <c r="O21" s="150">
        <v>2</v>
      </c>
      <c r="AA21" s="123">
        <v>12</v>
      </c>
      <c r="AB21" s="123">
        <v>0</v>
      </c>
      <c r="AC21" s="123">
        <v>12</v>
      </c>
      <c r="AZ21" s="123">
        <v>1</v>
      </c>
      <c r="BA21" s="123">
        <f t="shared" si="7"/>
        <v>0</v>
      </c>
      <c r="BB21" s="123">
        <f t="shared" si="8"/>
        <v>0</v>
      </c>
      <c r="BC21" s="123">
        <f t="shared" si="9"/>
        <v>0</v>
      </c>
      <c r="BD21" s="123">
        <f t="shared" si="10"/>
        <v>0</v>
      </c>
      <c r="BE21" s="123">
        <f t="shared" si="11"/>
        <v>0</v>
      </c>
      <c r="CZ21" s="123">
        <v>0</v>
      </c>
    </row>
    <row r="22" spans="1:104" x14ac:dyDescent="0.2">
      <c r="A22" s="151">
        <v>13</v>
      </c>
      <c r="B22" s="152" t="s">
        <v>101</v>
      </c>
      <c r="C22" s="153" t="s">
        <v>102</v>
      </c>
      <c r="D22" s="154" t="s">
        <v>93</v>
      </c>
      <c r="E22" s="155">
        <v>1</v>
      </c>
      <c r="F22" s="155">
        <v>0</v>
      </c>
      <c r="G22" s="156">
        <f t="shared" si="6"/>
        <v>0</v>
      </c>
      <c r="O22" s="150">
        <v>2</v>
      </c>
      <c r="AA22" s="123">
        <v>12</v>
      </c>
      <c r="AB22" s="123">
        <v>0</v>
      </c>
      <c r="AC22" s="123">
        <v>13</v>
      </c>
      <c r="AZ22" s="123">
        <v>1</v>
      </c>
      <c r="BA22" s="123">
        <f t="shared" si="7"/>
        <v>0</v>
      </c>
      <c r="BB22" s="123">
        <f t="shared" si="8"/>
        <v>0</v>
      </c>
      <c r="BC22" s="123">
        <f t="shared" si="9"/>
        <v>0</v>
      </c>
      <c r="BD22" s="123">
        <f t="shared" si="10"/>
        <v>0</v>
      </c>
      <c r="BE22" s="123">
        <f t="shared" si="11"/>
        <v>0</v>
      </c>
      <c r="CZ22" s="123">
        <v>0.29823</v>
      </c>
    </row>
    <row r="23" spans="1:104" x14ac:dyDescent="0.2">
      <c r="A23" s="151">
        <v>14</v>
      </c>
      <c r="B23" s="152" t="s">
        <v>103</v>
      </c>
      <c r="C23" s="153" t="s">
        <v>104</v>
      </c>
      <c r="D23" s="154" t="s">
        <v>93</v>
      </c>
      <c r="E23" s="155">
        <v>1</v>
      </c>
      <c r="F23" s="155">
        <v>0</v>
      </c>
      <c r="G23" s="156">
        <f t="shared" si="6"/>
        <v>0</v>
      </c>
      <c r="O23" s="150">
        <v>2</v>
      </c>
      <c r="AA23" s="123">
        <v>12</v>
      </c>
      <c r="AB23" s="123">
        <v>1</v>
      </c>
      <c r="AC23" s="123">
        <v>14</v>
      </c>
      <c r="AZ23" s="123">
        <v>1</v>
      </c>
      <c r="BA23" s="123">
        <f t="shared" si="7"/>
        <v>0</v>
      </c>
      <c r="BB23" s="123">
        <f t="shared" si="8"/>
        <v>0</v>
      </c>
      <c r="BC23" s="123">
        <f t="shared" si="9"/>
        <v>0</v>
      </c>
      <c r="BD23" s="123">
        <f t="shared" si="10"/>
        <v>0</v>
      </c>
      <c r="BE23" s="123">
        <f t="shared" si="11"/>
        <v>0</v>
      </c>
      <c r="CZ23" s="123">
        <v>3.5000000000000003E-2</v>
      </c>
    </row>
    <row r="24" spans="1:104" x14ac:dyDescent="0.2">
      <c r="A24" s="151">
        <v>15</v>
      </c>
      <c r="B24" s="152" t="s">
        <v>105</v>
      </c>
      <c r="C24" s="153" t="s">
        <v>106</v>
      </c>
      <c r="D24" s="154" t="s">
        <v>93</v>
      </c>
      <c r="E24" s="155">
        <v>1</v>
      </c>
      <c r="F24" s="155">
        <v>0</v>
      </c>
      <c r="G24" s="156">
        <f t="shared" si="6"/>
        <v>0</v>
      </c>
      <c r="O24" s="150">
        <v>2</v>
      </c>
      <c r="AA24" s="123">
        <v>12</v>
      </c>
      <c r="AB24" s="123">
        <v>0</v>
      </c>
      <c r="AC24" s="123">
        <v>15</v>
      </c>
      <c r="AZ24" s="123">
        <v>1</v>
      </c>
      <c r="BA24" s="123">
        <f t="shared" si="7"/>
        <v>0</v>
      </c>
      <c r="BB24" s="123">
        <f t="shared" si="8"/>
        <v>0</v>
      </c>
      <c r="BC24" s="123">
        <f t="shared" si="9"/>
        <v>0</v>
      </c>
      <c r="BD24" s="123">
        <f t="shared" si="10"/>
        <v>0</v>
      </c>
      <c r="BE24" s="123">
        <f t="shared" si="11"/>
        <v>0</v>
      </c>
      <c r="CZ24" s="123">
        <v>0.11178</v>
      </c>
    </row>
    <row r="25" spans="1:104" x14ac:dyDescent="0.2">
      <c r="A25" s="151">
        <v>16</v>
      </c>
      <c r="B25" s="152" t="s">
        <v>107</v>
      </c>
      <c r="C25" s="153" t="s">
        <v>108</v>
      </c>
      <c r="D25" s="154" t="s">
        <v>93</v>
      </c>
      <c r="E25" s="155">
        <v>1</v>
      </c>
      <c r="F25" s="155">
        <v>0</v>
      </c>
      <c r="G25" s="156">
        <f t="shared" si="6"/>
        <v>0</v>
      </c>
      <c r="O25" s="150">
        <v>2</v>
      </c>
      <c r="AA25" s="123">
        <v>12</v>
      </c>
      <c r="AB25" s="123">
        <v>1</v>
      </c>
      <c r="AC25" s="123">
        <v>16</v>
      </c>
      <c r="AZ25" s="123">
        <v>1</v>
      </c>
      <c r="BA25" s="123">
        <f t="shared" si="7"/>
        <v>0</v>
      </c>
      <c r="BB25" s="123">
        <f t="shared" si="8"/>
        <v>0</v>
      </c>
      <c r="BC25" s="123">
        <f t="shared" si="9"/>
        <v>0</v>
      </c>
      <c r="BD25" s="123">
        <f t="shared" si="10"/>
        <v>0</v>
      </c>
      <c r="BE25" s="123">
        <f t="shared" si="11"/>
        <v>0</v>
      </c>
      <c r="CZ25" s="123">
        <v>1.7999999999999999E-2</v>
      </c>
    </row>
    <row r="26" spans="1:104" x14ac:dyDescent="0.2">
      <c r="A26" s="157"/>
      <c r="B26" s="158" t="s">
        <v>68</v>
      </c>
      <c r="C26" s="159" t="str">
        <f>CONCATENATE(B17," ",C17)</f>
        <v>8 Trubní vedení</v>
      </c>
      <c r="D26" s="157"/>
      <c r="E26" s="160"/>
      <c r="F26" s="160"/>
      <c r="G26" s="161">
        <f>SUM(G17:G25)</f>
        <v>0</v>
      </c>
      <c r="O26" s="150">
        <v>4</v>
      </c>
      <c r="BA26" s="162">
        <f>SUM(BA17:BA25)</f>
        <v>0</v>
      </c>
      <c r="BB26" s="162">
        <f>SUM(BB17:BB25)</f>
        <v>0</v>
      </c>
      <c r="BC26" s="162">
        <f>SUM(BC17:BC25)</f>
        <v>0</v>
      </c>
      <c r="BD26" s="162">
        <f>SUM(BD17:BD25)</f>
        <v>0</v>
      </c>
      <c r="BE26" s="162">
        <f>SUM(BE17:BE25)</f>
        <v>0</v>
      </c>
    </row>
    <row r="27" spans="1:104" x14ac:dyDescent="0.2">
      <c r="A27" s="143" t="s">
        <v>65</v>
      </c>
      <c r="B27" s="144" t="s">
        <v>109</v>
      </c>
      <c r="C27" s="145" t="s">
        <v>110</v>
      </c>
      <c r="D27" s="146"/>
      <c r="E27" s="147"/>
      <c r="F27" s="147"/>
      <c r="G27" s="148"/>
      <c r="H27" s="149"/>
      <c r="I27" s="149"/>
      <c r="O27" s="150">
        <v>1</v>
      </c>
    </row>
    <row r="28" spans="1:104" x14ac:dyDescent="0.2">
      <c r="A28" s="151">
        <v>17</v>
      </c>
      <c r="B28" s="152" t="s">
        <v>111</v>
      </c>
      <c r="C28" s="153" t="s">
        <v>112</v>
      </c>
      <c r="D28" s="154" t="s">
        <v>75</v>
      </c>
      <c r="E28" s="155">
        <v>0.56599999999999995</v>
      </c>
      <c r="F28" s="155">
        <v>0</v>
      </c>
      <c r="G28" s="156">
        <f>E28*F28</f>
        <v>0</v>
      </c>
      <c r="O28" s="150">
        <v>2</v>
      </c>
      <c r="AA28" s="123">
        <v>12</v>
      </c>
      <c r="AB28" s="123">
        <v>0</v>
      </c>
      <c r="AC28" s="123">
        <v>17</v>
      </c>
      <c r="AZ28" s="123">
        <v>1</v>
      </c>
      <c r="BA28" s="123">
        <f>IF(AZ28=1,G28,0)</f>
        <v>0</v>
      </c>
      <c r="BB28" s="123">
        <f>IF(AZ28=2,G28,0)</f>
        <v>0</v>
      </c>
      <c r="BC28" s="123">
        <f>IF(AZ28=3,G28,0)</f>
        <v>0</v>
      </c>
      <c r="BD28" s="123">
        <f>IF(AZ28=4,G28,0)</f>
        <v>0</v>
      </c>
      <c r="BE28" s="123">
        <f>IF(AZ28=5,G28,0)</f>
        <v>0</v>
      </c>
      <c r="CZ28" s="123">
        <v>0</v>
      </c>
    </row>
    <row r="29" spans="1:104" x14ac:dyDescent="0.2">
      <c r="A29" s="157"/>
      <c r="B29" s="158" t="s">
        <v>68</v>
      </c>
      <c r="C29" s="159" t="str">
        <f>CONCATENATE(B27," ",C27)</f>
        <v>99 Staveništní přesun hmot</v>
      </c>
      <c r="D29" s="157"/>
      <c r="E29" s="160"/>
      <c r="F29" s="160"/>
      <c r="G29" s="161">
        <f>SUM(G27:G28)</f>
        <v>0</v>
      </c>
      <c r="O29" s="150">
        <v>4</v>
      </c>
      <c r="BA29" s="162">
        <f>SUM(BA27:BA28)</f>
        <v>0</v>
      </c>
      <c r="BB29" s="162">
        <f>SUM(BB27:BB28)</f>
        <v>0</v>
      </c>
      <c r="BC29" s="162">
        <f>SUM(BC27:BC28)</f>
        <v>0</v>
      </c>
      <c r="BD29" s="162">
        <f>SUM(BD27:BD28)</f>
        <v>0</v>
      </c>
      <c r="BE29" s="162">
        <f>SUM(BE27:BE28)</f>
        <v>0</v>
      </c>
    </row>
    <row r="30" spans="1:104" x14ac:dyDescent="0.2">
      <c r="A30" s="124"/>
      <c r="B30" s="124"/>
      <c r="C30" s="124"/>
      <c r="D30" s="124"/>
      <c r="E30" s="124"/>
      <c r="F30" s="124"/>
      <c r="G30" s="124"/>
    </row>
    <row r="31" spans="1:104" x14ac:dyDescent="0.2">
      <c r="E31" s="123"/>
    </row>
    <row r="32" spans="1:104" x14ac:dyDescent="0.2">
      <c r="E32" s="123"/>
    </row>
    <row r="33" spans="5:5" x14ac:dyDescent="0.2">
      <c r="E33" s="123"/>
    </row>
    <row r="34" spans="5:5" x14ac:dyDescent="0.2">
      <c r="E34" s="123"/>
    </row>
    <row r="35" spans="5:5" x14ac:dyDescent="0.2">
      <c r="E35" s="123"/>
    </row>
    <row r="36" spans="5:5" x14ac:dyDescent="0.2">
      <c r="E36" s="123"/>
    </row>
    <row r="37" spans="5:5" x14ac:dyDescent="0.2">
      <c r="E37" s="123"/>
    </row>
    <row r="38" spans="5:5" x14ac:dyDescent="0.2">
      <c r="E38" s="123"/>
    </row>
    <row r="39" spans="5:5" x14ac:dyDescent="0.2">
      <c r="E39" s="123"/>
    </row>
    <row r="40" spans="5:5" x14ac:dyDescent="0.2">
      <c r="E40" s="123"/>
    </row>
    <row r="41" spans="5:5" x14ac:dyDescent="0.2">
      <c r="E41" s="123"/>
    </row>
    <row r="42" spans="5:5" x14ac:dyDescent="0.2">
      <c r="E42" s="123"/>
    </row>
    <row r="43" spans="5:5" x14ac:dyDescent="0.2">
      <c r="E43" s="123"/>
    </row>
    <row r="44" spans="5:5" x14ac:dyDescent="0.2">
      <c r="E44" s="123"/>
    </row>
    <row r="45" spans="5:5" x14ac:dyDescent="0.2">
      <c r="E45" s="123"/>
    </row>
    <row r="46" spans="5:5" x14ac:dyDescent="0.2">
      <c r="E46" s="123"/>
    </row>
    <row r="47" spans="5:5" x14ac:dyDescent="0.2">
      <c r="E47" s="123"/>
    </row>
    <row r="48" spans="5:5" x14ac:dyDescent="0.2">
      <c r="E48" s="123"/>
    </row>
    <row r="49" spans="1:7" x14ac:dyDescent="0.2">
      <c r="E49" s="123"/>
    </row>
    <row r="50" spans="1:7" x14ac:dyDescent="0.2">
      <c r="E50" s="123"/>
    </row>
    <row r="51" spans="1:7" x14ac:dyDescent="0.2">
      <c r="E51" s="123"/>
    </row>
    <row r="52" spans="1:7" x14ac:dyDescent="0.2">
      <c r="E52" s="123"/>
    </row>
    <row r="53" spans="1:7" x14ac:dyDescent="0.2">
      <c r="A53" s="163"/>
      <c r="B53" s="163"/>
      <c r="C53" s="163"/>
      <c r="D53" s="163"/>
      <c r="E53" s="163"/>
      <c r="F53" s="163"/>
      <c r="G53" s="163"/>
    </row>
    <row r="54" spans="1:7" x14ac:dyDescent="0.2">
      <c r="A54" s="163"/>
      <c r="B54" s="163"/>
      <c r="C54" s="163"/>
      <c r="D54" s="163"/>
      <c r="E54" s="163"/>
      <c r="F54" s="163"/>
      <c r="G54" s="163"/>
    </row>
    <row r="55" spans="1:7" x14ac:dyDescent="0.2">
      <c r="A55" s="163"/>
      <c r="B55" s="163"/>
      <c r="C55" s="163"/>
      <c r="D55" s="163"/>
      <c r="E55" s="163"/>
      <c r="F55" s="163"/>
      <c r="G55" s="163"/>
    </row>
    <row r="56" spans="1:7" x14ac:dyDescent="0.2">
      <c r="A56" s="163"/>
      <c r="B56" s="163"/>
      <c r="C56" s="163"/>
      <c r="D56" s="163"/>
      <c r="E56" s="163"/>
      <c r="F56" s="163"/>
      <c r="G56" s="163"/>
    </row>
    <row r="57" spans="1:7" x14ac:dyDescent="0.2">
      <c r="E57" s="123"/>
    </row>
    <row r="58" spans="1:7" x14ac:dyDescent="0.2">
      <c r="E58" s="123"/>
    </row>
    <row r="59" spans="1:7" x14ac:dyDescent="0.2">
      <c r="E59" s="123"/>
    </row>
    <row r="60" spans="1:7" x14ac:dyDescent="0.2">
      <c r="E60" s="123"/>
    </row>
    <row r="61" spans="1:7" x14ac:dyDescent="0.2">
      <c r="E61" s="123"/>
    </row>
    <row r="62" spans="1:7" x14ac:dyDescent="0.2">
      <c r="E62" s="123"/>
    </row>
    <row r="63" spans="1:7" x14ac:dyDescent="0.2">
      <c r="E63" s="123"/>
    </row>
    <row r="64" spans="1:7" x14ac:dyDescent="0.2">
      <c r="E64" s="123"/>
    </row>
    <row r="65" spans="5:5" x14ac:dyDescent="0.2">
      <c r="E65" s="123"/>
    </row>
    <row r="66" spans="5:5" x14ac:dyDescent="0.2">
      <c r="E66" s="123"/>
    </row>
    <row r="67" spans="5:5" x14ac:dyDescent="0.2">
      <c r="E67" s="123"/>
    </row>
    <row r="68" spans="5:5" x14ac:dyDescent="0.2">
      <c r="E68" s="123"/>
    </row>
    <row r="69" spans="5:5" x14ac:dyDescent="0.2">
      <c r="E69" s="123"/>
    </row>
    <row r="70" spans="5:5" x14ac:dyDescent="0.2">
      <c r="E70" s="123"/>
    </row>
    <row r="71" spans="5:5" x14ac:dyDescent="0.2">
      <c r="E71" s="123"/>
    </row>
    <row r="72" spans="5:5" x14ac:dyDescent="0.2">
      <c r="E72" s="123"/>
    </row>
    <row r="73" spans="5:5" x14ac:dyDescent="0.2">
      <c r="E73" s="123"/>
    </row>
    <row r="74" spans="5:5" x14ac:dyDescent="0.2">
      <c r="E74" s="123"/>
    </row>
    <row r="75" spans="5:5" x14ac:dyDescent="0.2">
      <c r="E75" s="123"/>
    </row>
    <row r="76" spans="5:5" x14ac:dyDescent="0.2">
      <c r="E76" s="123"/>
    </row>
    <row r="77" spans="5:5" x14ac:dyDescent="0.2">
      <c r="E77" s="123"/>
    </row>
    <row r="78" spans="5:5" x14ac:dyDescent="0.2">
      <c r="E78" s="123"/>
    </row>
    <row r="79" spans="5:5" x14ac:dyDescent="0.2">
      <c r="E79" s="123"/>
    </row>
    <row r="80" spans="5:5" x14ac:dyDescent="0.2">
      <c r="E80" s="123"/>
    </row>
    <row r="81" spans="1:7" x14ac:dyDescent="0.2">
      <c r="E81" s="123"/>
    </row>
    <row r="82" spans="1:7" x14ac:dyDescent="0.2">
      <c r="E82" s="123"/>
    </row>
    <row r="83" spans="1:7" x14ac:dyDescent="0.2">
      <c r="E83" s="123"/>
    </row>
    <row r="84" spans="1:7" x14ac:dyDescent="0.2">
      <c r="E84" s="123"/>
    </row>
    <row r="85" spans="1:7" x14ac:dyDescent="0.2">
      <c r="E85" s="123"/>
    </row>
    <row r="86" spans="1:7" x14ac:dyDescent="0.2">
      <c r="E86" s="123"/>
    </row>
    <row r="87" spans="1:7" x14ac:dyDescent="0.2">
      <c r="E87" s="123"/>
    </row>
    <row r="88" spans="1:7" x14ac:dyDescent="0.2">
      <c r="A88" s="164"/>
      <c r="B88" s="164"/>
    </row>
    <row r="89" spans="1:7" x14ac:dyDescent="0.2">
      <c r="A89" s="163"/>
      <c r="B89" s="163"/>
      <c r="C89" s="166"/>
      <c r="D89" s="166"/>
      <c r="E89" s="167"/>
      <c r="F89" s="166"/>
      <c r="G89" s="168"/>
    </row>
    <row r="90" spans="1:7" x14ac:dyDescent="0.2">
      <c r="A90" s="169"/>
      <c r="B90" s="169"/>
      <c r="C90" s="163"/>
      <c r="D90" s="163"/>
      <c r="E90" s="170"/>
      <c r="F90" s="163"/>
      <c r="G90" s="163"/>
    </row>
    <row r="91" spans="1:7" x14ac:dyDescent="0.2">
      <c r="A91" s="163"/>
      <c r="B91" s="163"/>
      <c r="C91" s="163"/>
      <c r="D91" s="163"/>
      <c r="E91" s="170"/>
      <c r="F91" s="163"/>
      <c r="G91" s="163"/>
    </row>
    <row r="92" spans="1:7" x14ac:dyDescent="0.2">
      <c r="A92" s="163"/>
      <c r="B92" s="163"/>
      <c r="C92" s="163"/>
      <c r="D92" s="163"/>
      <c r="E92" s="170"/>
      <c r="F92" s="163"/>
      <c r="G92" s="163"/>
    </row>
    <row r="93" spans="1:7" x14ac:dyDescent="0.2">
      <c r="A93" s="163"/>
      <c r="B93" s="163"/>
      <c r="C93" s="163"/>
      <c r="D93" s="163"/>
      <c r="E93" s="170"/>
      <c r="F93" s="163"/>
      <c r="G93" s="163"/>
    </row>
    <row r="94" spans="1:7" x14ac:dyDescent="0.2">
      <c r="A94" s="163"/>
      <c r="B94" s="163"/>
      <c r="C94" s="163"/>
      <c r="D94" s="163"/>
      <c r="E94" s="170"/>
      <c r="F94" s="163"/>
      <c r="G94" s="163"/>
    </row>
    <row r="95" spans="1:7" x14ac:dyDescent="0.2">
      <c r="A95" s="163"/>
      <c r="B95" s="163"/>
      <c r="C95" s="163"/>
      <c r="D95" s="163"/>
      <c r="E95" s="170"/>
      <c r="F95" s="163"/>
      <c r="G95" s="163"/>
    </row>
    <row r="96" spans="1:7" x14ac:dyDescent="0.2">
      <c r="A96" s="163"/>
      <c r="B96" s="163"/>
      <c r="C96" s="163"/>
      <c r="D96" s="163"/>
      <c r="E96" s="170"/>
      <c r="F96" s="163"/>
      <c r="G96" s="163"/>
    </row>
    <row r="97" spans="1:7" x14ac:dyDescent="0.2">
      <c r="A97" s="163"/>
      <c r="B97" s="163"/>
      <c r="C97" s="163"/>
      <c r="D97" s="163"/>
      <c r="E97" s="170"/>
      <c r="F97" s="163"/>
      <c r="G97" s="163"/>
    </row>
    <row r="98" spans="1:7" x14ac:dyDescent="0.2">
      <c r="A98" s="163"/>
      <c r="B98" s="163"/>
      <c r="C98" s="163"/>
      <c r="D98" s="163"/>
      <c r="E98" s="170"/>
      <c r="F98" s="163"/>
      <c r="G98" s="163"/>
    </row>
    <row r="99" spans="1:7" x14ac:dyDescent="0.2">
      <c r="A99" s="163"/>
      <c r="B99" s="163"/>
      <c r="C99" s="163"/>
      <c r="D99" s="163"/>
      <c r="E99" s="170"/>
      <c r="F99" s="163"/>
      <c r="G99" s="163"/>
    </row>
    <row r="100" spans="1:7" x14ac:dyDescent="0.2">
      <c r="A100" s="163"/>
      <c r="B100" s="163"/>
      <c r="C100" s="163"/>
      <c r="D100" s="163"/>
      <c r="E100" s="170"/>
      <c r="F100" s="163"/>
      <c r="G100" s="163"/>
    </row>
    <row r="101" spans="1:7" x14ac:dyDescent="0.2">
      <c r="A101" s="163"/>
      <c r="B101" s="163"/>
      <c r="C101" s="163"/>
      <c r="D101" s="163"/>
      <c r="E101" s="170"/>
      <c r="F101" s="163"/>
      <c r="G101" s="163"/>
    </row>
    <row r="102" spans="1:7" x14ac:dyDescent="0.2">
      <c r="A102" s="163"/>
      <c r="B102" s="163"/>
      <c r="C102" s="163"/>
      <c r="D102" s="163"/>
      <c r="E102" s="170"/>
      <c r="F102" s="163"/>
      <c r="G102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Tomas Weiss</cp:lastModifiedBy>
  <cp:lastPrinted>2016-12-19T08:04:52Z</cp:lastPrinted>
  <dcterms:created xsi:type="dcterms:W3CDTF">2016-12-12T08:21:28Z</dcterms:created>
  <dcterms:modified xsi:type="dcterms:W3CDTF">2016-12-19T08:04:55Z</dcterms:modified>
</cp:coreProperties>
</file>