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 firstSheet="5" activeTab="5"/>
  </bookViews>
  <sheets>
    <sheet name="NS dotčené COVID_06_04_2020" sheetId="1" state="hidden" r:id="rId1"/>
    <sheet name="NS dotčené COVID_22_04_2020" sheetId="2" state="hidden" r:id="rId2"/>
    <sheet name="NS dotčené COVID_05_10_2020" sheetId="4" state="hidden" r:id="rId3"/>
    <sheet name="NS dotčené COVID_15_10_2020" sheetId="3" state="hidden" r:id="rId4"/>
    <sheet name="NS dotčené COVID_19_10_2020" sheetId="5" state="hidden" r:id="rId5"/>
    <sheet name="COVID" sheetId="9" r:id="rId6"/>
    <sheet name="LF K 16.10." sheetId="6" state="hidden" r:id="rId7"/>
    <sheet name="Číselník NS k 30.6.2020" sheetId="7" state="hidden" r:id="rId8"/>
    <sheet name="IČP-NS-odb." sheetId="8" state="hidden" r:id="rId9"/>
    <sheet name="K dispozici" sheetId="15" r:id="rId10"/>
  </sheets>
  <definedNames>
    <definedName name="_xlnm._FilterDatabase" localSheetId="7" hidden="1">'Číselník NS k 30.6.2020'!$A$1:$I$875</definedName>
    <definedName name="_xlnm._FilterDatabase" localSheetId="8" hidden="1">'IČP-NS-odb.'!$A$1:$G$1</definedName>
    <definedName name="_xlnm.Database">#REF!</definedName>
    <definedName name="_xlnm.Print_Area" localSheetId="5">COVID!$B$1:$M$41</definedName>
    <definedName name="_xlnm.Print_Area" localSheetId="2">'NS dotčené COVID_05_10_2020'!$D$1:$N$19</definedName>
    <definedName name="_xlnm.Print_Area" localSheetId="0">'NS dotčené COVID_06_04_2020'!$D$1:$N$26</definedName>
    <definedName name="_xlnm.Print_Area" localSheetId="3">'NS dotčené COVID_15_10_2020'!$D$1:$N$16</definedName>
    <definedName name="_xlnm.Print_Area" localSheetId="4">'NS dotčené COVID_19_10_2020'!$B$1:$O$46</definedName>
    <definedName name="_xlnm.Print_Area" localSheetId="1">'NS dotčené COVID_22_04_2020'!$D$1:$N$28</definedName>
  </definedNames>
  <calcPr calcId="125725"/>
</workbook>
</file>

<file path=xl/calcChain.xml><?xml version="1.0" encoding="utf-8"?>
<calcChain xmlns="http://schemas.openxmlformats.org/spreadsheetml/2006/main">
  <c r="I31" i="9"/>
  <c r="K31" s="1"/>
  <c r="H31"/>
  <c r="H14"/>
  <c r="J31" l="1"/>
  <c r="I38"/>
  <c r="G28" l="1"/>
  <c r="G6"/>
  <c r="G16"/>
  <c r="I18"/>
  <c r="I17"/>
  <c r="I15"/>
  <c r="I14"/>
  <c r="I13"/>
  <c r="I24"/>
  <c r="K24" s="1"/>
  <c r="H24"/>
  <c r="I34"/>
  <c r="I33"/>
  <c r="I32"/>
  <c r="I30"/>
  <c r="I29"/>
  <c r="I27"/>
  <c r="I26"/>
  <c r="I25"/>
  <c r="I22"/>
  <c r="I21"/>
  <c r="I11"/>
  <c r="I7"/>
  <c r="G37" l="1"/>
  <c r="G5"/>
  <c r="I28"/>
  <c r="J28" s="1"/>
  <c r="I16"/>
  <c r="J24"/>
  <c r="K34"/>
  <c r="J33"/>
  <c r="K32"/>
  <c r="K30"/>
  <c r="J29"/>
  <c r="K27"/>
  <c r="K26"/>
  <c r="K25"/>
  <c r="J18"/>
  <c r="K17"/>
  <c r="K15"/>
  <c r="K14"/>
  <c r="K13"/>
  <c r="J11"/>
  <c r="J7"/>
  <c r="J16" l="1"/>
  <c r="I37"/>
  <c r="J37" s="1"/>
  <c r="K33"/>
  <c r="J26"/>
  <c r="J13"/>
  <c r="J27"/>
  <c r="K7"/>
  <c r="J14"/>
  <c r="J30"/>
  <c r="J15"/>
  <c r="J32"/>
  <c r="K18"/>
  <c r="K16" s="1"/>
  <c r="J17"/>
  <c r="J34"/>
  <c r="K11"/>
  <c r="K29"/>
  <c r="J25"/>
  <c r="G21"/>
  <c r="K28" l="1"/>
  <c r="K37" s="1"/>
  <c r="K21"/>
  <c r="J21"/>
  <c r="H18"/>
  <c r="G22" l="1"/>
  <c r="G20" s="1"/>
  <c r="G36" s="1"/>
  <c r="G19" l="1"/>
  <c r="J22"/>
  <c r="K22"/>
  <c r="H34"/>
  <c r="H33"/>
  <c r="H32"/>
  <c r="H30"/>
  <c r="H29"/>
  <c r="H27"/>
  <c r="H26"/>
  <c r="H25"/>
  <c r="I23"/>
  <c r="H21"/>
  <c r="H17"/>
  <c r="H15"/>
  <c r="H13"/>
  <c r="H12"/>
  <c r="H11"/>
  <c r="H7"/>
  <c r="I12" l="1"/>
  <c r="K23"/>
  <c r="K20" s="1"/>
  <c r="I20"/>
  <c r="J23"/>
  <c r="G35"/>
  <c r="G18" i="5"/>
  <c r="H32"/>
  <c r="H31"/>
  <c r="H28"/>
  <c r="I19" i="9" l="1"/>
  <c r="J19" s="1"/>
  <c r="J20"/>
  <c r="I6"/>
  <c r="K12"/>
  <c r="K6" s="1"/>
  <c r="K5" s="1"/>
  <c r="J12"/>
  <c r="K19"/>
  <c r="H30" i="5"/>
  <c r="K35" i="9" l="1"/>
  <c r="K36"/>
  <c r="I5"/>
  <c r="J6"/>
  <c r="I36"/>
  <c r="J36" s="1"/>
  <c r="H29" i="5"/>
  <c r="J5" i="9" l="1"/>
  <c r="I35"/>
  <c r="J35" s="1"/>
  <c r="H27" i="5"/>
  <c r="G6"/>
  <c r="H17"/>
  <c r="H16"/>
  <c r="H15"/>
  <c r="H14"/>
  <c r="H26"/>
  <c r="H25"/>
  <c r="H24"/>
  <c r="H23"/>
  <c r="H22"/>
  <c r="H20"/>
  <c r="H19"/>
  <c r="H13"/>
  <c r="H12"/>
  <c r="H49" l="1"/>
  <c r="G50" l="1"/>
  <c r="J86" i="6"/>
  <c r="J83"/>
  <c r="K83" s="1"/>
  <c r="I83"/>
  <c r="H81"/>
  <c r="J80"/>
  <c r="K80" s="1"/>
  <c r="I80"/>
  <c r="J79"/>
  <c r="K79" s="1"/>
  <c r="I79"/>
  <c r="J78"/>
  <c r="K78" s="1"/>
  <c r="I78"/>
  <c r="J77"/>
  <c r="J76"/>
  <c r="I76"/>
  <c r="J75"/>
  <c r="J74"/>
  <c r="J73"/>
  <c r="I73"/>
  <c r="J72"/>
  <c r="J71"/>
  <c r="K71" s="1"/>
  <c r="I71"/>
  <c r="J70"/>
  <c r="K70" s="1"/>
  <c r="I70"/>
  <c r="J69"/>
  <c r="K69" s="1"/>
  <c r="I69"/>
  <c r="J68"/>
  <c r="K68" s="1"/>
  <c r="I68"/>
  <c r="J67"/>
  <c r="K67" s="1"/>
  <c r="I67"/>
  <c r="J66"/>
  <c r="J65"/>
  <c r="J64"/>
  <c r="J63"/>
  <c r="I63"/>
  <c r="J62"/>
  <c r="K62" s="1"/>
  <c r="I62"/>
  <c r="J61"/>
  <c r="J60"/>
  <c r="I60"/>
  <c r="J59"/>
  <c r="J58"/>
  <c r="I58"/>
  <c r="J57"/>
  <c r="J56"/>
  <c r="J55"/>
  <c r="I55"/>
  <c r="J54"/>
  <c r="J53"/>
  <c r="I53"/>
  <c r="J52"/>
  <c r="J51"/>
  <c r="J50"/>
  <c r="J49"/>
  <c r="J48"/>
  <c r="I48"/>
  <c r="J47"/>
  <c r="J46"/>
  <c r="J45"/>
  <c r="J44"/>
  <c r="J43"/>
  <c r="I43"/>
  <c r="J42"/>
  <c r="J41"/>
  <c r="J40"/>
  <c r="J39"/>
  <c r="I39"/>
  <c r="J38"/>
  <c r="J36"/>
  <c r="J35"/>
  <c r="J34"/>
  <c r="J33"/>
  <c r="J32"/>
  <c r="J31"/>
  <c r="J30"/>
  <c r="J29"/>
  <c r="J28"/>
  <c r="J27"/>
  <c r="I27"/>
  <c r="J26"/>
  <c r="J25"/>
  <c r="J24"/>
  <c r="I24"/>
  <c r="J23"/>
  <c r="J22"/>
  <c r="J21"/>
  <c r="J20"/>
  <c r="J19"/>
  <c r="I19"/>
  <c r="J18"/>
  <c r="J17"/>
  <c r="J16"/>
  <c r="J15"/>
  <c r="I15"/>
  <c r="K14"/>
  <c r="J14"/>
  <c r="J13"/>
  <c r="J12"/>
  <c r="J11"/>
  <c r="J10"/>
  <c r="J9"/>
  <c r="I9"/>
  <c r="J8"/>
  <c r="J7"/>
  <c r="J6"/>
  <c r="I6"/>
  <c r="J5"/>
  <c r="J4"/>
  <c r="J3"/>
  <c r="I3"/>
  <c r="G33" i="5"/>
  <c r="H11"/>
  <c r="H7"/>
  <c r="G16" i="3"/>
  <c r="G19" i="4"/>
  <c r="G15" i="2"/>
  <c r="G14" i="1"/>
  <c r="K24" i="6" l="1"/>
  <c r="K6"/>
  <c r="K39"/>
  <c r="K55"/>
  <c r="K3"/>
  <c r="K15"/>
  <c r="K43"/>
  <c r="K53"/>
  <c r="K73"/>
  <c r="K76"/>
  <c r="K19"/>
  <c r="K58"/>
  <c r="K63"/>
  <c r="J81"/>
  <c r="I81"/>
  <c r="K9"/>
  <c r="K27"/>
  <c r="K48"/>
  <c r="K60"/>
  <c r="K81" l="1"/>
</calcChain>
</file>

<file path=xl/comments1.xml><?xml version="1.0" encoding="utf-8"?>
<comments xmlns="http://schemas.openxmlformats.org/spreadsheetml/2006/main">
  <authors>
    <author>Havlíčkovi</author>
  </authors>
  <commentList>
    <comment ref="J7" authorId="0">
      <text>
        <r>
          <rPr>
            <sz val="9"/>
            <color indexed="81"/>
            <rFont val="Tahoma"/>
            <family val="2"/>
            <charset val="238"/>
          </rPr>
          <t xml:space="preserve">Nové středisko, nyní v prostorách 2. patra I. Interní kliniky, kde bylo původně umístěno středisko 0113
</t>
        </r>
      </text>
    </comment>
    <comment ref="J8" authorId="0">
      <text>
        <r>
          <rPr>
            <sz val="9"/>
            <color indexed="81"/>
            <rFont val="Tahoma"/>
            <family val="2"/>
            <charset val="238"/>
          </rPr>
          <t>středisko fyzicky přesunuto z druhého patra I. Interny do patra sedmého, kde dosud byla II.chirurgická klinika, středisko 0511, s 28 lůžky, 20 lůžek II.chirurgické kliniky bylo poskytnuto 0113 v sedmé patře téže budovy</t>
        </r>
      </text>
    </comment>
    <comment ref="J12" authorId="0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3" authorId="0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</commentList>
</comments>
</file>

<file path=xl/comments2.xml><?xml version="1.0" encoding="utf-8"?>
<comments xmlns="http://schemas.openxmlformats.org/spreadsheetml/2006/main">
  <authors>
    <author>Havlíčkovi</author>
  </authors>
  <commentList>
    <comment ref="J7" authorId="0">
      <text>
        <r>
          <rPr>
            <sz val="9"/>
            <color indexed="81"/>
            <rFont val="Tahoma"/>
            <family val="2"/>
            <charset val="238"/>
          </rPr>
          <t xml:space="preserve">Středisko vzniklo 3.4.2020 jako nové, nyní zaniká.
</t>
        </r>
      </text>
    </comment>
    <comment ref="J8" authorId="0">
      <text>
        <r>
          <rPr>
            <sz val="9"/>
            <color indexed="81"/>
            <rFont val="Tahoma"/>
            <family val="2"/>
            <charset val="238"/>
          </rPr>
          <t>středisko fyzicky přesunuto ze sedmého patra budovy D2 zpět do patra druhého do svých původních prostor I. interní kliniky.</t>
        </r>
      </text>
    </comment>
    <comment ref="J12" authorId="0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3" authorId="0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</commentList>
</comments>
</file>

<file path=xl/comments3.xml><?xml version="1.0" encoding="utf-8"?>
<comments xmlns="http://schemas.openxmlformats.org/spreadsheetml/2006/main">
  <authors>
    <author>Havlíčkovi</author>
  </authors>
  <commentList>
    <comment ref="J7" authorId="0">
      <text>
        <r>
          <rPr>
            <sz val="9"/>
            <color indexed="81"/>
            <rFont val="Tahoma"/>
            <family val="2"/>
            <charset val="238"/>
          </rPr>
          <t xml:space="preserve">Středisko vzniklo 3.4.2020 jako nové, nyní zaniká.
</t>
        </r>
      </text>
    </comment>
    <comment ref="J8" authorId="0">
      <text>
        <r>
          <rPr>
            <sz val="9"/>
            <color indexed="81"/>
            <rFont val="Tahoma"/>
            <family val="2"/>
            <charset val="238"/>
          </rPr>
          <t>středisko fyzicky přesunuto ze sedmého patra budovy D2 zpět do patra druhého do svých původních prostor I. interní kliniky.</t>
        </r>
      </text>
    </comment>
    <comment ref="J12" authorId="0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3" authorId="0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  <comment ref="J16" authorId="0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</commentList>
</comments>
</file>

<file path=xl/comments4.xml><?xml version="1.0" encoding="utf-8"?>
<comments xmlns="http://schemas.openxmlformats.org/spreadsheetml/2006/main">
  <authors>
    <author>Havlíčkovi</author>
  </authors>
  <commentList>
    <comment ref="J9" authorId="0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0" authorId="0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  <comment ref="J13" authorId="0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</commentList>
</comments>
</file>

<file path=xl/comments5.xml><?xml version="1.0" encoding="utf-8"?>
<comments xmlns="http://schemas.openxmlformats.org/spreadsheetml/2006/main">
  <authors>
    <author>Uživatel systému Windows</author>
    <author>Havlíčkovi</author>
    <author>Martin</author>
  </authors>
  <commentList>
    <comment ref="J15" authorId="0">
      <text>
        <r>
          <rPr>
            <sz val="9"/>
            <color indexed="81"/>
            <rFont val="Tahoma"/>
            <family val="2"/>
            <charset val="238"/>
          </rPr>
          <t xml:space="preserve">21.10.2020 - 10 lůžek
</t>
        </r>
      </text>
    </comment>
    <comment ref="K35" authorId="1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K36" authorId="1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K37" authorId="1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  <comment ref="E49" authorId="2">
      <text>
        <r>
          <rPr>
            <sz val="9"/>
            <color indexed="81"/>
            <rFont val="Tahoma"/>
            <family val="2"/>
            <charset val="238"/>
          </rPr>
          <t>Mělo by vzniknout nové NS</t>
        </r>
      </text>
    </comment>
  </commentList>
</comments>
</file>

<file path=xl/comments6.xml><?xml version="1.0" encoding="utf-8"?>
<comments xmlns="http://schemas.openxmlformats.org/spreadsheetml/2006/main">
  <authors>
    <author>Uživatel systému Windows</author>
    <author>Havlíčkovi</author>
  </authors>
  <commentList>
    <comment ref="L24" authorId="0">
      <text>
        <r>
          <rPr>
            <sz val="9"/>
            <color indexed="81"/>
            <rFont val="Tahoma"/>
            <family val="2"/>
            <charset val="238"/>
          </rPr>
          <t xml:space="preserve">22.10.2020 - 10 lůžek
</t>
        </r>
      </text>
    </comment>
    <comment ref="M40" authorId="1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M41" authorId="1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</commentList>
</comments>
</file>

<file path=xl/sharedStrings.xml><?xml version="1.0" encoding="utf-8"?>
<sst xmlns="http://schemas.openxmlformats.org/spreadsheetml/2006/main" count="6496" uniqueCount="2340">
  <si>
    <t>Kliniky, oddělení, NS dotčené COVID opatřeními</t>
  </si>
  <si>
    <t>stav k 6.4.2020</t>
  </si>
  <si>
    <t>AKTUÁLNÍ STAV</t>
  </si>
  <si>
    <t>Původní stav</t>
  </si>
  <si>
    <t>COVID označení / komentář</t>
  </si>
  <si>
    <t>Klinika</t>
  </si>
  <si>
    <t>Středisko</t>
  </si>
  <si>
    <t>Počet lůžek / Amb.</t>
  </si>
  <si>
    <t>Název pracoviště</t>
  </si>
  <si>
    <t>Datum od</t>
  </si>
  <si>
    <t>Poznámka</t>
  </si>
  <si>
    <t>Původní / Nové NS</t>
  </si>
  <si>
    <t>Lůžka COVID I</t>
  </si>
  <si>
    <t>I. Interní klinika</t>
  </si>
  <si>
    <t>0111</t>
  </si>
  <si>
    <t>lůžkové oddělení 1</t>
  </si>
  <si>
    <r>
      <rPr>
        <b/>
        <sz val="10"/>
        <color rgb="FFFF0000"/>
        <rFont val="Arial"/>
        <family val="2"/>
        <charset val="238"/>
      </rPr>
      <t>COVID I</t>
    </r>
    <r>
      <rPr>
        <sz val="10"/>
        <color theme="1"/>
        <rFont val="Arial"/>
        <family val="2"/>
        <charset val="238"/>
      </rPr>
      <t>, 12 lůžek (pův. kapacita 16)</t>
    </r>
  </si>
  <si>
    <t xml:space="preserve">lůžkové oddělení 1 </t>
  </si>
  <si>
    <t>16 lůžek celkem</t>
  </si>
  <si>
    <t>Lůžka COVID II</t>
  </si>
  <si>
    <t>0116</t>
  </si>
  <si>
    <t>lůžkové oddělení COVID 19</t>
  </si>
  <si>
    <r>
      <rPr>
        <b/>
        <sz val="10"/>
        <color rgb="FFFF0000"/>
        <rFont val="Arial"/>
        <family val="2"/>
        <charset val="238"/>
      </rPr>
      <t>COVID II</t>
    </r>
    <r>
      <rPr>
        <sz val="10"/>
        <rFont val="Arial"/>
        <family val="2"/>
        <charset val="238"/>
      </rPr>
      <t>, 23 lůžek (2. patro, pův. kapacita 28)</t>
    </r>
  </si>
  <si>
    <r>
      <t xml:space="preserve">Nové NS  </t>
    </r>
    <r>
      <rPr>
        <i/>
        <sz val="10"/>
        <rFont val="Arial"/>
        <family val="2"/>
        <charset val="238"/>
      </rPr>
      <t>(fyzicky prostory původního oddělení NS 0113 s 28 lůžky)</t>
    </r>
  </si>
  <si>
    <t>Lůžka I.IK - fyzický přesun odd.</t>
  </si>
  <si>
    <t>0113</t>
  </si>
  <si>
    <t>lůžkové oddělení 4</t>
  </si>
  <si>
    <t>20 lůžek (7. patro, prostory II. CHIR, odd.č.37 - 8 lůžek zůstává II. Chir - NS 0511)</t>
  </si>
  <si>
    <t>lůžkové oddělení 4 (I. IK) / fyzicky přesun na odd. č.37 (II. CHIR)</t>
  </si>
  <si>
    <t>28 lůžek celkem (NS 0113) / 28 lůžek (NS 0511, odd. 37)</t>
  </si>
  <si>
    <t>Lůžka COVID III</t>
  </si>
  <si>
    <t>I. chirurgická klinika</t>
  </si>
  <si>
    <t>0413</t>
  </si>
  <si>
    <t>lůžkové oddělení 3</t>
  </si>
  <si>
    <r>
      <rPr>
        <b/>
        <sz val="10"/>
        <color rgb="FFFF0000"/>
        <rFont val="Arial"/>
        <family val="2"/>
        <charset val="238"/>
      </rPr>
      <t>COVID III</t>
    </r>
    <r>
      <rPr>
        <sz val="10"/>
        <rFont val="Arial"/>
        <family val="2"/>
        <charset val="238"/>
      </rPr>
      <t>, 22 lůžek (7.patro, pův. kapacita 27 lůžek)</t>
    </r>
  </si>
  <si>
    <t>27 lůžek celkem</t>
  </si>
  <si>
    <t>Lůžka COVID ventilace</t>
  </si>
  <si>
    <t>KARIM</t>
  </si>
  <si>
    <t>0731</t>
  </si>
  <si>
    <t>JIP</t>
  </si>
  <si>
    <r>
      <rPr>
        <b/>
        <sz val="10"/>
        <color rgb="FFFF0000"/>
        <rFont val="Arial"/>
        <family val="2"/>
        <charset val="238"/>
      </rPr>
      <t>COVID ARO</t>
    </r>
    <r>
      <rPr>
        <sz val="10"/>
        <rFont val="Arial"/>
        <family val="2"/>
        <charset val="238"/>
      </rPr>
      <t xml:space="preserve"> od 20.03.2020, 10 lůžek (pův. kapacita 10 lůžek)</t>
    </r>
  </si>
  <si>
    <t>10 lůžek celkem</t>
  </si>
  <si>
    <t>Lůžka COVID Dětské</t>
  </si>
  <si>
    <t>Dětská klinika</t>
  </si>
  <si>
    <t>1015</t>
  </si>
  <si>
    <t>lůžkové oddělení 28D</t>
  </si>
  <si>
    <r>
      <rPr>
        <b/>
        <sz val="10"/>
        <color rgb="FFFF0000"/>
        <rFont val="Arial CE"/>
        <charset val="238"/>
      </rPr>
      <t xml:space="preserve">COVID DK </t>
    </r>
    <r>
      <rPr>
        <sz val="10"/>
        <rFont val="Arial CE"/>
        <charset val="238"/>
      </rPr>
      <t>od 17.03.2020, 10 lůžek (pův. kapacita 10 lůžek)</t>
    </r>
  </si>
  <si>
    <t>Amb. COVID</t>
  </si>
  <si>
    <t>Urgentní příjem</t>
  </si>
  <si>
    <t>6023</t>
  </si>
  <si>
    <t>Amb.</t>
  </si>
  <si>
    <t>Triážová ambulance - COVID-19</t>
  </si>
  <si>
    <t>COVID od 27.03.2020</t>
  </si>
  <si>
    <r>
      <t xml:space="preserve">Nové NS </t>
    </r>
    <r>
      <rPr>
        <i/>
        <sz val="10"/>
        <rFont val="Arial"/>
        <family val="2"/>
        <charset val="238"/>
      </rPr>
      <t>(vstupní místa FNOL, triážová amb. na očním odd.)</t>
    </r>
  </si>
  <si>
    <t>6027</t>
  </si>
  <si>
    <t>Odběrový stan - COVID-19</t>
  </si>
  <si>
    <t>COVID od 20.03.2020</t>
  </si>
  <si>
    <r>
      <t>Nové NS</t>
    </r>
    <r>
      <rPr>
        <i/>
        <sz val="10"/>
        <rFont val="Arial"/>
        <family val="2"/>
        <charset val="238"/>
      </rPr>
      <t xml:space="preserve"> (zcela nové venkovní odběrové COVID místo)</t>
    </r>
  </si>
  <si>
    <t>COVID lůžka</t>
  </si>
  <si>
    <t>Klinika - Oddělení</t>
  </si>
  <si>
    <t>Číslo oddělení (stanice)</t>
  </si>
  <si>
    <t>Zkratka v MEDEA</t>
  </si>
  <si>
    <t>Poznámka </t>
  </si>
  <si>
    <t>Poznámka II</t>
  </si>
  <si>
    <t>I. interní klinika</t>
  </si>
  <si>
    <r>
      <t>č.1</t>
    </r>
    <r>
      <rPr>
        <sz val="11"/>
        <color rgb="FFFF0000"/>
        <rFont val="Calibri"/>
        <family val="2"/>
        <charset val="238"/>
      </rPr>
      <t>COVID I.</t>
    </r>
  </si>
  <si>
    <t>1IK-LU1</t>
  </si>
  <si>
    <t>COVID suspektní interní lůžka - NS 0111 od 27.3.2020 COVID</t>
  </si>
  <si>
    <t>COVID do….</t>
  </si>
  <si>
    <t>č. 4</t>
  </si>
  <si>
    <t>1IK-LU4</t>
  </si>
  <si>
    <r>
      <t>NS 0113, </t>
    </r>
    <r>
      <rPr>
        <b/>
        <sz val="11"/>
        <color theme="1"/>
        <rFont val="Calibri"/>
        <family val="2"/>
        <charset val="238"/>
      </rPr>
      <t>pacienti  přestěhování 2. 4.  do prostor II. CHIR</t>
    </r>
  </si>
  <si>
    <r>
      <t>(7. patro kliniky, kde od  II.CHIR budou mít k dispozici </t>
    </r>
    <r>
      <rPr>
        <b/>
        <sz val="11"/>
        <color theme="1"/>
        <rFont val="Calibri"/>
        <family val="2"/>
        <charset val="238"/>
      </rPr>
      <t>20 lůžek</t>
    </r>
    <r>
      <rPr>
        <sz val="11"/>
        <color theme="1"/>
        <rFont val="Calibri"/>
        <family val="2"/>
        <charset val="238"/>
      </rPr>
      <t>), nadále nákladově pacienti budou pod NS 0113, POZOR náklady na úklid apod. budou účtovány jakoby zůstali na odd.č.4</t>
    </r>
  </si>
  <si>
    <t>COVID II.</t>
  </si>
  <si>
    <t>1IK-LU4a</t>
  </si>
  <si>
    <t>Odd. č. 4 - k 1.4. REZERVA COVID - nové NS 0116  -  v současné době</t>
  </si>
  <si>
    <r>
      <t>k 3. 4.</t>
    </r>
    <r>
      <rPr>
        <sz val="11"/>
        <color rgb="FF1F497D"/>
        <rFont val="Calibri"/>
        <family val="2"/>
        <charset val="238"/>
      </rPr>
      <t> </t>
    </r>
    <r>
      <rPr>
        <sz val="11"/>
        <color theme="1"/>
        <rFont val="Calibri"/>
        <family val="2"/>
        <charset val="238"/>
      </rPr>
      <t>nepoužívané lůžkové oddělení v NIS MEDEA</t>
    </r>
  </si>
  <si>
    <t>č. 28 D</t>
  </si>
  <si>
    <t>DK-28D</t>
  </si>
  <si>
    <r>
      <t>COVID lůžkové odd.( TISS a DRG plicní ventilace</t>
    </r>
    <r>
      <rPr>
        <b/>
        <sz val="11"/>
        <color rgb="FF1F497D"/>
        <rFont val="Calibri"/>
        <family val="2"/>
        <charset val="238"/>
      </rPr>
      <t> – </t>
    </r>
    <r>
      <rPr>
        <sz val="11"/>
        <color theme="1"/>
        <rFont val="Calibri"/>
        <family val="2"/>
        <charset val="238"/>
      </rPr>
      <t>vykazování projednáno s MUDr. Zápalkou – bude účtováno přes IČP JIP (89301000)</t>
    </r>
  </si>
  <si>
    <t>II. chirurgická klinika</t>
  </si>
  <si>
    <t>č. 37</t>
  </si>
  <si>
    <t>2.CH-L37</t>
  </si>
  <si>
    <t>Od 1.4. budou přesunutí pacienti z odd č. 4 I.IK (NS0113), 8 lůžek zůstane II. CHIR, 20 lůžek II. CHIR bude evidenčně uzavřených  (POZOR např. náklady na úklid tady však poběží dále) - přeúčtovat EKONOM !!</t>
  </si>
  <si>
    <r>
      <t>č.3</t>
    </r>
    <r>
      <rPr>
        <sz val="11"/>
        <color rgb="FF000000"/>
        <rFont val="Calibri"/>
        <family val="2"/>
        <charset val="238"/>
      </rPr>
      <t> </t>
    </r>
    <r>
      <rPr>
        <sz val="11"/>
        <color rgb="FFFF0000"/>
        <rFont val="Calibri"/>
        <family val="2"/>
        <charset val="238"/>
      </rPr>
      <t>COVID III.</t>
    </r>
  </si>
  <si>
    <t>1.CH-LU3</t>
  </si>
  <si>
    <r>
      <t>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color theme="1"/>
        <rFont val="Calibri"/>
        <family val="2"/>
        <charset val="238"/>
      </rPr>
      <t>k 3.4. v přípravné fázi</t>
    </r>
  </si>
  <si>
    <t>JIP č. 15</t>
  </si>
  <si>
    <t>KAR</t>
  </si>
  <si>
    <r>
      <t>POUZE COVID PACIENTI</t>
    </r>
    <r>
      <rPr>
        <b/>
        <sz val="11"/>
        <color rgb="FF0000FF"/>
        <rFont val="Calibri"/>
        <family val="2"/>
        <charset val="238"/>
      </rPr>
      <t> </t>
    </r>
    <r>
      <rPr>
        <b/>
        <sz val="11"/>
        <color theme="1"/>
        <rFont val="Calibri"/>
        <family val="2"/>
        <charset val="238"/>
      </rPr>
      <t>od  20.3.2020</t>
    </r>
    <r>
      <rPr>
        <sz val="11"/>
        <color theme="1"/>
        <rFont val="Calibri"/>
        <family val="2"/>
        <charset val="238"/>
      </rPr>
      <t>  (Martin - ověřeno na KARIM)</t>
    </r>
  </si>
  <si>
    <t>ZKRATKA MEDEA</t>
  </si>
  <si>
    <t>KLINIKA</t>
  </si>
  <si>
    <t>HELP</t>
  </si>
  <si>
    <t>COVID</t>
  </si>
  <si>
    <t>Lůžka</t>
  </si>
  <si>
    <t>Původní počet lůžek</t>
  </si>
  <si>
    <t>Datum do</t>
  </si>
  <si>
    <t>1.CH-6 J</t>
  </si>
  <si>
    <t>1. Chirurgická klinika</t>
  </si>
  <si>
    <t>1.CH-L9P</t>
  </si>
  <si>
    <t>COVID III</t>
  </si>
  <si>
    <t>1.CH-LU8</t>
  </si>
  <si>
    <t>1.CH-LU9</t>
  </si>
  <si>
    <t>1IK-JIP</t>
  </si>
  <si>
    <t>I. interní klinika - kardiologická</t>
  </si>
  <si>
    <t>COVID I</t>
  </si>
  <si>
    <t>I. IK (NS 0113, tj. 1IK-LU4) na II.CHIR (NS0511, tj.2.CH-L37)</t>
  </si>
  <si>
    <t>COVID II</t>
  </si>
  <si>
    <t>2.CH-37a</t>
  </si>
  <si>
    <t>2. Chirurgická klinika</t>
  </si>
  <si>
    <t>II.CHIR (NS0511; část lůžek pro I. IK (NS 0113, tj. 1IK-LU4))</t>
  </si>
  <si>
    <t>2IK-30c</t>
  </si>
  <si>
    <t>2. interní klinika</t>
  </si>
  <si>
    <t>2IK-30m</t>
  </si>
  <si>
    <t>2IK-JIP</t>
  </si>
  <si>
    <t>3IK-39A</t>
  </si>
  <si>
    <t>3 interní klinika</t>
  </si>
  <si>
    <t>3IK-39B.</t>
  </si>
  <si>
    <t>3IK-39C</t>
  </si>
  <si>
    <t>3IK-39DJ</t>
  </si>
  <si>
    <t>3IK-39R</t>
  </si>
  <si>
    <t>DK-21A</t>
  </si>
  <si>
    <t>DK-21AD</t>
  </si>
  <si>
    <t>DK-21B</t>
  </si>
  <si>
    <t>DK-21B J</t>
  </si>
  <si>
    <t>DK-21BD</t>
  </si>
  <si>
    <t>DK-21C J</t>
  </si>
  <si>
    <t>DK-28B</t>
  </si>
  <si>
    <t>DK-28BD</t>
  </si>
  <si>
    <t>DK-28C</t>
  </si>
  <si>
    <t>DK-28CD</t>
  </si>
  <si>
    <t>COVID DK</t>
  </si>
  <si>
    <t>DK-28DD</t>
  </si>
  <si>
    <t>GER-46</t>
  </si>
  <si>
    <t>Oddělení Geriatrie</t>
  </si>
  <si>
    <t>GER-48</t>
  </si>
  <si>
    <t>HOK-5A</t>
  </si>
  <si>
    <t>Hemato-onkologická klinika</t>
  </si>
  <si>
    <t>HOK-5B-J</t>
  </si>
  <si>
    <t>HOK-5C</t>
  </si>
  <si>
    <t>IPCHO-51</t>
  </si>
  <si>
    <t>Intenzivní péče chirurgických oborů</t>
  </si>
  <si>
    <t>KAR-DIOP</t>
  </si>
  <si>
    <t>Klinika anesteziologie a resuscitace</t>
  </si>
  <si>
    <t>KAR-LU15</t>
  </si>
  <si>
    <t>COVID KARIM</t>
  </si>
  <si>
    <t>KAR-NIP</t>
  </si>
  <si>
    <t>KCH-50</t>
  </si>
  <si>
    <t>Kardiochirurgická klinika</t>
  </si>
  <si>
    <t>KCH-JIP</t>
  </si>
  <si>
    <t>KKP-10</t>
  </si>
  <si>
    <t>Klinika chorob kožních a pohlavních</t>
  </si>
  <si>
    <t>KNM-40</t>
  </si>
  <si>
    <t>Klinika nukleární medicíny</t>
  </si>
  <si>
    <t>KUC-33</t>
  </si>
  <si>
    <t>Klinika ústní,čelistní a obličejové chirurgie</t>
  </si>
  <si>
    <t>NEU-JIPa</t>
  </si>
  <si>
    <t>Neurologická klinika</t>
  </si>
  <si>
    <t>NEU-JIPb</t>
  </si>
  <si>
    <t>NEUR-31a</t>
  </si>
  <si>
    <t>NEUR-31b</t>
  </si>
  <si>
    <t>NEUR-35</t>
  </si>
  <si>
    <t>NCH-34</t>
  </si>
  <si>
    <t>Neurochirurgická klinika</t>
  </si>
  <si>
    <t>NCH-36a</t>
  </si>
  <si>
    <t>NCH-JIP</t>
  </si>
  <si>
    <t>NOV-16A</t>
  </si>
  <si>
    <t>Novorozenecké oddělení</t>
  </si>
  <si>
    <t>NOV-16B</t>
  </si>
  <si>
    <t>NOV-16BD</t>
  </si>
  <si>
    <t>NOV-16C</t>
  </si>
  <si>
    <t>NOV-16D</t>
  </si>
  <si>
    <t>OC-13</t>
  </si>
  <si>
    <t>Oční klinika</t>
  </si>
  <si>
    <t>ONK-42a</t>
  </si>
  <si>
    <t>Onkologická klinika</t>
  </si>
  <si>
    <t>ONK-42b</t>
  </si>
  <si>
    <t>ORL-14</t>
  </si>
  <si>
    <t>Otorinolaryngologická klininika</t>
  </si>
  <si>
    <t>ORT-29a</t>
  </si>
  <si>
    <t>Ortopedická klinika</t>
  </si>
  <si>
    <t>ORT-29b</t>
  </si>
  <si>
    <t>ORT-29c</t>
  </si>
  <si>
    <t>ORT-JIP</t>
  </si>
  <si>
    <t>PGK 17</t>
  </si>
  <si>
    <t>Porodnicko-gynekologická klinika</t>
  </si>
  <si>
    <t>PGK-17a</t>
  </si>
  <si>
    <t>PGK-19B</t>
  </si>
  <si>
    <t>PGK-19PO</t>
  </si>
  <si>
    <t>PLIC-24</t>
  </si>
  <si>
    <t>Klinika plicních nemocí a TBC</t>
  </si>
  <si>
    <t>PLIC-24A</t>
  </si>
  <si>
    <t>PLIC-25</t>
  </si>
  <si>
    <t>PLIC-26</t>
  </si>
  <si>
    <t>PSYCH32A</t>
  </si>
  <si>
    <t>Psychiatrická klinika</t>
  </si>
  <si>
    <t>PSYCH32B</t>
  </si>
  <si>
    <t>PSYCH32C</t>
  </si>
  <si>
    <t>REH-44</t>
  </si>
  <si>
    <t>Rehabilitační klinika</t>
  </si>
  <si>
    <t>REH-45</t>
  </si>
  <si>
    <t>TR-27</t>
  </si>
  <si>
    <t>Traumatologická klinika</t>
  </si>
  <si>
    <t>TR-JIP</t>
  </si>
  <si>
    <t>URO-20</t>
  </si>
  <si>
    <t>Urologická klinika</t>
  </si>
  <si>
    <t>stav k 22.4.2020</t>
  </si>
  <si>
    <r>
      <rPr>
        <sz val="10"/>
        <color theme="1"/>
        <rFont val="Arial"/>
        <family val="2"/>
        <charset val="238"/>
      </rPr>
      <t xml:space="preserve">uzavírá se </t>
    </r>
    <r>
      <rPr>
        <b/>
        <strike/>
        <sz val="10"/>
        <color rgb="FFFF0000"/>
        <rFont val="Arial"/>
        <family val="2"/>
        <charset val="238"/>
      </rPr>
      <t>COVID II</t>
    </r>
    <r>
      <rPr>
        <sz val="10"/>
        <rFont val="Arial"/>
        <family val="2"/>
        <charset val="238"/>
      </rPr>
      <t>, 23 lůžek (2. patro, pův. kapacita 28)</t>
    </r>
  </si>
  <si>
    <t>28 lůžek (vrací se ze 7. patra, prostor II. CHIR, kde mělo 20 lůžek)</t>
  </si>
  <si>
    <t>lůžkové oddělení 4 (I. IK)</t>
  </si>
  <si>
    <t>28 lůžek celkem (NS 0113)</t>
  </si>
  <si>
    <t>Lůžka I.IK - fyzický přesun odd. zpět</t>
  </si>
  <si>
    <r>
      <t xml:space="preserve">Nové NS  </t>
    </r>
    <r>
      <rPr>
        <i/>
        <sz val="10"/>
        <rFont val="Arial"/>
        <family val="2"/>
        <charset val="238"/>
      </rPr>
      <t>(fyzicky prostory původního oddělení NS 2611 se 14 lůžky)</t>
    </r>
  </si>
  <si>
    <r>
      <rPr>
        <b/>
        <sz val="10"/>
        <color rgb="FFFF0000"/>
        <rFont val="Arial"/>
        <family val="2"/>
        <charset val="238"/>
      </rPr>
      <t>Nové NS</t>
    </r>
    <r>
      <rPr>
        <b/>
        <sz val="10"/>
        <rFont val="Arial"/>
        <family val="2"/>
        <charset val="238"/>
      </rPr>
      <t xml:space="preserve">  </t>
    </r>
    <r>
      <rPr>
        <i/>
        <sz val="10"/>
        <rFont val="Arial"/>
        <family val="2"/>
        <charset val="238"/>
      </rPr>
      <t>(fyzicky prostory původního oddělení NS 0113 s 28 lůžky)</t>
    </r>
    <r>
      <rPr>
        <b/>
        <sz val="10"/>
        <rFont val="Arial"/>
        <family val="2"/>
        <charset val="238"/>
      </rPr>
      <t xml:space="preserve">, </t>
    </r>
    <r>
      <rPr>
        <b/>
        <sz val="10"/>
        <color rgb="FFFF0000"/>
        <rFont val="Arial"/>
        <family val="2"/>
        <charset val="238"/>
      </rPr>
      <t>které zaniká</t>
    </r>
  </si>
  <si>
    <r>
      <t>NS 0113, </t>
    </r>
    <r>
      <rPr>
        <b/>
        <sz val="11"/>
        <color theme="1"/>
        <rFont val="Calibri"/>
        <family val="2"/>
        <charset val="238"/>
      </rPr>
      <t>pacienti  přestěhování 2. 4.  do prostor II. CHIR</t>
    </r>
    <r>
      <rPr>
        <sz val="11"/>
        <color theme="1"/>
        <rFont val="Calibri"/>
        <family val="2"/>
        <charset val="238"/>
      </rPr>
      <t>,</t>
    </r>
    <r>
      <rPr>
        <sz val="11"/>
        <color rgb="FF00B050"/>
        <rFont val="Calibri"/>
        <family val="2"/>
        <charset val="238"/>
      </rPr>
      <t xml:space="preserve"> </t>
    </r>
    <r>
      <rPr>
        <b/>
        <sz val="11"/>
        <color rgb="FF00B050"/>
        <rFont val="Calibri"/>
        <family val="2"/>
        <charset val="238"/>
      </rPr>
      <t>od 22.4. 2020 zpět v prostorech I. IK</t>
    </r>
  </si>
  <si>
    <r>
      <t>k 3. 4.</t>
    </r>
    <r>
      <rPr>
        <sz val="11"/>
        <color rgb="FF1F497D"/>
        <rFont val="Calibri"/>
        <family val="2"/>
        <charset val="238"/>
      </rPr>
      <t> </t>
    </r>
    <r>
      <rPr>
        <sz val="11"/>
        <color theme="1"/>
        <rFont val="Calibri"/>
        <family val="2"/>
        <charset val="238"/>
      </rPr>
      <t xml:space="preserve">nepoužívané lůžkové oddělení v NIS MEDEA, </t>
    </r>
    <r>
      <rPr>
        <b/>
        <sz val="11"/>
        <color rgb="FF00B050"/>
        <rFont val="Calibri"/>
        <family val="2"/>
        <charset val="238"/>
      </rPr>
      <t>zaniká k 22.4.2020</t>
    </r>
  </si>
  <si>
    <t>1IK-LU4xx</t>
  </si>
  <si>
    <t xml:space="preserve">Lůžka I.IK </t>
  </si>
  <si>
    <t xml:space="preserve">lůžkové oddělení </t>
  </si>
  <si>
    <t>14 lůžek (3. patro prostory RHB oddělení 45, NS 2611)</t>
  </si>
  <si>
    <t>lůžkové oddělení</t>
  </si>
  <si>
    <t>COVID do 22.4.2020</t>
  </si>
  <si>
    <t>Od 22.4.2020 vzniká jako nové NS 01xx na oddělení 45 rehabilitace, participace s NS 2611, kde RHB zůstává oddělení 44 s 28 lůžky</t>
  </si>
  <si>
    <r>
      <t xml:space="preserve">Od 1.4. budou přesunutí pacienti z odd č. 4 I.IK (NS0113), 8 lůžek zůstane II. CHIR, 20 lůžek II. CHIR bude evidenčně uzavřených  (POZOR např. náklady na úklid tady však poběží dále), </t>
    </r>
    <r>
      <rPr>
        <b/>
        <sz val="11"/>
        <color rgb="FF00B050"/>
        <rFont val="Calibri"/>
        <family val="2"/>
        <charset val="238"/>
      </rPr>
      <t>zrušeno 22.4.2020</t>
    </r>
  </si>
  <si>
    <r>
      <t>č.3</t>
    </r>
    <r>
      <rPr>
        <sz val="11"/>
        <color rgb="FF000000"/>
        <rFont val="Calibri"/>
        <family val="2"/>
        <charset val="238"/>
      </rPr>
      <t> </t>
    </r>
    <r>
      <rPr>
        <strike/>
        <sz val="11"/>
        <color rgb="FFFF0000"/>
        <rFont val="Calibri"/>
        <family val="2"/>
        <charset val="238"/>
      </rPr>
      <t>COVID III.</t>
    </r>
  </si>
  <si>
    <r>
      <t>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color theme="1"/>
        <rFont val="Calibri"/>
        <family val="2"/>
        <charset val="238"/>
      </rPr>
      <t>k 3.4. v přípravné fázi</t>
    </r>
    <r>
      <rPr>
        <sz val="11"/>
        <color theme="1"/>
        <rFont val="Calibri"/>
        <family val="2"/>
        <charset val="238"/>
      </rPr>
      <t xml:space="preserve">, </t>
    </r>
    <r>
      <rPr>
        <b/>
        <sz val="11"/>
        <color rgb="FF00B050"/>
        <rFont val="Calibri"/>
        <family val="2"/>
        <charset val="238"/>
      </rPr>
      <t>od 22.4.2020 opět lůžkové oddělení, COVID III zruženo</t>
    </r>
  </si>
  <si>
    <r>
      <rPr>
        <b/>
        <strike/>
        <sz val="10"/>
        <color rgb="FFFF0000"/>
        <rFont val="Arial"/>
        <family val="2"/>
        <charset val="238"/>
      </rPr>
      <t>COVID III</t>
    </r>
    <r>
      <rPr>
        <sz val="10"/>
        <rFont val="Arial"/>
        <family val="2"/>
        <charset val="238"/>
      </rPr>
      <t>, 22 lůžek (7.patro, pův. kapacita 27 lůžek)</t>
    </r>
  </si>
  <si>
    <t>0117</t>
  </si>
  <si>
    <r>
      <t xml:space="preserve">Obnoveno původní oddělení NS 2611  </t>
    </r>
    <r>
      <rPr>
        <i/>
        <sz val="10"/>
        <rFont val="Arial"/>
        <family val="2"/>
        <charset val="238"/>
      </rPr>
      <t>(se 14 lůžky)</t>
    </r>
  </si>
  <si>
    <r>
      <t xml:space="preserve">uzavírá </t>
    </r>
    <r>
      <rPr>
        <b/>
        <strike/>
        <sz val="10"/>
        <color rgb="FF00B050"/>
        <rFont val="Arial"/>
        <family val="2"/>
        <charset val="238"/>
      </rPr>
      <t>0117</t>
    </r>
    <r>
      <rPr>
        <sz val="10"/>
        <rFont val="Arial"/>
        <family val="2"/>
        <charset val="238"/>
      </rPr>
      <t>,</t>
    </r>
    <r>
      <rPr>
        <sz val="10"/>
        <color theme="1"/>
        <rFont val="Arial"/>
        <family val="2"/>
        <charset val="238"/>
      </rPr>
      <t>14 lůžek (3. patro prostory RHB oddělení 45, NS 2611), obnovuje se původní RHB</t>
    </r>
  </si>
  <si>
    <t>Od 01.7.2020 zaniká NS 0117 na oddělení 45 rehabilitace, obnoveno původní RHB oddělení 45</t>
  </si>
  <si>
    <r>
      <t>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color theme="1"/>
        <rFont val="Calibri"/>
        <family val="2"/>
        <charset val="238"/>
      </rPr>
      <t>k 3.4. v přípravné fázi</t>
    </r>
    <r>
      <rPr>
        <sz val="11"/>
        <color theme="1"/>
        <rFont val="Calibri"/>
        <family val="2"/>
        <charset val="238"/>
      </rPr>
      <t xml:space="preserve">, </t>
    </r>
    <r>
      <rPr>
        <b/>
        <sz val="11"/>
        <color rgb="FF00B050"/>
        <rFont val="Calibri"/>
        <family val="2"/>
        <charset val="238"/>
      </rPr>
      <t>od 22.4.2020 opět lůžkové oddělení, COVID III zrušeno</t>
    </r>
  </si>
  <si>
    <t>Lůžka COVID IV</t>
  </si>
  <si>
    <t>0112</t>
  </si>
  <si>
    <t>Urgentní příjem pod I. Interní klinikou</t>
  </si>
  <si>
    <r>
      <rPr>
        <b/>
        <sz val="10"/>
        <color rgb="FFFF0000"/>
        <rFont val="Arial"/>
        <family val="2"/>
        <charset val="238"/>
      </rPr>
      <t>COVID IV</t>
    </r>
    <r>
      <rPr>
        <sz val="10"/>
        <color theme="1"/>
        <rFont val="Arial"/>
        <family val="2"/>
        <charset val="238"/>
      </rPr>
      <t>, 26 lůžek (od 01.06.2020 do 2.10.2020 pouze 10 lůžek)</t>
    </r>
  </si>
  <si>
    <r>
      <t xml:space="preserve">Nové NS  </t>
    </r>
    <r>
      <rPr>
        <i/>
        <sz val="10"/>
        <rFont val="Arial"/>
        <family val="2"/>
        <charset val="238"/>
      </rPr>
      <t>(fyzicky prostory F/J, 10 lůžek, od 2.10.2020 lůžek 26)</t>
    </r>
  </si>
  <si>
    <t>lůžkové oddělení COVID IV</t>
  </si>
  <si>
    <t>6024</t>
  </si>
  <si>
    <t>Urgent - ambulance COVID 19</t>
  </si>
  <si>
    <t>COVID - 4 (nové) expektační lůžka</t>
  </si>
  <si>
    <r>
      <t xml:space="preserve">Nové NS </t>
    </r>
    <r>
      <rPr>
        <i/>
        <sz val="10"/>
        <rFont val="Arial"/>
        <family val="2"/>
        <charset val="238"/>
      </rPr>
      <t>(vstupní místa FNOL, ambulance F/J.)</t>
    </r>
  </si>
  <si>
    <t>URGENT</t>
  </si>
  <si>
    <t>F/J</t>
  </si>
  <si>
    <t>stav k 5.10.2020</t>
  </si>
  <si>
    <r>
      <rPr>
        <b/>
        <sz val="10"/>
        <color rgb="FFFF0000"/>
        <rFont val="Arial"/>
        <family val="2"/>
        <charset val="238"/>
      </rPr>
      <t>COVID III</t>
    </r>
    <r>
      <rPr>
        <sz val="10"/>
        <rFont val="Arial"/>
        <family val="2"/>
        <charset val="238"/>
      </rPr>
      <t>, 24 lůžek (7.patro, pův. kapacita 27 lůžek)</t>
    </r>
  </si>
  <si>
    <r>
      <rPr>
        <b/>
        <strike/>
        <sz val="10"/>
        <color rgb="FFFF0000"/>
        <rFont val="Arial"/>
        <family val="2"/>
        <charset val="238"/>
      </rPr>
      <t>COVID I</t>
    </r>
    <r>
      <rPr>
        <b/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na</t>
    </r>
    <r>
      <rPr>
        <b/>
        <sz val="10"/>
        <color rgb="FFFF0000"/>
        <rFont val="Arial"/>
        <family val="2"/>
        <charset val="238"/>
      </rPr>
      <t xml:space="preserve"> 0111 </t>
    </r>
    <r>
      <rPr>
        <sz val="10"/>
        <rFont val="Arial"/>
        <family val="2"/>
        <charset val="238"/>
      </rPr>
      <t>zrušen</t>
    </r>
    <r>
      <rPr>
        <sz val="10"/>
        <color theme="1"/>
        <rFont val="Arial"/>
        <family val="2"/>
        <charset val="238"/>
      </rPr>
      <t>, pokračuje jako běžné středisko, kapacita 16 lůžek</t>
    </r>
  </si>
  <si>
    <r>
      <t xml:space="preserve">COVID suspektní interní lůžka - NS 0111 od 27.3.2020 COVID, </t>
    </r>
    <r>
      <rPr>
        <b/>
        <sz val="11"/>
        <color rgb="FF00B050"/>
        <rFont val="Calibri"/>
        <family val="2"/>
        <charset val="238"/>
      </rPr>
      <t>zrušeno 31.5.2020</t>
    </r>
    <r>
      <rPr>
        <b/>
        <sz val="11"/>
        <color theme="1"/>
        <rFont val="Calibri"/>
        <family val="2"/>
        <charset val="238"/>
      </rPr>
      <t>,</t>
    </r>
    <r>
      <rPr>
        <sz val="11"/>
        <color theme="1"/>
        <rFont val="Calibri"/>
        <family val="2"/>
        <charset val="238"/>
      </rPr>
      <t xml:space="preserve"> pokračuje jako běžné středisko 0111</t>
    </r>
  </si>
  <si>
    <t>COVID do 31.5.2020</t>
  </si>
  <si>
    <r>
      <t>č.1</t>
    </r>
    <r>
      <rPr>
        <strike/>
        <sz val="11"/>
        <color rgb="FFFF0000"/>
        <rFont val="Calibri"/>
        <family val="2"/>
        <charset val="238"/>
      </rPr>
      <t>COVID I.</t>
    </r>
  </si>
  <si>
    <t>Lůžka COVID</t>
  </si>
  <si>
    <t>Hematoonkologická klinika</t>
  </si>
  <si>
    <t>3211</t>
  </si>
  <si>
    <t>lůžkové oddělení 5A</t>
  </si>
  <si>
    <r>
      <rPr>
        <b/>
        <sz val="10"/>
        <color rgb="FFFF0000"/>
        <rFont val="Arial"/>
        <family val="2"/>
        <charset val="238"/>
      </rPr>
      <t>COVID</t>
    </r>
    <r>
      <rPr>
        <sz val="10"/>
        <color theme="1"/>
        <rFont val="Arial"/>
        <family val="2"/>
        <charset val="238"/>
      </rPr>
      <t>, 10 lůžek (pův. kapacita 30)</t>
    </r>
  </si>
  <si>
    <t>30 lůžek celkem</t>
  </si>
  <si>
    <r>
      <t>č.5A</t>
    </r>
    <r>
      <rPr>
        <sz val="11"/>
        <color rgb="FF000000"/>
        <rFont val="Calibri"/>
        <family val="2"/>
        <charset val="238"/>
      </rPr>
      <t> </t>
    </r>
    <r>
      <rPr>
        <sz val="11"/>
        <color rgb="FFFF0000"/>
        <rFont val="Calibri"/>
        <family val="2"/>
        <charset val="238"/>
      </rPr>
      <t xml:space="preserve">COVID </t>
    </r>
  </si>
  <si>
    <t xml:space="preserve">NS 3211, od 2.10.2020 10 lůžek obsazeno Covid pacienty, celková kapacita 30 lůžek, ostatní lůžka uzavřena </t>
  </si>
  <si>
    <r>
      <t>Znovu otevřeno 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rFont val="Calibri"/>
        <family val="2"/>
        <charset val="238"/>
      </rPr>
      <t>od 2.10.2020</t>
    </r>
    <r>
      <rPr>
        <sz val="11"/>
        <color theme="1"/>
        <rFont val="Calibri"/>
        <family val="2"/>
        <charset val="238"/>
      </rPr>
      <t>, 24 lůžek , kapacita 27 lůžek, 3 lůžka uzavřena</t>
    </r>
  </si>
  <si>
    <t xml:space="preserve">COVID IV, vznik 1.6.2020 - NS 0112 pod I. interní klinikou, obhospodařováno urgentním oddělením, od 1.6.2020 do 2.10.2020 10 lůžek, od 2.10.2020 +16 lůžek celkem tedy 26 lůžek </t>
  </si>
  <si>
    <r>
      <rPr>
        <b/>
        <strike/>
        <sz val="10"/>
        <color rgb="FFFF0000"/>
        <rFont val="Arial CE"/>
        <charset val="238"/>
      </rPr>
      <t>COVID DK</t>
    </r>
    <r>
      <rPr>
        <b/>
        <sz val="10"/>
        <color rgb="FFFF0000"/>
        <rFont val="Arial CE"/>
        <charset val="238"/>
      </rPr>
      <t xml:space="preserve"> </t>
    </r>
    <r>
      <rPr>
        <sz val="10"/>
        <rFont val="Arial CE"/>
        <charset val="238"/>
      </rPr>
      <t>na</t>
    </r>
    <r>
      <rPr>
        <b/>
        <sz val="10"/>
        <color rgb="FFFF0000"/>
        <rFont val="Arial CE"/>
        <charset val="238"/>
      </rPr>
      <t xml:space="preserve"> 1015 </t>
    </r>
    <r>
      <rPr>
        <sz val="10"/>
        <rFont val="Arial CE"/>
        <charset val="238"/>
      </rPr>
      <t>zrušen, pokračuje jako běžné středisko, kapacita 10 lůžek.</t>
    </r>
  </si>
  <si>
    <r>
      <t>COVID lůžkové odd.( TISS a DRG plicní ventilace</t>
    </r>
    <r>
      <rPr>
        <b/>
        <sz val="11"/>
        <color rgb="FF1F497D"/>
        <rFont val="Calibri"/>
        <family val="2"/>
        <charset val="238"/>
      </rPr>
      <t> – </t>
    </r>
    <r>
      <rPr>
        <sz val="11"/>
        <color theme="1"/>
        <rFont val="Calibri"/>
        <family val="2"/>
        <charset val="238"/>
      </rPr>
      <t xml:space="preserve">vykazování projednáno s MUDr. Zápalkou – bude účtováno přes IČP JIP (89301000), </t>
    </r>
    <r>
      <rPr>
        <b/>
        <sz val="11"/>
        <color rgb="FF00B050"/>
        <rFont val="Calibri"/>
        <family val="2"/>
        <charset val="238"/>
      </rPr>
      <t>zrušeno 15.5.2020</t>
    </r>
    <r>
      <rPr>
        <sz val="11"/>
        <color theme="1"/>
        <rFont val="Calibri"/>
        <family val="2"/>
        <charset val="238"/>
      </rPr>
      <t>, pokračuje jako běžné středisko 1015</t>
    </r>
  </si>
  <si>
    <t>COVID do 15.5.2020</t>
  </si>
  <si>
    <t>stav k 15.10.2020</t>
  </si>
  <si>
    <t>KARIM (KCHIR)</t>
  </si>
  <si>
    <t>0731 (5031)</t>
  </si>
  <si>
    <r>
      <rPr>
        <b/>
        <sz val="10"/>
        <color indexed="10"/>
        <rFont val="Arial"/>
        <family val="2"/>
        <charset val="238"/>
      </rPr>
      <t>COVID ARO</t>
    </r>
    <r>
      <rPr>
        <sz val="10"/>
        <rFont val="Arial"/>
        <family val="2"/>
        <charset val="238"/>
      </rPr>
      <t xml:space="preserve"> od 14.10.2020, 8 lůžek (pův. kapacita 8 lůžek)</t>
    </r>
  </si>
  <si>
    <t>0731 / 5031</t>
  </si>
  <si>
    <t>8 lůžek celkem</t>
  </si>
  <si>
    <t>1011</t>
  </si>
  <si>
    <t>zatím neotevřeno</t>
  </si>
  <si>
    <r>
      <rPr>
        <b/>
        <sz val="10"/>
        <color indexed="10"/>
        <rFont val="Arial CE"/>
        <charset val="238"/>
      </rPr>
      <t>COVID DK</t>
    </r>
    <r>
      <rPr>
        <sz val="10"/>
        <rFont val="Arial CE"/>
        <charset val="238"/>
      </rPr>
      <t>, 10 lůžek (pův. kapacita 10 lůžek), připraveno stby, každý susp. Tam leží a čeká do výsledku výtěru.</t>
    </r>
  </si>
  <si>
    <t>lůžkové oddělení 28B</t>
  </si>
  <si>
    <t>COVID lůžkové odd. 28B</t>
  </si>
  <si>
    <t>č. 28 B</t>
  </si>
  <si>
    <t>Lůžka COVID IV stanice A</t>
  </si>
  <si>
    <t>Lůžka COVID IV stanice B</t>
  </si>
  <si>
    <r>
      <rPr>
        <b/>
        <sz val="10"/>
        <color indexed="10"/>
        <rFont val="Arial"/>
        <family val="2"/>
        <charset val="238"/>
      </rPr>
      <t>COVID IV st. A</t>
    </r>
    <r>
      <rPr>
        <b/>
        <sz val="10"/>
        <rFont val="Arial"/>
        <family val="2"/>
        <charset val="238"/>
      </rPr>
      <t>,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9 lůžek od 1.6.20 do 9.10.20, od 10. 10. 2020 14 lůžek</t>
    </r>
  </si>
  <si>
    <r>
      <rPr>
        <b/>
        <sz val="10"/>
        <color indexed="10"/>
        <rFont val="Arial"/>
        <family val="2"/>
        <charset val="238"/>
      </rPr>
      <t>COVID IV st. B</t>
    </r>
    <r>
      <rPr>
        <b/>
        <sz val="10"/>
        <rFont val="Arial"/>
        <family val="2"/>
        <charset val="238"/>
      </rPr>
      <t>,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od 17. 10. 2020 16 lůžek</t>
    </r>
  </si>
  <si>
    <r>
      <rPr>
        <b/>
        <sz val="10"/>
        <color rgb="FFFF0000"/>
        <rFont val="Arial CE"/>
        <charset val="238"/>
      </rPr>
      <t>COVID</t>
    </r>
    <r>
      <rPr>
        <sz val="10"/>
        <rFont val="Arial CE"/>
        <charset val="238"/>
      </rPr>
      <t xml:space="preserve"> od 27.03.2020</t>
    </r>
  </si>
  <si>
    <r>
      <rPr>
        <b/>
        <sz val="10"/>
        <color rgb="FFFF0000"/>
        <rFont val="Arial CE"/>
        <charset val="238"/>
      </rPr>
      <t>COVID</t>
    </r>
    <r>
      <rPr>
        <sz val="10"/>
        <rFont val="Arial CE"/>
        <charset val="238"/>
      </rPr>
      <t xml:space="preserve"> od 20.03.2020</t>
    </r>
  </si>
  <si>
    <r>
      <rPr>
        <b/>
        <sz val="10"/>
        <color rgb="FFFF0000"/>
        <rFont val="Arial CE"/>
        <charset val="238"/>
      </rPr>
      <t>COVID</t>
    </r>
    <r>
      <rPr>
        <sz val="10"/>
        <rFont val="Arial CE"/>
        <charset val="238"/>
      </rPr>
      <t xml:space="preserve"> - 3 (nové) expektační lůžka</t>
    </r>
  </si>
  <si>
    <r>
      <t xml:space="preserve">Nové NS  </t>
    </r>
    <r>
      <rPr>
        <i/>
        <sz val="10"/>
        <rFont val="Arial"/>
        <family val="2"/>
        <charset val="238"/>
      </rPr>
      <t>(fyzicky prostory F/J, 9 lůžek, od 10.10.2020 lůžek 14)</t>
    </r>
  </si>
  <si>
    <r>
      <t xml:space="preserve">Nové NS  </t>
    </r>
    <r>
      <rPr>
        <i/>
        <sz val="10"/>
        <rFont val="Arial"/>
        <family val="2"/>
        <charset val="238"/>
      </rPr>
      <t>(fyzicky prostory F/J, od 17.10.2020 lůžek 16)</t>
    </r>
  </si>
  <si>
    <r>
      <rPr>
        <b/>
        <sz val="8"/>
        <color rgb="FFFF0000"/>
        <rFont val="Arial"/>
        <family val="2"/>
        <charset val="238"/>
      </rPr>
      <t>COVID III</t>
    </r>
    <r>
      <rPr>
        <sz val="8"/>
        <rFont val="Arial"/>
        <family val="2"/>
        <charset val="238"/>
      </rPr>
      <t>, (pův. kapacita 27 lůžek) 20 lůžek, z toho 10 lůžek s neinvazivní ventilací (Aervo), JIP/IMP péče (ÚPV - úplná vnitřní ventilace)</t>
    </r>
    <r>
      <rPr>
        <b/>
        <sz val="8"/>
        <color indexed="57"/>
        <rFont val="Arial"/>
        <family val="2"/>
        <charset val="238"/>
      </rPr>
      <t xml:space="preserve"> </t>
    </r>
  </si>
  <si>
    <r>
      <rPr>
        <b/>
        <sz val="10"/>
        <color rgb="FFFF0000"/>
        <rFont val="Arial"/>
        <family val="2"/>
        <charset val="238"/>
      </rPr>
      <t>COVID</t>
    </r>
    <r>
      <rPr>
        <sz val="10"/>
        <color theme="1"/>
        <rFont val="Arial"/>
        <family val="2"/>
        <charset val="238"/>
      </rPr>
      <t>, 10 lůžek (pův. kapacita 30), možná i 11</t>
    </r>
  </si>
  <si>
    <r>
      <t xml:space="preserve">Lůžka COVID </t>
    </r>
    <r>
      <rPr>
        <b/>
        <sz val="11"/>
        <color rgb="FFFF0000"/>
        <rFont val="Calibri"/>
        <family val="2"/>
        <charset val="238"/>
      </rPr>
      <t>ventilace</t>
    </r>
  </si>
  <si>
    <t xml:space="preserve">COVID IV, vznik 1.6.2020 - NS 0112 pod I. interní klinikou, obhospodařováno urgentním oddělením, od 1.6.2020 do 2.10.2020 9 lůžek, od 2.10.2020 +21 lůžek celkem tedy 30 lůžek </t>
  </si>
  <si>
    <r>
      <t>Znovu otevřeno 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rFont val="Calibri"/>
        <family val="2"/>
        <charset val="238"/>
      </rPr>
      <t>od 15.10.2020</t>
    </r>
    <r>
      <rPr>
        <sz val="11"/>
        <color theme="1"/>
        <rFont val="Calibri"/>
        <family val="2"/>
        <charset val="238"/>
      </rPr>
      <t>, 20 lůžek, z toho 10 lůžek Covid, 10 lůžek ÚPV, kapacita 27 lůžek</t>
    </r>
  </si>
  <si>
    <t>KCHR</t>
  </si>
  <si>
    <t>vznik 14.10.20, evidováno pod KARIMem NS 0731 od 14.10.20 8 lůžek</t>
  </si>
  <si>
    <t>COVID KCHIR</t>
  </si>
  <si>
    <t>COVID IPCHO</t>
  </si>
  <si>
    <t>IPCHO</t>
  </si>
  <si>
    <t>COVID dospávák</t>
  </si>
  <si>
    <t>COVID HOK</t>
  </si>
  <si>
    <t>Standardní péče</t>
  </si>
  <si>
    <t>COVID Ambulance</t>
  </si>
  <si>
    <t>COVID TRIÁŽ</t>
  </si>
  <si>
    <t>COVID STAN</t>
  </si>
  <si>
    <t>COVID ORT</t>
  </si>
  <si>
    <t>0313</t>
  </si>
  <si>
    <t>Mezisoučty</t>
  </si>
  <si>
    <t>Klinika GARANTUJÍCÍ COVID PÉČI</t>
  </si>
  <si>
    <t>I.CHIR</t>
  </si>
  <si>
    <t>Klinika "domácí" - původní</t>
  </si>
  <si>
    <t>I. CHIR</t>
  </si>
  <si>
    <t>I. IK</t>
  </si>
  <si>
    <t>HOK</t>
  </si>
  <si>
    <t>DK</t>
  </si>
  <si>
    <t>III. IK</t>
  </si>
  <si>
    <t>AMBULANCE</t>
  </si>
  <si>
    <t>COVID LŮŽKA CELKEM</t>
  </si>
  <si>
    <t>Středisko COVID oddělení</t>
  </si>
  <si>
    <t>Počet lůžek</t>
  </si>
  <si>
    <t>Odběrový stan - COVID-19, veškerí odb. místa FNOL</t>
  </si>
  <si>
    <t>Standardní kapacita - 10 lůžek celkem</t>
  </si>
  <si>
    <t>Standardní kapacita - 8 lůžek celkem</t>
  </si>
  <si>
    <t>Standardní kapacita - 15 lůžek celkem</t>
  </si>
  <si>
    <t>10 lůžek celkem (lůžka mimo lůžkový fond)</t>
  </si>
  <si>
    <t>Standardní kapacita - 27 lůžek celkem</t>
  </si>
  <si>
    <t xml:space="preserve">Standardní kapacita - 27 lůžek celkem </t>
  </si>
  <si>
    <t>Standardní kapacita - 30 lůžek celkem</t>
  </si>
  <si>
    <r>
      <t xml:space="preserve">Intenzivní péče </t>
    </r>
    <r>
      <rPr>
        <i/>
        <sz val="12"/>
        <color rgb="FFFFFF00"/>
        <rFont val="Calibri"/>
        <family val="2"/>
        <charset val="238"/>
        <scheme val="minor"/>
      </rPr>
      <t>(včetně High flow - Airvo na stand. lůžkách)</t>
    </r>
  </si>
  <si>
    <r>
      <rPr>
        <b/>
        <sz val="10"/>
        <color rgb="FFFF000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10 lůžek</t>
    </r>
  </si>
  <si>
    <r>
      <rPr>
        <b/>
        <sz val="10"/>
        <color indexed="10"/>
        <rFont val="Calibri"/>
        <family val="2"/>
        <charset val="238"/>
        <scheme val="minor"/>
      </rPr>
      <t>COVID IV st. A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9 lůžek od 1.6.20 do 9.10.20, od 10. 10. 2020 14 lůžek</t>
    </r>
  </si>
  <si>
    <r>
      <t xml:space="preserve">Nové NS  </t>
    </r>
    <r>
      <rPr>
        <i/>
        <sz val="10"/>
        <rFont val="Calibri"/>
        <family val="2"/>
        <charset val="238"/>
        <scheme val="minor"/>
      </rPr>
      <t>(fyzicky prostory F/J, 9 lůžek, od 10.10.2020 lůžek 14)</t>
    </r>
  </si>
  <si>
    <r>
      <rPr>
        <b/>
        <sz val="10"/>
        <color indexed="10"/>
        <rFont val="Calibri"/>
        <family val="2"/>
        <charset val="238"/>
        <scheme val="minor"/>
      </rPr>
      <t>COVID IV st. B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od 17. 10. 2020 17 lůžek</t>
    </r>
  </si>
  <si>
    <r>
      <t xml:space="preserve">Nové NS  </t>
    </r>
    <r>
      <rPr>
        <i/>
        <sz val="10"/>
        <rFont val="Calibri"/>
        <family val="2"/>
        <charset val="238"/>
        <scheme val="minor"/>
      </rPr>
      <t>(fyzicky prostory F/J, od 17.10.2020 lůžek 16)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</si>
  <si>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od 27.03.2020</t>
    </r>
  </si>
  <si>
    <r>
      <t xml:space="preserve">Nové NS </t>
    </r>
    <r>
      <rPr>
        <i/>
        <sz val="10"/>
        <rFont val="Calibri"/>
        <family val="2"/>
        <charset val="238"/>
        <scheme val="minor"/>
      </rPr>
      <t>(vstupní místa FNOL, triážová amb. na očním odd.)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</si>
  <si>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- 3 (nové) expektační lůžka</t>
    </r>
  </si>
  <si>
    <r>
      <t xml:space="preserve">Nové NS </t>
    </r>
    <r>
      <rPr>
        <i/>
        <sz val="10"/>
        <rFont val="Calibri"/>
        <family val="2"/>
        <charset val="238"/>
        <scheme val="minor"/>
      </rPr>
      <t>(vstupní místa FNOL, ambulance F/J.)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</si>
  <si>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od 20.03.2020</t>
    </r>
  </si>
  <si>
    <r>
      <t>Nové NS</t>
    </r>
    <r>
      <rPr>
        <i/>
        <sz val="10"/>
        <rFont val="Calibri"/>
        <family val="2"/>
        <charset val="238"/>
        <scheme val="minor"/>
      </rPr>
      <t xml:space="preserve"> (zcela nové venkovní odběrové COVID místo)</t>
    </r>
  </si>
  <si>
    <t>Původní NS</t>
  </si>
  <si>
    <t>5031</t>
  </si>
  <si>
    <t>5931</t>
  </si>
  <si>
    <t>Odpovědný lékař / vrchní sestra</t>
  </si>
  <si>
    <t>KOMENTÁŘ k nutným krokům pro zajištění korektní práce s NIS či úskalím s tím spojených</t>
  </si>
  <si>
    <t>Ing. Drobiličová</t>
  </si>
  <si>
    <t>COVID KÚČOCH</t>
  </si>
  <si>
    <t>KÚČOCH</t>
  </si>
  <si>
    <t>COVID GER</t>
  </si>
  <si>
    <t>II. IK</t>
  </si>
  <si>
    <t>II. IK - Geriatrie</t>
  </si>
  <si>
    <t>Rehabilitace</t>
  </si>
  <si>
    <t>Stav ke dni 16.10.2020</t>
  </si>
  <si>
    <t>Zkratka Medea</t>
  </si>
  <si>
    <t>Nákladové středisko</t>
  </si>
  <si>
    <t>Počet lůžek stand. a IMP</t>
  </si>
  <si>
    <t>Počet lůžek JIP</t>
  </si>
  <si>
    <t>Lůžka za kliniku celkem</t>
  </si>
  <si>
    <t>Uzavřená lůžka ke dni</t>
  </si>
  <si>
    <t>Uzavřená lůžka ke dni CELKEM</t>
  </si>
  <si>
    <t>Lůžka v provozu</t>
  </si>
  <si>
    <t>Lůžka v provou  CELKEM</t>
  </si>
  <si>
    <t>1IK-LU2</t>
  </si>
  <si>
    <t>č. 1</t>
  </si>
  <si>
    <t>0131</t>
  </si>
  <si>
    <t>JIP č. 1</t>
  </si>
  <si>
    <t>kardiologická</t>
  </si>
  <si>
    <t>II. interní klinika</t>
  </si>
  <si>
    <t>2IK-30C</t>
  </si>
  <si>
    <t>0213</t>
  </si>
  <si>
    <t>č. 30 C</t>
  </si>
  <si>
    <t>2IK-30M</t>
  </si>
  <si>
    <t>0216</t>
  </si>
  <si>
    <t>č. 30 M</t>
  </si>
  <si>
    <t>0231</t>
  </si>
  <si>
    <t>JIP 30 D</t>
  </si>
  <si>
    <t>gastroenterolog.</t>
  </si>
  <si>
    <t>III. interní klinika</t>
  </si>
  <si>
    <t>0311</t>
  </si>
  <si>
    <t>č. 39 A</t>
  </si>
  <si>
    <t>všeobecná</t>
  </si>
  <si>
    <t>0312</t>
  </si>
  <si>
    <t>č. 39 B.</t>
  </si>
  <si>
    <t>diabetologická</t>
  </si>
  <si>
    <t>č. 39 C</t>
  </si>
  <si>
    <t>nefrologická</t>
  </si>
  <si>
    <t>č. 39 R</t>
  </si>
  <si>
    <t>revmatologie</t>
  </si>
  <si>
    <t>0331</t>
  </si>
  <si>
    <t>JIP č. 39 D</t>
  </si>
  <si>
    <t>Oddělení geriatrie</t>
  </si>
  <si>
    <t>3011</t>
  </si>
  <si>
    <t>č. 46</t>
  </si>
  <si>
    <t>Kl. plicních nem. a TBC</t>
  </si>
  <si>
    <t>1613</t>
  </si>
  <si>
    <t>č. 24</t>
  </si>
  <si>
    <t>spánková laboratoř</t>
  </si>
  <si>
    <t>1612</t>
  </si>
  <si>
    <t>č. 25</t>
  </si>
  <si>
    <t>1611</t>
  </si>
  <si>
    <t>č. 26</t>
  </si>
  <si>
    <t>1631</t>
  </si>
  <si>
    <t>JIP č. 24 A</t>
  </si>
  <si>
    <t>1711</t>
  </si>
  <si>
    <t>č. 31 A</t>
  </si>
  <si>
    <t>1712</t>
  </si>
  <si>
    <t>č. 31 B</t>
  </si>
  <si>
    <t>1713</t>
  </si>
  <si>
    <t xml:space="preserve">č. 35  </t>
  </si>
  <si>
    <t>IMP KCC</t>
  </si>
  <si>
    <t>1731</t>
  </si>
  <si>
    <t>JIP č. 35 A</t>
  </si>
  <si>
    <t>1732</t>
  </si>
  <si>
    <t>JIP č. 35 B</t>
  </si>
  <si>
    <t>1811</t>
  </si>
  <si>
    <t>č. 32 A</t>
  </si>
  <si>
    <t>1813</t>
  </si>
  <si>
    <t>č. 32 B</t>
  </si>
  <si>
    <t>1812</t>
  </si>
  <si>
    <t>č. 32 C</t>
  </si>
  <si>
    <t>z toho:  4 lůž. KC</t>
  </si>
  <si>
    <t>1013</t>
  </si>
  <si>
    <t>č. 21 A</t>
  </si>
  <si>
    <t>z toho:</t>
  </si>
  <si>
    <t>č. 21 AD</t>
  </si>
  <si>
    <t>1014</t>
  </si>
  <si>
    <t>č. 21 B</t>
  </si>
  <si>
    <t>84 dětských lůž.</t>
  </si>
  <si>
    <t>č. 21 BD</t>
  </si>
  <si>
    <t>21 doprov. dosp.</t>
  </si>
  <si>
    <t>č. 28 BD</t>
  </si>
  <si>
    <t>anebo</t>
  </si>
  <si>
    <t>1012</t>
  </si>
  <si>
    <t>č. 28 C</t>
  </si>
  <si>
    <t>č. 28 CD</t>
  </si>
  <si>
    <t>87 stand. lůžek</t>
  </si>
  <si>
    <t>18 JIP dětských</t>
  </si>
  <si>
    <t>č. 28 DD</t>
  </si>
  <si>
    <t>DK-21BJ</t>
  </si>
  <si>
    <t>1031</t>
  </si>
  <si>
    <t>JIP č. 21 B</t>
  </si>
  <si>
    <t>hematologická</t>
  </si>
  <si>
    <t>DK-21CJ</t>
  </si>
  <si>
    <t>1033</t>
  </si>
  <si>
    <t>JIP č. 21 C</t>
  </si>
  <si>
    <t>větší děti</t>
  </si>
  <si>
    <t>Por.-gyn. klinika</t>
  </si>
  <si>
    <t>0817</t>
  </si>
  <si>
    <t>č. 17</t>
  </si>
  <si>
    <t>0818</t>
  </si>
  <si>
    <t xml:space="preserve">č. 17 A  </t>
  </si>
  <si>
    <t>IMP</t>
  </si>
  <si>
    <t>0811</t>
  </si>
  <si>
    <t>č. 19 B</t>
  </si>
  <si>
    <t>šestinedělí</t>
  </si>
  <si>
    <t>0832</t>
  </si>
  <si>
    <t>JIP 19 Por.</t>
  </si>
  <si>
    <t>Novorozenecké odd.</t>
  </si>
  <si>
    <t>0911</t>
  </si>
  <si>
    <t>č. 16 C</t>
  </si>
  <si>
    <t>č. 16 B</t>
  </si>
  <si>
    <t>č. 16 BD</t>
  </si>
  <si>
    <t>lůžka doprovodná</t>
  </si>
  <si>
    <t>0931</t>
  </si>
  <si>
    <t>JIP č. 16 A</t>
  </si>
  <si>
    <t>JIP č. 16 D</t>
  </si>
  <si>
    <t>č. 3</t>
  </si>
  <si>
    <t>0411</t>
  </si>
  <si>
    <t>č. 8</t>
  </si>
  <si>
    <t>0412</t>
  </si>
  <si>
    <t>č. 9</t>
  </si>
  <si>
    <t>č. 9 P</t>
  </si>
  <si>
    <t>odd. s odb. Plastiky</t>
  </si>
  <si>
    <t>0432</t>
  </si>
  <si>
    <t>JIP č. 6</t>
  </si>
  <si>
    <t>0511</t>
  </si>
  <si>
    <t>2.CH-L37a</t>
  </si>
  <si>
    <t>0532</t>
  </si>
  <si>
    <t>JIP č. 37 A</t>
  </si>
  <si>
    <t>Neurochirurgická kl.</t>
  </si>
  <si>
    <t>0611</t>
  </si>
  <si>
    <t>č. 34</t>
  </si>
  <si>
    <t>0612</t>
  </si>
  <si>
    <t>č. 36 A</t>
  </si>
  <si>
    <t>0631</t>
  </si>
  <si>
    <t>JIP č. 36 B</t>
  </si>
  <si>
    <t>Kardiochirurgická kl.</t>
  </si>
  <si>
    <t>5011</t>
  </si>
  <si>
    <t>č. 50</t>
  </si>
  <si>
    <t>JIP č. 50 B</t>
  </si>
  <si>
    <t>Traumatologická kl.</t>
  </si>
  <si>
    <t>3111</t>
  </si>
  <si>
    <t>č. 27</t>
  </si>
  <si>
    <t>3131</t>
  </si>
  <si>
    <t>JIP č. 27</t>
  </si>
  <si>
    <t>1111</t>
  </si>
  <si>
    <t>č. 29 A</t>
  </si>
  <si>
    <t>1112</t>
  </si>
  <si>
    <t>č. 29 B</t>
  </si>
  <si>
    <t>1113</t>
  </si>
  <si>
    <t>č. 29 C</t>
  </si>
  <si>
    <t>septická jednotka</t>
  </si>
  <si>
    <t>1131</t>
  </si>
  <si>
    <t>JIP č. 29 A</t>
  </si>
  <si>
    <t>1211</t>
  </si>
  <si>
    <t>č. 20</t>
  </si>
  <si>
    <t>ORL klinika</t>
  </si>
  <si>
    <t>1311</t>
  </si>
  <si>
    <t>č. 14</t>
  </si>
  <si>
    <t>1412</t>
  </si>
  <si>
    <t>č. 13</t>
  </si>
  <si>
    <t xml:space="preserve">Kl. chor. kožních a pohl. </t>
  </si>
  <si>
    <t>2011</t>
  </si>
  <si>
    <t>č. 10</t>
  </si>
  <si>
    <t>2111</t>
  </si>
  <si>
    <t>č. 42 A</t>
  </si>
  <si>
    <t>2112</t>
  </si>
  <si>
    <t>č. 42 B</t>
  </si>
  <si>
    <t>Hemato-onkologická kl.</t>
  </si>
  <si>
    <t>č. 5 A</t>
  </si>
  <si>
    <t>3231</t>
  </si>
  <si>
    <t>JIP č. 5 B</t>
  </si>
  <si>
    <t>3232</t>
  </si>
  <si>
    <t>JIP č. 5 C</t>
  </si>
  <si>
    <t>transplant. jedn.</t>
  </si>
  <si>
    <t>Odd. rehabilitace</t>
  </si>
  <si>
    <t>2611</t>
  </si>
  <si>
    <t>č. 44</t>
  </si>
  <si>
    <t>č. 45</t>
  </si>
  <si>
    <t>Kl. nukleární medicíny</t>
  </si>
  <si>
    <t>2211</t>
  </si>
  <si>
    <t>č. 40</t>
  </si>
  <si>
    <t>Odd. IPCHO</t>
  </si>
  <si>
    <t>JIP č. 51</t>
  </si>
  <si>
    <t>Kl. ÚČOCH</t>
  </si>
  <si>
    <t>2511</t>
  </si>
  <si>
    <t>č. 33</t>
  </si>
  <si>
    <t>Akutní lůžka celkem:</t>
  </si>
  <si>
    <t/>
  </si>
  <si>
    <t xml:space="preserve">Lůžka následné péče </t>
  </si>
  <si>
    <t>3012</t>
  </si>
  <si>
    <t>Lůžka dlouhod. péče</t>
  </si>
  <si>
    <t>KAR-NIP   KAR-DIOP</t>
  </si>
  <si>
    <t>0732</t>
  </si>
  <si>
    <t>NIP, DIOP</t>
  </si>
  <si>
    <t>FNOL celkem:</t>
  </si>
  <si>
    <t xml:space="preserve">  </t>
  </si>
  <si>
    <t xml:space="preserve"> </t>
  </si>
  <si>
    <r>
      <t>V Olomouci dne 16</t>
    </r>
    <r>
      <rPr>
        <b/>
        <sz val="11"/>
        <color rgb="FFFF0000"/>
        <rFont val="Calibri"/>
        <family val="2"/>
        <charset val="238"/>
        <scheme val="minor"/>
      </rPr>
      <t>.10. 2020</t>
    </r>
  </si>
  <si>
    <t>Zpracovala:  Čapková M., OZDS FNOL</t>
  </si>
  <si>
    <t>Oddělení rehabilitace</t>
  </si>
  <si>
    <t>Datum zaevidování od</t>
  </si>
  <si>
    <t xml:space="preserve"> - sdílený lůžkový fond na ORL s KÚČOCH (přesun pac. z KÚČOCH na ORL - jako prostý překlad?)</t>
  </si>
  <si>
    <t xml:space="preserve"> - jak budeme vykazovat nové pacienty ÚČOCH na ORL,</t>
  </si>
  <si>
    <t xml:space="preserve"> - NIP + DIOP vyprázdněn - 10 lůžek bude použito pro IPCHO, 4 lůžka pro KCHIR,</t>
  </si>
  <si>
    <t xml:space="preserve"> - u přesunu pacientů z ORT na Traumatologii by mělo dojít pouze k prostému překladu,</t>
  </si>
  <si>
    <t xml:space="preserve"> - nové NS, resp. přesuny pacientů - nutné zabezpečení korektního objednávání obědů.</t>
  </si>
  <si>
    <t>-</t>
  </si>
  <si>
    <t>ANO</t>
  </si>
  <si>
    <t>JIP I. IK</t>
  </si>
  <si>
    <t>AA</t>
  </si>
  <si>
    <t>BB</t>
  </si>
  <si>
    <t>Typ</t>
  </si>
  <si>
    <t>01</t>
  </si>
  <si>
    <t xml:space="preserve">včetně </t>
  </si>
  <si>
    <t>23</t>
  </si>
  <si>
    <t>88</t>
  </si>
  <si>
    <t>vedení klinického pracoviště</t>
  </si>
  <si>
    <t>07</t>
  </si>
  <si>
    <t>IOP- Mod.obn.přistr.vyb.komplex.kardiovas.centra</t>
  </si>
  <si>
    <t>11</t>
  </si>
  <si>
    <t>12</t>
  </si>
  <si>
    <t xml:space="preserve">COVID-19 I. od 27. 3. 2020 </t>
  </si>
  <si>
    <t>platnost od 16.6.2020</t>
  </si>
  <si>
    <t>13</t>
  </si>
  <si>
    <t>15</t>
  </si>
  <si>
    <t xml:space="preserve">lůžkové oddělení 4 </t>
  </si>
  <si>
    <t>lůžkové oddělení ECMO</t>
  </si>
  <si>
    <t>(nákladní pacienti)</t>
  </si>
  <si>
    <t>16</t>
  </si>
  <si>
    <t>lůžkové oddělení COVID-19</t>
  </si>
  <si>
    <t>zrušeno k 22.4.2020</t>
  </si>
  <si>
    <t>17</t>
  </si>
  <si>
    <t>14 lůžek na RHB od 22.4.2020</t>
  </si>
  <si>
    <t>21</t>
  </si>
  <si>
    <t>24</t>
  </si>
  <si>
    <t>22</t>
  </si>
  <si>
    <t>ambulance</t>
  </si>
  <si>
    <t xml:space="preserve">ambulance - PAH </t>
  </si>
  <si>
    <t>(pouze ZPr)</t>
  </si>
  <si>
    <t>31</t>
  </si>
  <si>
    <t xml:space="preserve">JIP </t>
  </si>
  <si>
    <t>71</t>
  </si>
  <si>
    <t>odd. invaz. vyš. metod-kardiovertery</t>
  </si>
  <si>
    <t>72</t>
  </si>
  <si>
    <t>katetrizační sál</t>
  </si>
  <si>
    <t>76</t>
  </si>
  <si>
    <t>IROP - Návazná péče</t>
  </si>
  <si>
    <t>82</t>
  </si>
  <si>
    <t>rezidenti 2015 - nelékařské obory</t>
  </si>
  <si>
    <t>83</t>
  </si>
  <si>
    <t>rezidenti 2016 - ošetřovatelská a intenzivní péče</t>
  </si>
  <si>
    <t>84</t>
  </si>
  <si>
    <t>rezidenti 2019 - nelékařské obory</t>
  </si>
  <si>
    <t>85</t>
  </si>
  <si>
    <t>rezidenti 2018 - nelékařské obory</t>
  </si>
  <si>
    <t>rezidenti 2017 - nelékařské obory</t>
  </si>
  <si>
    <t>89</t>
  </si>
  <si>
    <t>rezidenti 2014 - nelékařské obory</t>
  </si>
  <si>
    <t>94</t>
  </si>
  <si>
    <t xml:space="preserve">centrum - I.interna </t>
  </si>
  <si>
    <t>02</t>
  </si>
  <si>
    <t>II. interní klinika gastroenterologická a geriatrická</t>
  </si>
  <si>
    <t>99</t>
  </si>
  <si>
    <t>vedení klinického pracoviště gastroenterologiie</t>
  </si>
  <si>
    <t>lůžkové oddělení 30C</t>
  </si>
  <si>
    <t>metabolická jednotka 30M</t>
  </si>
  <si>
    <t>51</t>
  </si>
  <si>
    <t>62</t>
  </si>
  <si>
    <t>JIP 30D</t>
  </si>
  <si>
    <t>endoskopie</t>
  </si>
  <si>
    <t xml:space="preserve">dospávací hala </t>
  </si>
  <si>
    <t>86</t>
  </si>
  <si>
    <t>rezidenti 2018 - lékaři</t>
  </si>
  <si>
    <t>centrum - II.interna</t>
  </si>
  <si>
    <t>30</t>
  </si>
  <si>
    <t>vedení klinického pracoviště geriatrie</t>
  </si>
  <si>
    <t xml:space="preserve">lůžkové oddělení 46 </t>
  </si>
  <si>
    <t>lůžkové oddělení 48</t>
  </si>
  <si>
    <t>03</t>
  </si>
  <si>
    <t>III. interní klinika - nefrologická, revmatologická a endokrinologická</t>
  </si>
  <si>
    <t>06</t>
  </si>
  <si>
    <t>IOP - Mod.tech.vyb.v oblasti prevence nozokomiál.infek.</t>
  </si>
  <si>
    <t>lůžkové oddělení 39A + 39R</t>
  </si>
  <si>
    <t>14</t>
  </si>
  <si>
    <t>lůžkové oddělení 39B + 39C</t>
  </si>
  <si>
    <t>ambulance - podiatrie</t>
  </si>
  <si>
    <t xml:space="preserve"> (ZPr a výkony)</t>
  </si>
  <si>
    <t>JIP 39D</t>
  </si>
  <si>
    <t>52</t>
  </si>
  <si>
    <t>hemodialyzační středisko</t>
  </si>
  <si>
    <t>53</t>
  </si>
  <si>
    <t>CAPD</t>
  </si>
  <si>
    <t>rezidenti 2010 projekt č. 1 (lékaři)</t>
  </si>
  <si>
    <t>rezidenti 2019 - lékaři</t>
  </si>
  <si>
    <t>centrum - III. interna</t>
  </si>
  <si>
    <t>04</t>
  </si>
  <si>
    <r>
      <t xml:space="preserve">IOP - </t>
    </r>
    <r>
      <rPr>
        <sz val="11"/>
        <color theme="1"/>
        <rFont val="Calibri"/>
        <family val="2"/>
        <charset val="238"/>
        <scheme val="minor"/>
      </rPr>
      <t xml:space="preserve">Mod.obn.přístr.vyb.centra komplexní onkologické péče </t>
    </r>
  </si>
  <si>
    <t>lůžkové oddělení 8</t>
  </si>
  <si>
    <t>lůžkové oddělení 9 + 9P</t>
  </si>
  <si>
    <t>COVID-19 III. od 3. 4. 2020</t>
  </si>
  <si>
    <t>32</t>
  </si>
  <si>
    <t>JIP  6</t>
  </si>
  <si>
    <t>64</t>
  </si>
  <si>
    <t>pracoviště COS</t>
  </si>
  <si>
    <t>66</t>
  </si>
  <si>
    <t>pracoviště DK COS</t>
  </si>
  <si>
    <t>odd. invaz. vyš. metotody-endoskopie</t>
  </si>
  <si>
    <t>05</t>
  </si>
  <si>
    <t>II. chirurgická klinika - cévně-transplantační</t>
  </si>
  <si>
    <t>lůžkové oddělení 37</t>
  </si>
  <si>
    <t xml:space="preserve">JIP 37A </t>
  </si>
  <si>
    <t>IOP - Mod.obn.přístr.vyb.traumatologického c.</t>
  </si>
  <si>
    <t>09</t>
  </si>
  <si>
    <t>IOP - Mod.obn.přístr.vyb.cerebrovaskulárního centra FNOL</t>
  </si>
  <si>
    <t>lůžkové oddělení 34</t>
  </si>
  <si>
    <t>lůžkové oddělení 36A</t>
  </si>
  <si>
    <t>operační sál - lokální</t>
  </si>
  <si>
    <t>Klinika anesteziologie, resuscitace a intenzivní medicíny</t>
  </si>
  <si>
    <t>COVID-19 od 20. 3. 2020</t>
  </si>
  <si>
    <t>operační sál - lok. prac. anesteziologů</t>
  </si>
  <si>
    <t>65</t>
  </si>
  <si>
    <t>dospávací hala KAR</t>
  </si>
  <si>
    <t>75</t>
  </si>
  <si>
    <t>IOP - Mod.obn.přístr.vyb.traumatologického cen. II</t>
  </si>
  <si>
    <t>centrum - KAR</t>
  </si>
  <si>
    <t>08</t>
  </si>
  <si>
    <t>ZT pro Perinatologické centrum - IISSP</t>
  </si>
  <si>
    <t>lůžkové oddělení 19B (šestinedělí)</t>
  </si>
  <si>
    <t>lůžkové oddělení 17 (operativní gyn.)</t>
  </si>
  <si>
    <t>18</t>
  </si>
  <si>
    <t>Intermediální jednotka (17A)</t>
  </si>
  <si>
    <t>ambulance - fetální medicína</t>
  </si>
  <si>
    <t>centrum asistované reprodukce</t>
  </si>
  <si>
    <t>JIP 19 (porodní sál)</t>
  </si>
  <si>
    <t>41</t>
  </si>
  <si>
    <t>laboratoř cytologická</t>
  </si>
  <si>
    <t>63</t>
  </si>
  <si>
    <t>porodní sál - lokální</t>
  </si>
  <si>
    <t>operační sál OP 17 (z 08 62)</t>
  </si>
  <si>
    <t>73</t>
  </si>
  <si>
    <t>IROP - Mod.obn.přístr.vyb.perinatologického centra</t>
  </si>
  <si>
    <t>74</t>
  </si>
  <si>
    <t>IROP - Mod.obn.přístr.vyb.onkogynekologického centra</t>
  </si>
  <si>
    <t>Norský fond - projekt 2009</t>
  </si>
  <si>
    <t>Norský fond - projekt 2015</t>
  </si>
  <si>
    <t>lůžkové oddělení 16C + 16B +16BD</t>
  </si>
  <si>
    <t>JIP 16A +16D</t>
  </si>
  <si>
    <t>centrum - novorozenecké</t>
  </si>
  <si>
    <t>10</t>
  </si>
  <si>
    <t xml:space="preserve">IOP - Mod.obn.přístr.vyb.c.k.onkologické p.  </t>
  </si>
  <si>
    <t>IOP - Mod.a obnova přístroj.vyb.komplex.rehab.péče</t>
  </si>
  <si>
    <t>lůžkové oddělení 28C vč.dospávací haly</t>
  </si>
  <si>
    <t>lůžkové oddělení 21A</t>
  </si>
  <si>
    <t>lůžkové oddělení 21B</t>
  </si>
  <si>
    <t>COVID-19 od 1. 4. 2020</t>
  </si>
  <si>
    <t>LPS dětská</t>
  </si>
  <si>
    <t>praktický lékař pro děti a dorost</t>
  </si>
  <si>
    <t>JIP 21B</t>
  </si>
  <si>
    <t>33</t>
  </si>
  <si>
    <t>JIP 21C (pro větší děti)</t>
  </si>
  <si>
    <t>centrum - DK</t>
  </si>
  <si>
    <t>96</t>
  </si>
  <si>
    <t>OPVaVI - NPU I (projekt ÚMTM)</t>
  </si>
  <si>
    <t>97</t>
  </si>
  <si>
    <t>OPVaVI - projekt ÚMTM (pouze os.nákl.)</t>
  </si>
  <si>
    <t>ZT pro ORT - IISSP</t>
  </si>
  <si>
    <t>lůžkové oddělení 29A</t>
  </si>
  <si>
    <t>lůžkové oddělení 29B</t>
  </si>
  <si>
    <t>lůžkové oddělení 29C (6 lůžek KÚČOCH)</t>
  </si>
  <si>
    <t>JIP 29A</t>
  </si>
  <si>
    <t>diagnostika poruch pohyb. funkcí - výzkum</t>
  </si>
  <si>
    <t>(pouze energie, úklid…)</t>
  </si>
  <si>
    <t>ISPROFIN -obměna pořístroje Lithotryptor</t>
  </si>
  <si>
    <t xml:space="preserve">ambulance </t>
  </si>
  <si>
    <t>Klinika otorinolaryngologie a chirurgie hlavy a krku</t>
  </si>
  <si>
    <t>lůžkové oddělení 14</t>
  </si>
  <si>
    <t>lůžka 13</t>
  </si>
  <si>
    <t>centrum - oční</t>
  </si>
  <si>
    <t>Oddělení alergologie a kl. imun.</t>
  </si>
  <si>
    <t>centrum - alergologie</t>
  </si>
  <si>
    <t>Klinika plicních nemocí a tuberkulózy</t>
  </si>
  <si>
    <t>lůžkové oddělení 26</t>
  </si>
  <si>
    <t>lůžkové oddělení 25</t>
  </si>
  <si>
    <t>lůžkové oddělení 24</t>
  </si>
  <si>
    <t>ambulance - transplantace</t>
  </si>
  <si>
    <t>(pouze léky a ZPr)</t>
  </si>
  <si>
    <t>JIP 24A</t>
  </si>
  <si>
    <t>bronchologie</t>
  </si>
  <si>
    <t>centrum - TRN</t>
  </si>
  <si>
    <t>ReMuS - nadace Impuls</t>
  </si>
  <si>
    <t>vzdělávací síť iktových center</t>
  </si>
  <si>
    <t>OP VVV - Molekulární, buněčný a klinický přístup ke zdravému stárnutí</t>
  </si>
  <si>
    <t xml:space="preserve">lůžkové oddělení 31A  </t>
  </si>
  <si>
    <t>lůžkové oddělení 31B</t>
  </si>
  <si>
    <t>lůžkové oddělení 35</t>
  </si>
  <si>
    <t>JIP A  (5 lůžek resuscitační péče)</t>
  </si>
  <si>
    <t>JIP B</t>
  </si>
  <si>
    <t>91</t>
  </si>
  <si>
    <t>stacionář</t>
  </si>
  <si>
    <t>centrum - neurologie</t>
  </si>
  <si>
    <t>Klinika psychiatrie</t>
  </si>
  <si>
    <t>lůžkové oddělení 32A</t>
  </si>
  <si>
    <t>lůžkové oddělení 32C + krizové centrum</t>
  </si>
  <si>
    <t>lůžkové oddělení 32B</t>
  </si>
  <si>
    <t>ergoterapie a fyzioterapie</t>
  </si>
  <si>
    <t xml:space="preserve"> (depozitum)</t>
  </si>
  <si>
    <t>ambulantní klinická psychologie</t>
  </si>
  <si>
    <t>ambulance AT centrum</t>
  </si>
  <si>
    <t>19</t>
  </si>
  <si>
    <t>Klinika pracovního lékařství</t>
  </si>
  <si>
    <t>ambulance - péče o zaměstnance FNO</t>
  </si>
  <si>
    <t>ambulance - Centrum očkování</t>
  </si>
  <si>
    <t>20</t>
  </si>
  <si>
    <t>lůžkové oddělení 10</t>
  </si>
  <si>
    <t>ambulance + operační sál lokální</t>
  </si>
  <si>
    <t>ambulance -  samoplátci</t>
  </si>
  <si>
    <t xml:space="preserve">centrum - kožní </t>
  </si>
  <si>
    <t>OP - Informační síť onkologických center</t>
  </si>
  <si>
    <t>Národní onkologický registr - NOR</t>
  </si>
  <si>
    <r>
      <t xml:space="preserve">IOP - </t>
    </r>
    <r>
      <rPr>
        <sz val="11"/>
        <color theme="1"/>
        <rFont val="Calibri"/>
        <family val="2"/>
        <charset val="238"/>
        <scheme val="minor"/>
      </rPr>
      <t>Mod.obn.přístr.vyb.c.k.onkologické p. II</t>
    </r>
  </si>
  <si>
    <t>lůžkové oddělení 42A</t>
  </si>
  <si>
    <t>lůžkové oddělení 42B</t>
  </si>
  <si>
    <t>ambulance + mamol. poradna</t>
  </si>
  <si>
    <t>ozařovny-přístrojové pracoviště</t>
  </si>
  <si>
    <t>radiační onkologie - brachyterapie</t>
  </si>
  <si>
    <t>centrum  - onkologie</t>
  </si>
  <si>
    <t>lůžkové oddělení 40</t>
  </si>
  <si>
    <t>laboratoř-SVLS</t>
  </si>
  <si>
    <t xml:space="preserve">přístr.pracoviště - PET </t>
  </si>
  <si>
    <t>77</t>
  </si>
  <si>
    <t>IOP - Mod.obn.přístr.vyb.c.k.onkologické p. III</t>
  </si>
  <si>
    <t>centrum - KNM</t>
  </si>
  <si>
    <t>Klinika zubního lékařství</t>
  </si>
  <si>
    <t>25</t>
  </si>
  <si>
    <t>lůžkové oddělení 33</t>
  </si>
  <si>
    <t>LPS stomatologická</t>
  </si>
  <si>
    <t>LPS stomatologická - denní</t>
  </si>
  <si>
    <t xml:space="preserve">operační sál </t>
  </si>
  <si>
    <t>26</t>
  </si>
  <si>
    <t>IOP Mod.a obnova přístroj.vyb.komplex.rehab.péče</t>
  </si>
  <si>
    <t xml:space="preserve">lůžkové oddělení 44 a 45 </t>
  </si>
  <si>
    <t>RHC ambulance + kineziologie,kinezioterapie</t>
  </si>
  <si>
    <t>27</t>
  </si>
  <si>
    <t>Klinika tělovýchovného lékařství a kardiovaskulární rehabilitace</t>
  </si>
  <si>
    <t>TVL ambulance</t>
  </si>
  <si>
    <t>ambulance - akupunktura</t>
  </si>
  <si>
    <t>ambulance - prevence</t>
  </si>
  <si>
    <t>28</t>
  </si>
  <si>
    <t>Ústav lékařské genetiky</t>
  </si>
  <si>
    <t>laboratoř</t>
  </si>
  <si>
    <t>29</t>
  </si>
  <si>
    <t>Oddělení plastické a estetické chirurgie</t>
  </si>
  <si>
    <t>operační sál lokální</t>
  </si>
  <si>
    <t>centrum -  PCHIR</t>
  </si>
  <si>
    <t>lůžkové oddělení 27</t>
  </si>
  <si>
    <t>JIP 27</t>
  </si>
  <si>
    <t xml:space="preserve">OPŽP - Novostavba pavilonu HOK </t>
  </si>
  <si>
    <t>JIP 5B</t>
  </si>
  <si>
    <t>JIP 5C</t>
  </si>
  <si>
    <t>laboratoř - SVLS</t>
  </si>
  <si>
    <t>42</t>
  </si>
  <si>
    <t>tkáňová banka</t>
  </si>
  <si>
    <t>43</t>
  </si>
  <si>
    <t>laboratoř krevních obrazů a cytomorfologie</t>
  </si>
  <si>
    <t xml:space="preserve"> (pouze diagnostika lab.-LEK)</t>
  </si>
  <si>
    <t>44</t>
  </si>
  <si>
    <t>laboratoř koagulační</t>
  </si>
  <si>
    <t>45</t>
  </si>
  <si>
    <t>laboratoř cytogenetiky a molekulární cytogenetiky</t>
  </si>
  <si>
    <t>46</t>
  </si>
  <si>
    <t>laboratoř průtokové cytometrie</t>
  </si>
  <si>
    <t>47</t>
  </si>
  <si>
    <t>laboratoř molekulární biologie</t>
  </si>
  <si>
    <t>48</t>
  </si>
  <si>
    <t>laboratoř tkáňových kultur</t>
  </si>
  <si>
    <t>49</t>
  </si>
  <si>
    <t>Array CGH</t>
  </si>
  <si>
    <t>centrum -  HOK</t>
  </si>
  <si>
    <t>Oddělení klinické biochemie</t>
  </si>
  <si>
    <t>E-learningová podpora - Biolink</t>
  </si>
  <si>
    <t>E-learningová podpora prakt. výuky biochem.a imunogen</t>
  </si>
  <si>
    <t>metabolická ambulance</t>
  </si>
  <si>
    <t>úsek centrálních odběrů</t>
  </si>
  <si>
    <t>centrální laboratoř</t>
  </si>
  <si>
    <t>laboratoř DMP</t>
  </si>
  <si>
    <t>centrální laboratorní příjem</t>
  </si>
  <si>
    <t>34</t>
  </si>
  <si>
    <t>Radiologická klinika</t>
  </si>
  <si>
    <t>54</t>
  </si>
  <si>
    <t>přístr. pracoviště -SVLS + magnet. rezonance</t>
  </si>
  <si>
    <t>55</t>
  </si>
  <si>
    <t>přístr. pracoviště -detašová pracoviště+screen.m.</t>
  </si>
  <si>
    <t>intervenční radiol. + katetrizační sál os.nákl.</t>
  </si>
  <si>
    <t>IROP - Mod.obn.vyb.přístr.perinatologického centra</t>
  </si>
  <si>
    <t>35</t>
  </si>
  <si>
    <t>Transfuzní oddělení</t>
  </si>
  <si>
    <t>TO - krizová připravenost</t>
  </si>
  <si>
    <t>ambulance - hematologická poradna</t>
  </si>
  <si>
    <t>odběrné místo Jesenícká nemocnice</t>
  </si>
  <si>
    <t>pochůzková služba</t>
  </si>
  <si>
    <t>90</t>
  </si>
  <si>
    <t>výroba</t>
  </si>
  <si>
    <t>36</t>
  </si>
  <si>
    <t>Oddělení klinické logopedie</t>
  </si>
  <si>
    <t>37</t>
  </si>
  <si>
    <t>Ústav klinické a molekulární patologie</t>
  </si>
  <si>
    <t>laboratoř - referenční diagnostika</t>
  </si>
  <si>
    <t>38</t>
  </si>
  <si>
    <t>Ústav soudního lékařství a medicínského práva</t>
  </si>
  <si>
    <t>soudní lékařství - laboratoř</t>
  </si>
  <si>
    <t>39</t>
  </si>
  <si>
    <t>Oddělení klinické psychologie</t>
  </si>
  <si>
    <t>ambulance - odborná poradna</t>
  </si>
  <si>
    <t>40</t>
  </si>
  <si>
    <t>Ústav mikrobiologie</t>
  </si>
  <si>
    <t>mikrobiologie - laboratoř</t>
  </si>
  <si>
    <t>Ústav imunologie</t>
  </si>
  <si>
    <t>imunologie - laboratoř</t>
  </si>
  <si>
    <t>Ústav farmakologie</t>
  </si>
  <si>
    <t>ambulance - konzilia</t>
  </si>
  <si>
    <t>98</t>
  </si>
  <si>
    <t>klinická farmakologie</t>
  </si>
  <si>
    <t>LEM</t>
  </si>
  <si>
    <t>LEM - laboratoř experimentální medicíny</t>
  </si>
  <si>
    <t>LEM - referenční diagnostika</t>
  </si>
  <si>
    <t xml:space="preserve">LEM - laboratoř kardiogenomiky </t>
  </si>
  <si>
    <t>Sociální oddělení</t>
  </si>
  <si>
    <t>sociální oddělení</t>
  </si>
  <si>
    <t>Transplantační centrum</t>
  </si>
  <si>
    <t>92</t>
  </si>
  <si>
    <t>transplantační centrum + koordinační</t>
  </si>
  <si>
    <t xml:space="preserve">Centrální operační sály </t>
  </si>
  <si>
    <t xml:space="preserve">centrální operační sály </t>
  </si>
  <si>
    <t>operační sály dětské chirurgie</t>
  </si>
  <si>
    <t>Lékárna</t>
  </si>
  <si>
    <t>lékárna - vedení klinického pracoviště</t>
  </si>
  <si>
    <t>lékárna - výdejna Z (hlavní lékárna)</t>
  </si>
  <si>
    <t>OP - specializační vzdělávání klinických farmaceutů</t>
  </si>
  <si>
    <t>lékárna - výdejna A (monoblok)</t>
  </si>
  <si>
    <t>lékárna - PZT-FONI</t>
  </si>
  <si>
    <t>lékárna - výdej HVLP</t>
  </si>
  <si>
    <t>lékárna - klinický farmaceut</t>
  </si>
  <si>
    <t>lékárenská pohotovost</t>
  </si>
  <si>
    <t>lékárna - oddělení ředění cytostatik</t>
  </si>
  <si>
    <t>lékárna - oddělení přípravy sterilních léčiv</t>
  </si>
  <si>
    <t>lékárna - oddělení přípravy léčiv</t>
  </si>
  <si>
    <t>lékárna - oddělení diagnostik</t>
  </si>
  <si>
    <t>50</t>
  </si>
  <si>
    <t>lůžkové oddělení 50</t>
  </si>
  <si>
    <t>JIP 50B</t>
  </si>
  <si>
    <t>PICC tým</t>
  </si>
  <si>
    <t xml:space="preserve"> (pouze ZM a vykázáná péče)</t>
  </si>
  <si>
    <t>NTMC - Národní telemedicínské centrum</t>
  </si>
  <si>
    <t>NTMC - Národní telemedicínské centrum - provoz</t>
  </si>
  <si>
    <t>NTMC - Transfer technologií</t>
  </si>
  <si>
    <t>NTMC - SCIROCCO</t>
  </si>
  <si>
    <t>NTMC - TWINNING</t>
  </si>
  <si>
    <t>NTMC - SHAPES</t>
  </si>
  <si>
    <t>NTMC - PROFID</t>
  </si>
  <si>
    <t>od 1. 1. 2020</t>
  </si>
  <si>
    <t>NTMC - Projekt niCE-life</t>
  </si>
  <si>
    <t>Oddělení lékařské fyziky a radiační ochrany</t>
  </si>
  <si>
    <t>odd. lékařské fyziky a rad. ochrany</t>
  </si>
  <si>
    <t>Oddělení nemocniční hygieny</t>
  </si>
  <si>
    <t>56</t>
  </si>
  <si>
    <t>Oddělení centrální sterilizace</t>
  </si>
  <si>
    <t>IOP - komplex.technol.vyb.v obl. sterilizace prádla</t>
  </si>
  <si>
    <t>IROP - Mod.obn.vyb.přístr.onkogynekol.cen.</t>
  </si>
  <si>
    <t>93</t>
  </si>
  <si>
    <t>oddělení centrální sterilizace</t>
  </si>
  <si>
    <t>95</t>
  </si>
  <si>
    <t>OCS - detašované pracoviště Ortopedie</t>
  </si>
  <si>
    <t>OCS - detašované pracoviště  DK</t>
  </si>
  <si>
    <t>57</t>
  </si>
  <si>
    <t>Nutriční ambulance</t>
  </si>
  <si>
    <t>nutriční ambulance</t>
  </si>
  <si>
    <t>59</t>
  </si>
  <si>
    <t>Oddělení intenzivní péče chirurgických oborů</t>
  </si>
  <si>
    <t>JIP 51</t>
  </si>
  <si>
    <t>60</t>
  </si>
  <si>
    <t>Oddělení urgentního příjmu</t>
  </si>
  <si>
    <t>OP LZZ vzdělávání lékařů</t>
  </si>
  <si>
    <t>Triážová ambulance COVID-19</t>
  </si>
  <si>
    <t>od 27. 3. 2020</t>
  </si>
  <si>
    <t>LPS dospělá</t>
  </si>
  <si>
    <t>Odběrový stan COVID-19</t>
  </si>
  <si>
    <t>od 20. 3. 2020</t>
  </si>
  <si>
    <t>traumatologický plán FNOL</t>
  </si>
  <si>
    <t>emergency</t>
  </si>
  <si>
    <t>Centrum CLINREC</t>
  </si>
  <si>
    <t>Centrum klinického výzkumu</t>
  </si>
  <si>
    <t>81</t>
  </si>
  <si>
    <t>Klinická hodnocení</t>
  </si>
  <si>
    <t>RIV - I. Interní kl.</t>
  </si>
  <si>
    <t>Klinická hodnocení - I. Interní klinika</t>
  </si>
  <si>
    <t>RIV - II. Interní kl.</t>
  </si>
  <si>
    <t>Klinická hodnocení - II. Interní klinika</t>
  </si>
  <si>
    <t>RIV - III. Interní kl.</t>
  </si>
  <si>
    <t>Klinická hodnocení - III. Interní klinika</t>
  </si>
  <si>
    <t>RIV - I. chirurgická kl.</t>
  </si>
  <si>
    <t>Klinická hodnocení - I. Chirurgická klinika</t>
  </si>
  <si>
    <t>RIV - II. chirurgická kl.</t>
  </si>
  <si>
    <t>Klinická hodnocení - II. Chirurgická klinika</t>
  </si>
  <si>
    <t>RIV - Neurochirurgická kl.</t>
  </si>
  <si>
    <t>Klinická hodnocení - Neurochirurgická klinika</t>
  </si>
  <si>
    <t>RIV - KARIM</t>
  </si>
  <si>
    <t>Klinická hodnocení - Klinika anesteziologie a resuscitace</t>
  </si>
  <si>
    <t>RIV - Por.-gyn.kl.</t>
  </si>
  <si>
    <t>Klinická hodnocení - Porodnicko-gynekologická klinika</t>
  </si>
  <si>
    <t>RIV - Novorozenecké odd.</t>
  </si>
  <si>
    <t>Klinická hodnocení - Novorozenecké oddělení</t>
  </si>
  <si>
    <t>RIV - Dětská kl.</t>
  </si>
  <si>
    <t>Klinická hodnocení - Dětská klinika</t>
  </si>
  <si>
    <t>RIV - Ortopedická kl.</t>
  </si>
  <si>
    <t>Klinická hodnocení - Ortopedická klinika</t>
  </si>
  <si>
    <t>RIV - Urologická kl.</t>
  </si>
  <si>
    <t>Klinická hodnocení - Urologická klinika</t>
  </si>
  <si>
    <t>RIV - ORL</t>
  </si>
  <si>
    <t>Klinická hodnocení - Otolaryngologická klinika</t>
  </si>
  <si>
    <t>RIV - Oční kl.</t>
  </si>
  <si>
    <t>Klinická hodnocení - Oční klinika</t>
  </si>
  <si>
    <t>RIV - Odd.alergologie a kl.imun.</t>
  </si>
  <si>
    <t>Klinická hodnocení - Oddělení alergologie a kl.imun.</t>
  </si>
  <si>
    <t>RIV - Kl.plicních nemocí a tuber.</t>
  </si>
  <si>
    <t>Klinická hodnocení - Klinika plicních nemocí a tuberkulózy</t>
  </si>
  <si>
    <t>RIV - Neurologická kl.</t>
  </si>
  <si>
    <t>Klinická hodnocení - Neurologická klinika</t>
  </si>
  <si>
    <t>RIV - Kl.psychiatrie</t>
  </si>
  <si>
    <t>Klinická hodnocení - Klinika psychiatrie</t>
  </si>
  <si>
    <t>RIV  - Kl.pracovního lékařství</t>
  </si>
  <si>
    <t>Klinická hodnocení - Klinika pracovního lékařství</t>
  </si>
  <si>
    <t>RIV - Kl.chorob kožních a pohl.</t>
  </si>
  <si>
    <t>Klinická hodnocení - Klinika chorob kožních a pohlavních</t>
  </si>
  <si>
    <t>RIV - Onkologická kl.</t>
  </si>
  <si>
    <t>Klinická hodnocení - Onkologická klinika</t>
  </si>
  <si>
    <t>RIV - KNM</t>
  </si>
  <si>
    <t>Klinická hodnocení - Klinika nukleární medicíny</t>
  </si>
  <si>
    <t>RIV - Kl.zubního lékařství</t>
  </si>
  <si>
    <t>Klinická hodnocení - Klinika zubního lékařství</t>
  </si>
  <si>
    <t>RIV - ÚČOCH</t>
  </si>
  <si>
    <t>Klinická hodnocení - Klinika ústní, čelistní a obl. chir.</t>
  </si>
  <si>
    <t>RIV - Odd.rehabilitace</t>
  </si>
  <si>
    <t>Klinická hodnocení - Oddělení rehabilitace</t>
  </si>
  <si>
    <t>RIV - Kl.TVL a kardiov.rehab.</t>
  </si>
  <si>
    <t>Klinická hodnocení - Klinika TVL a kardiovask rehabilitace</t>
  </si>
  <si>
    <t>RIV - Ústav lék.genetiky a fet.med.</t>
  </si>
  <si>
    <t>Klinická hodnocení - Ústav lékařské genetiky a fet. med.</t>
  </si>
  <si>
    <t>RIV - Odd.plastické a estetické chir.</t>
  </si>
  <si>
    <t>Klinická hodnocení - Oddělení plastické a estet. chirurgie</t>
  </si>
  <si>
    <t>RIV - Odd.geriatrie</t>
  </si>
  <si>
    <t>Klinická hodnocení - Oddělení geriatrie</t>
  </si>
  <si>
    <t>RIV - Traumatologické odd.</t>
  </si>
  <si>
    <t>Klinická hodnocení - Traumatologické oddělení</t>
  </si>
  <si>
    <t>RIV - HOK</t>
  </si>
  <si>
    <t>Klinická hodnocení - Hemato-onkologická klinika</t>
  </si>
  <si>
    <t>RIV - OKB</t>
  </si>
  <si>
    <t>Klinická hodnocení - Oddělení klinické biochemie</t>
  </si>
  <si>
    <t>RIV - Radiologická kl.</t>
  </si>
  <si>
    <t>Klinická hodnocení - Radiologická klinika</t>
  </si>
  <si>
    <t>RIV - Transfuzní odd.</t>
  </si>
  <si>
    <t>Klinická hodnocení - Transfuzní oddělení</t>
  </si>
  <si>
    <t>RIV - odd.klin.logopedie</t>
  </si>
  <si>
    <t>Klinická hodnocení - Oddělení klinické logopedie</t>
  </si>
  <si>
    <t>RIV - Ústav klin.a molek.patologie</t>
  </si>
  <si>
    <t>Klinická hodnocení - Ústav klinické a molekulární patologie</t>
  </si>
  <si>
    <t xml:space="preserve">RIV - Ústav soudního lék.a medicin.práva </t>
  </si>
  <si>
    <t xml:space="preserve">Klinická hodnocení - Ústav soud. lékařství a medicin.práva </t>
  </si>
  <si>
    <t>RIV - Odd.klin.psychologie</t>
  </si>
  <si>
    <t>Klinická hodnocení - Oddělení klinické psychologie</t>
  </si>
  <si>
    <t>RIV - Ústav mikrobiologie</t>
  </si>
  <si>
    <t>Klinická hodnocení - Ústav mikrobiologie</t>
  </si>
  <si>
    <t>RIV - Ústav imunologie</t>
  </si>
  <si>
    <t>Klinická hodnocení - Ústav imunologie</t>
  </si>
  <si>
    <t>RIV - Ústav farmakologie</t>
  </si>
  <si>
    <t>Klinická hodnocení - Ústav farmakologie</t>
  </si>
  <si>
    <t>Klinická hodnocení - Laboratoř experimentální medicíny (LEM)</t>
  </si>
  <si>
    <t>od 21. 4. 2020</t>
  </si>
  <si>
    <t>RIV - Sociální odd.</t>
  </si>
  <si>
    <t>Klinická hodnocení - Sociální oddělení</t>
  </si>
  <si>
    <t>RIV - Transplantační centrum</t>
  </si>
  <si>
    <t>Klinická hodnocení - Transplantační centrum</t>
  </si>
  <si>
    <t>RIV - COS</t>
  </si>
  <si>
    <t>Klinická hodnocení - Centrální operační sály</t>
  </si>
  <si>
    <t>RIV - Lékárna</t>
  </si>
  <si>
    <t>Klinická hodnocení - Lékárna</t>
  </si>
  <si>
    <t>RIV - Kardiochirurgická kl.</t>
  </si>
  <si>
    <t>Klinická hodnocení - Kardiochirurgická klinika</t>
  </si>
  <si>
    <t>RIV - Odd.lék.fyziky a radiační ochrany</t>
  </si>
  <si>
    <t>Klinická hodnocení - Oddělení lék. fyziky a rad. ochrany</t>
  </si>
  <si>
    <t xml:space="preserve">RIV - Odd.centrální sterilizace </t>
  </si>
  <si>
    <t xml:space="preserve">Klinická hodnocení - Oddělení centrální sterilizace </t>
  </si>
  <si>
    <t>RIV - Odd. IPCHO</t>
  </si>
  <si>
    <t>Klinická hodnocení - Oddělení int. péče chirurg. oborů</t>
  </si>
  <si>
    <t>RIV - Odd.urgentního příjmu</t>
  </si>
  <si>
    <t>Klinická hodnocení - Oddělení urgentního příjmu</t>
  </si>
  <si>
    <t>Granty</t>
  </si>
  <si>
    <t>Prof. MUDr. Miloš Táborský, CSc., FESC, MBA - I.IK</t>
  </si>
  <si>
    <t>Doc. MUDr. Daniel Šaňák, PhD. - NEUROL</t>
  </si>
  <si>
    <t>Doc. MUDr. Petr Hamal, PhD. - MIKRO</t>
  </si>
  <si>
    <t>Prof. MUDr. Radovan Pilka, PhD. - PORGYN</t>
  </si>
  <si>
    <t>MUDr. Martin Loveček, PhD. - I. CHIR</t>
  </si>
  <si>
    <t>MUDr. Martin Šín, PhD., FEBO - OČNÍ</t>
  </si>
  <si>
    <t>Doc. MUDr. Miroslav Vaverka, CSc. - NEUROCHIR</t>
  </si>
  <si>
    <t>Doc. Dr. Ing. Eva Kriegová - IMUNO</t>
  </si>
  <si>
    <t>od 1.3.2020</t>
  </si>
  <si>
    <t>prof. RNDr. Tomáš Adam, PhD. - OKB</t>
  </si>
  <si>
    <t>Ing. David Kula, PhD., MBA - I.IK</t>
  </si>
  <si>
    <t>od 22.4.2020</t>
  </si>
  <si>
    <t>Prof. MUDr. Jiří Ehrmann, Ph.D. - PATOL</t>
  </si>
  <si>
    <t>MUDr. Jana Volejníková, Ph.D. - DK</t>
  </si>
  <si>
    <t>Doc. MUDr. Vladimír Študent, PhD. - UROL</t>
  </si>
  <si>
    <t>Doc. MUDr. Jiří Minařík, PhD. - HOK</t>
  </si>
  <si>
    <t>MUDr. Hana Študentová, Ph.D. - ONKO</t>
  </si>
  <si>
    <t>Doc. RNDr. Radek Vrtěl, PhD. - GENETIKA</t>
  </si>
  <si>
    <t>MUDr. Tomáš Veverka, PhD. - NEUROL</t>
  </si>
  <si>
    <t>Doc. MUDr. Petr Šantavý, PhD. - KARDIOCHIR</t>
  </si>
  <si>
    <t>58</t>
  </si>
  <si>
    <t>MUDr. Filip Čtvrtlík, PhD. - RTG</t>
  </si>
  <si>
    <t>MUDr. JUDr. Dušan Klos, Ph.D. - I.CHIR</t>
  </si>
  <si>
    <t>Mgr. Lenka Kocourková - LEM</t>
  </si>
  <si>
    <t>61</t>
  </si>
  <si>
    <t>MUDr. Ondřej Krystyník - III. IK</t>
  </si>
  <si>
    <t>Mgr. Taťána Štosová, Ph.D. - MIKRO</t>
  </si>
  <si>
    <t>Doc. MUDr. Jan Minařík, Ph.D. - HOK</t>
  </si>
  <si>
    <t>MUDr. Jan Přeček, Ph.D. - I.IK</t>
  </si>
  <si>
    <t>Prof. MUDr. Ing. Petr Hluštík, Ph.D. - NEUROL</t>
  </si>
  <si>
    <t>MUDr. Michaela Kaiserová - NEUROL</t>
  </si>
  <si>
    <t>67</t>
  </si>
  <si>
    <t>MUDr. Jana Petřková, Ph.D. - I.IK</t>
  </si>
  <si>
    <t>68</t>
  </si>
  <si>
    <t>Prof. MUDr. Dagmar Pospíšilová, Ph.D. - DK</t>
  </si>
  <si>
    <t>69</t>
  </si>
  <si>
    <t>MUDr. Přemysl Falt, Ph.D. - II.IK</t>
  </si>
  <si>
    <t>70</t>
  </si>
  <si>
    <t>Prof. MUDr. Bohuslav Melichar, Ph.D. - ONKO</t>
  </si>
  <si>
    <t>MUDr. Tomáš Skála, Ph.D., FESC - I.IK</t>
  </si>
  <si>
    <t>Doc. MUDr. Kateřina Menšíková, PhD. - NEUROL</t>
  </si>
  <si>
    <t>MUDr. Vladislav Raclavský, PhD. - MIKRO</t>
  </si>
  <si>
    <t>78</t>
  </si>
  <si>
    <t>Prof. MUDr. Mgr. Milan Raška, PhD. - IMUNO</t>
  </si>
  <si>
    <t>79</t>
  </si>
  <si>
    <t>80</t>
  </si>
  <si>
    <t>Doc. MUDr. Martin Doležel, PhD. - ONKOL</t>
  </si>
  <si>
    <t>Doc. MUDr. Ondřej Urban, PhD. - II. IK</t>
  </si>
  <si>
    <t>Granty - pomocné středisko</t>
  </si>
  <si>
    <t>Institucionální podpora</t>
  </si>
  <si>
    <t>RIV - doc. Mgr. Jan Bouchal, PhD.</t>
  </si>
  <si>
    <t>RIV - prof. MUDr. Jiří Gallo, PhD.</t>
  </si>
  <si>
    <t>RIV - MUDr. Matěj Halaj</t>
  </si>
  <si>
    <t>RIV - MUDr. Eliška Hostinská</t>
  </si>
  <si>
    <t>RIV - MUDr. Beáta Hutyrová, PhD.</t>
  </si>
  <si>
    <t>RIV - MUDr. Hana Klosová, PhD.</t>
  </si>
  <si>
    <t>RIV - MUDr. Petr Kolář, PhD.</t>
  </si>
  <si>
    <t>RIV - MUDr. Andrea Smržová</t>
  </si>
  <si>
    <t>RIV - MUDr. Vladimír Študent, PhD.</t>
  </si>
  <si>
    <t>RIV - MUDr. Helena Urbánková</t>
  </si>
  <si>
    <t>RIV - Mgr. Petr Vrtěl</t>
  </si>
  <si>
    <t>RIV - prof. MUDr. Vít Procházka, PhD.</t>
  </si>
  <si>
    <t>od 15 .4. 2020</t>
  </si>
  <si>
    <t>RIV - MUDr. Petr Špička, PhD.</t>
  </si>
  <si>
    <t>RIV - MUDr. Petra Hübnerová</t>
  </si>
  <si>
    <t>RIV - MUDr. Josef Chudáček, PhD.</t>
  </si>
  <si>
    <t>RIV - MUDr. Jana Janečková, PhD.</t>
  </si>
  <si>
    <t>RIV - MUDr. Jan Schovánek, PhD.</t>
  </si>
  <si>
    <t>RIV - doc. MUDr. Martin Šimek, PhD.</t>
  </si>
  <si>
    <t>RIV - MUDr. Richard Salzmann, PhD.</t>
  </si>
  <si>
    <t>87</t>
  </si>
  <si>
    <t>RIV - RNDr. Martin Novák, PhD.</t>
  </si>
  <si>
    <t>RIV - Doc. MUDr. David Karásek, PhD.</t>
  </si>
  <si>
    <t>od 15. 4. 2020</t>
  </si>
  <si>
    <t xml:space="preserve">RIV - Doc. MUDr. František Mrázek, Ph. D. </t>
  </si>
  <si>
    <t xml:space="preserve">SUG 1  </t>
  </si>
  <si>
    <t>RIV - MUDr. Adam Kuba</t>
  </si>
  <si>
    <t xml:space="preserve">RIV - Doc. Mgr. Luděk Slavík, Ph.D. </t>
  </si>
  <si>
    <t>RIV - Prof. MUDr. Radovan Pilka, PhD.</t>
  </si>
  <si>
    <t>RIV - MUDr. Anna Medková</t>
  </si>
  <si>
    <t>RIV - MUDr. Eva Karásková</t>
  </si>
  <si>
    <t xml:space="preserve">RIV-  RNDr. Pavlína Čapková </t>
  </si>
  <si>
    <t>RIV - doc. MUDr. Martin Hutyra, PhD.</t>
  </si>
  <si>
    <t xml:space="preserve">RIV - MUDr. Richard Salzman, Ph. D. - MEX </t>
  </si>
  <si>
    <t xml:space="preserve">MEX 1 </t>
  </si>
  <si>
    <t xml:space="preserve">RIV - Doc. MUDr. Kateřina Menšíková, Ph. D. - MEX </t>
  </si>
  <si>
    <t xml:space="preserve">MEX 3  </t>
  </si>
  <si>
    <t>Institucionální podpora - RIV</t>
  </si>
  <si>
    <t xml:space="preserve">RIV - Doc. Mgr. Luděk Slavík, Ph. D. - MEX </t>
  </si>
  <si>
    <t xml:space="preserve">RIV - Prof. MUDr. Jiří Gallo, Ph. D. - MEX </t>
  </si>
  <si>
    <t>RIV - prof. MUDr. Milan Raška, PhD. - MEX</t>
  </si>
  <si>
    <t>RIV - MUDr. Martin Loveček, PhD. - MEX</t>
  </si>
  <si>
    <t>RIV - doc. MUDr. Martin Vrba, PhD. - MEX</t>
  </si>
  <si>
    <t>RIV - doc. MUDr. Přemysl Falt, PhD. - MEX</t>
  </si>
  <si>
    <t>RIV - prof. MUDr. Jiří Gallo, PhD. - MEX</t>
  </si>
  <si>
    <t>RIV - prof. MUDr. Miloš Táborský, PhD. - MEX</t>
  </si>
  <si>
    <t>RIV - doc. MUDr. Radek Vodička, PhD. - MEX</t>
  </si>
  <si>
    <t>pomocná střediska</t>
  </si>
  <si>
    <t>úsek klinických studií</t>
  </si>
  <si>
    <t>pomocné středisko</t>
  </si>
  <si>
    <t>rozdíly zdravotních pojišťoven</t>
  </si>
  <si>
    <t>HTS</t>
  </si>
  <si>
    <t>Úsek ředitele</t>
  </si>
  <si>
    <t>vč. INTA, OK, PRAVOD, PODAT, OMB</t>
  </si>
  <si>
    <t>Kaple konto darů</t>
  </si>
  <si>
    <t>pouze konto darů</t>
  </si>
  <si>
    <t>Etická komise</t>
  </si>
  <si>
    <t>Oddělení bezpečnosti a krizového řízení</t>
  </si>
  <si>
    <t>od 1.5.2020</t>
  </si>
  <si>
    <t>Organizace plesu FN</t>
  </si>
  <si>
    <t>Projekt OP RLZ</t>
  </si>
  <si>
    <t>Projekt WHO - HPH standardy</t>
  </si>
  <si>
    <t>Úsek léčebné péče</t>
  </si>
  <si>
    <t>vč. OLP, DARK, OSE, KAPLAN</t>
  </si>
  <si>
    <t>Konto darů - vzdělávání FNOL</t>
  </si>
  <si>
    <t>Nemocniční dietolog</t>
  </si>
  <si>
    <t>Dárcovský konzultant</t>
  </si>
  <si>
    <t>Oddělení vědy a výzkumu</t>
  </si>
  <si>
    <t>nerozpouštět v režii HTS</t>
  </si>
  <si>
    <t>OPZ - Podpora paliativní péče</t>
  </si>
  <si>
    <t>Úsek nelékařských oborů</t>
  </si>
  <si>
    <t>změna názvu od 1.4.2020</t>
  </si>
  <si>
    <t>Oddělení léčebné výživy</t>
  </si>
  <si>
    <t xml:space="preserve">Projekt vzdělávání nelék. oborů ve FNOL </t>
  </si>
  <si>
    <t>E-learningová podpora výuky zdrav.info.pro střed.zdrav.personál</t>
  </si>
  <si>
    <t>Dobrovolnické centrum FNOL</t>
  </si>
  <si>
    <t>Útvar ekonomiky a zdravotních pojišťoven</t>
  </si>
  <si>
    <t>vč. OEF, OEC, OUC, OMU, OFI , OPP, OZPI, OSUZP, OZDS, OKO</t>
  </si>
  <si>
    <t>Dotace PAP</t>
  </si>
  <si>
    <t>Ostatní náklady - pouze FKSP</t>
  </si>
  <si>
    <t>Útvar hospodářsko technické správy</t>
  </si>
  <si>
    <t xml:space="preserve">vč. OPS, OSM, OSB, OOU vč. METROLOG, OEVH, OE,  OVEK, OBMI, OSBTK, OIN, OPI, ORI, OTP </t>
  </si>
  <si>
    <t>Personální úsek</t>
  </si>
  <si>
    <t>vč. OPMČ, OVLZ</t>
  </si>
  <si>
    <t>Školení KPR</t>
  </si>
  <si>
    <t>82,83,84</t>
  </si>
  <si>
    <t>85,88</t>
  </si>
  <si>
    <t>Úsek informačních technologií</t>
  </si>
  <si>
    <t>vč. ORSA, ORST, OST</t>
  </si>
  <si>
    <t>Oddělení centrální spisovny</t>
  </si>
  <si>
    <t>NIS (Nemocniční inf. systém)</t>
  </si>
  <si>
    <t>IROP-KIPE</t>
  </si>
  <si>
    <t>IOP-zvýš.efekt.v oblasti diag. procesů (RTG)</t>
  </si>
  <si>
    <t>Obchodní úsek</t>
  </si>
  <si>
    <t>vč. ONZTP, OZPr, ONLEK, NLEK, OVZ</t>
  </si>
  <si>
    <t>Odbor marketingu</t>
  </si>
  <si>
    <t>KOMSTYL, MARKET  (nerozpouš. v režii HTS)</t>
  </si>
  <si>
    <t>Marketingové akce FNOL</t>
  </si>
  <si>
    <t xml:space="preserve">Petřivalského - Rapantův den </t>
  </si>
  <si>
    <t xml:space="preserve">Světový den dárců krve </t>
  </si>
  <si>
    <t xml:space="preserve">Pracovní konference III. Interní kliniky </t>
  </si>
  <si>
    <t xml:space="preserve">Dermatologická konference </t>
  </si>
  <si>
    <t xml:space="preserve">Hirschův den </t>
  </si>
  <si>
    <t xml:space="preserve">Den sester perioperační péče </t>
  </si>
  <si>
    <t xml:space="preserve">Luklův kardiologický den </t>
  </si>
  <si>
    <t>Moravský kazuistický seminář - Kožní klinika</t>
  </si>
  <si>
    <t>Kardiologická ROAD SHOW</t>
  </si>
  <si>
    <t>Lymeská borelióza</t>
  </si>
  <si>
    <t>Konto darů - vzdělávání-konference FNOL</t>
  </si>
  <si>
    <t xml:space="preserve"> pouze konto darů</t>
  </si>
  <si>
    <t>Bezpečná aplikace do cévního řečiště</t>
  </si>
  <si>
    <t>Hospital Management</t>
  </si>
  <si>
    <t>Novinky v asistované reprodukci</t>
  </si>
  <si>
    <t>II. IK - Stop dekubitům</t>
  </si>
  <si>
    <t>Hojení ran v kostce</t>
  </si>
  <si>
    <t>Celostátní konference DNA diagnostiky</t>
  </si>
  <si>
    <t>Seminář pro odborníky pro nemoci z povolání</t>
  </si>
  <si>
    <t>Seminář "Nový zákon o veřejných zakázkách"</t>
  </si>
  <si>
    <t>Odborná konference plicní kliniky</t>
  </si>
  <si>
    <t>Simulační medicína KARIM</t>
  </si>
  <si>
    <t>OKB - workshop</t>
  </si>
  <si>
    <t>Rozmaričovy soudně-lékařské pracovní dny</t>
  </si>
  <si>
    <t>Seminář "Aktuality v nemocničním lékarenství"</t>
  </si>
  <si>
    <t>Pracovní dny chirurgie baze lební</t>
  </si>
  <si>
    <t>Kvalifikační kurz SANITÁŘ</t>
  </si>
  <si>
    <t>Péče o pacienty se žilními vstupy</t>
  </si>
  <si>
    <t>Zavádění žilních vstupů pod UZ kontrolou</t>
  </si>
  <si>
    <t>Péče o pacienty s parenterální výživou - domácí prostředí</t>
  </si>
  <si>
    <t>Český národní kongres léčby malignit peritoneálního povrchu</t>
  </si>
  <si>
    <t>Konference a vzdělávácí akce TO</t>
  </si>
  <si>
    <t>Pracovní dny OKB - dědičné metabolické poruchy</t>
  </si>
  <si>
    <t>Konference PORGYN</t>
  </si>
  <si>
    <t>Běh za zdraví</t>
  </si>
  <si>
    <t>Spolupráce geriatrie a následné péče</t>
  </si>
  <si>
    <t>Gastrokurzy</t>
  </si>
  <si>
    <t>Olomouc Live endoskop</t>
  </si>
  <si>
    <t>Best of Astro</t>
  </si>
  <si>
    <t>od 1.1.2020</t>
  </si>
  <si>
    <t>Simulační kurzy pro Agenturu vojenského zdraví</t>
  </si>
  <si>
    <t>Údržby, provozy</t>
  </si>
  <si>
    <t>9206</t>
  </si>
  <si>
    <t>9208</t>
  </si>
  <si>
    <t>Areál FNOL</t>
  </si>
  <si>
    <t>Projekt SMO-zpřístupnění fort. pevnosti v areálu FNOL</t>
  </si>
  <si>
    <t>Projekt OL kraje-zpřístupnění fort. pevnosti v areálu FNOL</t>
  </si>
  <si>
    <t xml:space="preserve">"Pevnůstka" - archív </t>
  </si>
  <si>
    <t>Areál - ulice Profesora Fuky</t>
  </si>
  <si>
    <t>Sklady, ostatní provozy</t>
  </si>
  <si>
    <r>
      <t xml:space="preserve">Sklad ZPr </t>
    </r>
    <r>
      <rPr>
        <sz val="8"/>
        <rFont val="Arial CE"/>
        <charset val="238"/>
      </rPr>
      <t>(sledování režijních nákladů pracoviště)</t>
    </r>
  </si>
  <si>
    <t>9306</t>
  </si>
  <si>
    <t>9307</t>
  </si>
  <si>
    <t>Ostatní provozy,sklady,stěhovací četa</t>
  </si>
  <si>
    <t>Ostraha FNOL</t>
  </si>
  <si>
    <t>Parková skupina</t>
  </si>
  <si>
    <t>Provozní služby</t>
  </si>
  <si>
    <t>03,04</t>
  </si>
  <si>
    <t>9210</t>
  </si>
  <si>
    <t>9309</t>
  </si>
  <si>
    <t>4498</t>
  </si>
  <si>
    <t>Provoz dopravy - sanitní - převoz pacientů ve FNOL</t>
  </si>
  <si>
    <t>pouze transfery ve FNOL</t>
  </si>
  <si>
    <t>Provoz dopravy - osobní</t>
  </si>
  <si>
    <t>Provoz dopravy - nákladní</t>
  </si>
  <si>
    <t>Provoz dopravy - sanitní - převoz zdrav. pojišťovny</t>
  </si>
  <si>
    <t>pouze dálkové transfery</t>
  </si>
  <si>
    <t>9103</t>
  </si>
  <si>
    <t>Údržba stavební</t>
  </si>
  <si>
    <t>Údržba ZVIT</t>
  </si>
  <si>
    <t>Provoz potrubní pošty</t>
  </si>
  <si>
    <t>Provoz distribuce prádla</t>
  </si>
  <si>
    <t>Provoz stravování</t>
  </si>
  <si>
    <t>9502</t>
  </si>
  <si>
    <t>Provoz stravování - ostatní stravování</t>
  </si>
  <si>
    <t>Provoz stravování - tablet, pacientská strava</t>
  </si>
  <si>
    <t>9504</t>
  </si>
  <si>
    <t>Provoz stravování - Kantýna</t>
  </si>
  <si>
    <t>Provoz stravování - vlastní výroba</t>
  </si>
  <si>
    <t>Ubytovny, Byty</t>
  </si>
  <si>
    <t>02,03,04</t>
  </si>
  <si>
    <t>06,51,52</t>
  </si>
  <si>
    <t>53,54</t>
  </si>
  <si>
    <t>Ubytovny</t>
  </si>
  <si>
    <t>58,59,60</t>
  </si>
  <si>
    <t>61,62</t>
  </si>
  <si>
    <t xml:space="preserve">Byty </t>
  </si>
  <si>
    <t>Stavby</t>
  </si>
  <si>
    <t xml:space="preserve">Přístavba objektu P pro HOK </t>
  </si>
  <si>
    <t>SÚ dospávací haly v objektu A / KARIM</t>
  </si>
  <si>
    <t>Rekonstrukce zákrokového sálu - ORT</t>
  </si>
  <si>
    <t>Vjezdový závorový systém</t>
  </si>
  <si>
    <t>od 15.4.2020</t>
  </si>
  <si>
    <t>SÚ modernizace jídelny - Provoz stravování</t>
  </si>
  <si>
    <t>Parkování pod Dětskou klinikou</t>
  </si>
  <si>
    <t>SÚ operační sál č. 2 v 3NP / NCHIR</t>
  </si>
  <si>
    <t>Napojení areálu Hněvotínská</t>
  </si>
  <si>
    <t>SÚ objektu M1 a M2 - NEUR</t>
  </si>
  <si>
    <t>SÚ vstupů do budovy D1 a D2</t>
  </si>
  <si>
    <t>SÚ 1.NP a 1.PP/ORL</t>
  </si>
  <si>
    <t>SÚ JIRP / DK</t>
  </si>
  <si>
    <t>SÚ objektu D - únikové cesty</t>
  </si>
  <si>
    <t>Lapák tuků</t>
  </si>
  <si>
    <t>SÚ pracoviště sterilizace v 1.PP/ORT</t>
  </si>
  <si>
    <t>Rekonstrukce 1.PP. skladu potravin</t>
  </si>
  <si>
    <t>SÚ 2.NP objektu A</t>
  </si>
  <si>
    <t>SÚ RTG kliniky - budova A/1.PP</t>
  </si>
  <si>
    <t>SÚ objektu U - PSY</t>
  </si>
  <si>
    <t>SÚ JIP a arytmologie I. IK</t>
  </si>
  <si>
    <t>Zateplení 3IK + KNM</t>
  </si>
  <si>
    <t xml:space="preserve">Zateplení  OKB </t>
  </si>
  <si>
    <t>Zateplení ORT</t>
  </si>
  <si>
    <t>Investice - výstavba TO</t>
  </si>
  <si>
    <t>Zateplení DK</t>
  </si>
  <si>
    <t>Příprava rekonstrukce hlavní budovy</t>
  </si>
  <si>
    <t>Zateplení a bezbariérovost KZL</t>
  </si>
  <si>
    <t>Novostavba 2IK a Geriatrie</t>
  </si>
  <si>
    <t>SÚ budovy D2 - zřízení NIP a DIOP</t>
  </si>
  <si>
    <t>Přesun laboratoří HOK z budovy K do budovy P</t>
  </si>
  <si>
    <t>Zdroj chladu pro objekt "A"</t>
  </si>
  <si>
    <t>od 1. 2. 2020</t>
  </si>
  <si>
    <t>Chodníky areálu FNOL</t>
  </si>
  <si>
    <t>od 1. 4. 2020</t>
  </si>
  <si>
    <t>Fort Tafelberg, úprava jižního bloku</t>
  </si>
  <si>
    <t>Stavba - NTMC Národní telemedicínské centrum</t>
  </si>
  <si>
    <t>Transfery MZ ČR + refundace</t>
  </si>
  <si>
    <t>Krizová připravenost - MZ</t>
  </si>
  <si>
    <t>Zdravotní výchova - MZ</t>
  </si>
  <si>
    <t>Výuka studentů - MZ</t>
  </si>
  <si>
    <t>Čítárna - knihovna - MZ</t>
  </si>
  <si>
    <t>Program bezpečnosti a kvality zdrav. péče - MZ</t>
  </si>
  <si>
    <t>Krizová připravenost - MZ - příjem hromad.postižení osob</t>
  </si>
  <si>
    <t>Krizová připravenost - Traumateam ČR - RAFEX 2014</t>
  </si>
  <si>
    <t>Dotační prog. na zvýšení ochr. měkkých cílů v resortu zdrav. v roce 2020</t>
  </si>
  <si>
    <t>platnost od 1.5.2020</t>
  </si>
  <si>
    <t>Psychosociální podpora zdravotnických pracovníků v roce 2020</t>
  </si>
  <si>
    <t>Zabezpečení svolávacího a varovného systému</t>
  </si>
  <si>
    <t>platnost od 27.5.2020</t>
  </si>
  <si>
    <t>Dotační prog. na zvýšení ochr. měkkých cílů v res. zdrav. v roce 2020 - 2 KZL</t>
  </si>
  <si>
    <t>platnost od 19.5.2020</t>
  </si>
  <si>
    <t>9813</t>
  </si>
  <si>
    <t>9814</t>
  </si>
  <si>
    <t xml:space="preserve">Refundace ZO OS, SČL,Unie sester </t>
  </si>
  <si>
    <t>MEDEVAC</t>
  </si>
  <si>
    <t>Konference "Zdraví v Evropě" (Norské fondy)</t>
  </si>
  <si>
    <t>Komunikační kampaň FNOL (nekuřácká nemocnice)</t>
  </si>
  <si>
    <t xml:space="preserve">Projekt WHO - HPH konference </t>
  </si>
  <si>
    <t>Personální stabilizace ve zdravotnictví</t>
  </si>
  <si>
    <t>od 1.8.2017</t>
  </si>
  <si>
    <t>Systém psychosociální intervenční služby SPIS</t>
  </si>
  <si>
    <t>Bezpečnost a kvalita zdravotní péče</t>
  </si>
  <si>
    <t>Pronájmy</t>
  </si>
  <si>
    <t>01,02,03</t>
  </si>
  <si>
    <t>04,05,09</t>
  </si>
  <si>
    <t>10,11,12</t>
  </si>
  <si>
    <t>14,16,18</t>
  </si>
  <si>
    <t>pronájmy Areál FNO</t>
  </si>
  <si>
    <t>08,29,31</t>
  </si>
  <si>
    <t>40,43,46</t>
  </si>
  <si>
    <t>47,50,51</t>
  </si>
  <si>
    <t>54,60</t>
  </si>
  <si>
    <t>pronájmy Areál Hněvotínská vč.kotelny</t>
  </si>
  <si>
    <t>15,17,24</t>
  </si>
  <si>
    <t>28,38,45</t>
  </si>
  <si>
    <t>70,73,94</t>
  </si>
  <si>
    <t>pronájmy Areál Heliport</t>
  </si>
  <si>
    <t>22,35,53</t>
  </si>
  <si>
    <t>64,72,75</t>
  </si>
  <si>
    <t>77,91,93</t>
  </si>
  <si>
    <t>pronájmy Areál Karafiátova</t>
  </si>
  <si>
    <t>13,26,36</t>
  </si>
  <si>
    <t>pouze energie</t>
  </si>
  <si>
    <t>pronájem reklamních ploch</t>
  </si>
  <si>
    <t>daň z nemovitosti + různé</t>
  </si>
  <si>
    <t>pomocné středisko pro inter. potřeby</t>
  </si>
  <si>
    <t>Typ péče</t>
  </si>
  <si>
    <t>IP</t>
  </si>
  <si>
    <t>Standard</t>
  </si>
  <si>
    <t>NS</t>
  </si>
  <si>
    <t>odb</t>
  </si>
  <si>
    <t>icp</t>
  </si>
  <si>
    <t>Popis</t>
  </si>
  <si>
    <t>1F1</t>
  </si>
  <si>
    <t>89301011</t>
  </si>
  <si>
    <t>I. Interní klinika-kardiologická- standardní lůžko</t>
  </si>
  <si>
    <t>1F7</t>
  </si>
  <si>
    <t>0115</t>
  </si>
  <si>
    <t>0121</t>
  </si>
  <si>
    <t>107</t>
  </si>
  <si>
    <t>89301012</t>
  </si>
  <si>
    <t>I. Interní klinika-kardiologická- ambulance kardio</t>
  </si>
  <si>
    <t>102</t>
  </si>
  <si>
    <t>89301014</t>
  </si>
  <si>
    <t>I. Interní klinika-kardiologická- ambulance angiol</t>
  </si>
  <si>
    <t>89301017</t>
  </si>
  <si>
    <t>I. Interní klinika-kardiologická- příjmová ambulan</t>
  </si>
  <si>
    <t>1T1</t>
  </si>
  <si>
    <t>89301013</t>
  </si>
  <si>
    <t>I. Interní klinika-kardiologická- lůžkové oddělení</t>
  </si>
  <si>
    <t>0171</t>
  </si>
  <si>
    <t>89301016</t>
  </si>
  <si>
    <t>I. Interní klinika-kardiologická- Oddělení invaziv</t>
  </si>
  <si>
    <t>0172</t>
  </si>
  <si>
    <t>89301015</t>
  </si>
  <si>
    <t>I. Interní klinika-kardiologická- koronární katetr</t>
  </si>
  <si>
    <t>0194</t>
  </si>
  <si>
    <t>89301021</t>
  </si>
  <si>
    <t>II. Interní klinika-gastro-enterologická- standard</t>
  </si>
  <si>
    <t>89301026</t>
  </si>
  <si>
    <t>II. Interní klinika-gastro-enterologická- pracoviš</t>
  </si>
  <si>
    <t>0221</t>
  </si>
  <si>
    <t>101</t>
  </si>
  <si>
    <t>89301022</t>
  </si>
  <si>
    <t>II. Interní klinika-gastro-enterologická- všeobecn</t>
  </si>
  <si>
    <t>89301024</t>
  </si>
  <si>
    <t>II. Interní klinika-gastro-enterologická- příjmová</t>
  </si>
  <si>
    <t>103</t>
  </si>
  <si>
    <t>89301027</t>
  </si>
  <si>
    <t>II. Interní klinika-gastro-enterologická- ambulanc</t>
  </si>
  <si>
    <t>89301023</t>
  </si>
  <si>
    <t>II. Interní klinika-gastro-enterologická- lůžkové</t>
  </si>
  <si>
    <t>0271</t>
  </si>
  <si>
    <t>105</t>
  </si>
  <si>
    <t>89301028</t>
  </si>
  <si>
    <t>0294</t>
  </si>
  <si>
    <t>89301031</t>
  </si>
  <si>
    <t>III. Interní klinika-nefrologická- standardní lůžk</t>
  </si>
  <si>
    <t>1F9</t>
  </si>
  <si>
    <t>0321</t>
  </si>
  <si>
    <t>89301030</t>
  </si>
  <si>
    <t>III. Interní klinika-nefrologická- ambulance kardi</t>
  </si>
  <si>
    <t>89301032</t>
  </si>
  <si>
    <t>III. Interní klinika-nefrologická- všeobecná ambul</t>
  </si>
  <si>
    <t>89301034</t>
  </si>
  <si>
    <t>III. Interní klinika-nefrologická- příjmová ambula</t>
  </si>
  <si>
    <t>108</t>
  </si>
  <si>
    <t>89301036</t>
  </si>
  <si>
    <t>III. Interní klinika-nefrologická- ambulance nefro</t>
  </si>
  <si>
    <t>109</t>
  </si>
  <si>
    <t>89301037</t>
  </si>
  <si>
    <t>III. Interní klinika-nefrologická- ambulance revma</t>
  </si>
  <si>
    <t>104</t>
  </si>
  <si>
    <t>89301039</t>
  </si>
  <si>
    <t>III. Interní klinika-nefrologická- ambulance endok</t>
  </si>
  <si>
    <t>89301730</t>
  </si>
  <si>
    <t>Dětská klinika- ambulance dietologicka</t>
  </si>
  <si>
    <t>89301033</t>
  </si>
  <si>
    <t>III. Interní klinika-nefrologická- lůžkové oddělen</t>
  </si>
  <si>
    <t>0352</t>
  </si>
  <si>
    <t>128</t>
  </si>
  <si>
    <t>89301035</t>
  </si>
  <si>
    <t>III. Interní klinika-nefrologická- hemodialyzační</t>
  </si>
  <si>
    <t>0353</t>
  </si>
  <si>
    <t>0394</t>
  </si>
  <si>
    <t>5F1</t>
  </si>
  <si>
    <t>89301041</t>
  </si>
  <si>
    <t>I. Chirurgická klinika- standardní lůžková péče</t>
  </si>
  <si>
    <t>6F1</t>
  </si>
  <si>
    <t>89301048</t>
  </si>
  <si>
    <t>I. Chirurgická klinika- standardní lůžková péče-pl</t>
  </si>
  <si>
    <t>0421</t>
  </si>
  <si>
    <t>501</t>
  </si>
  <si>
    <t>89301042</t>
  </si>
  <si>
    <t>I. Chirurgická klinika- všeobecná chirurgická ambu</t>
  </si>
  <si>
    <t>89301046</t>
  </si>
  <si>
    <t>I. Chirurgická klinika- příjmová ambulance</t>
  </si>
  <si>
    <t>502</t>
  </si>
  <si>
    <t>89301047</t>
  </si>
  <si>
    <t>I. Chirurgická klinika- ambulance dětská</t>
  </si>
  <si>
    <t>5T1</t>
  </si>
  <si>
    <t>89301044</t>
  </si>
  <si>
    <t>I. Chirurgická klinika- lůžkové oddělení intenzivn</t>
  </si>
  <si>
    <t>0464</t>
  </si>
  <si>
    <t>5R1</t>
  </si>
  <si>
    <t>89301049</t>
  </si>
  <si>
    <t>I. Chirurgická klinika- COS</t>
  </si>
  <si>
    <t>0466</t>
  </si>
  <si>
    <t>89301040</t>
  </si>
  <si>
    <t>0471</t>
  </si>
  <si>
    <t>89301045</t>
  </si>
  <si>
    <t>I. Chirurgická klinika- gastroenterologie a endosk</t>
  </si>
  <si>
    <t>89301051</t>
  </si>
  <si>
    <t>II. chirurgická klinika cévně-transplantační- stan</t>
  </si>
  <si>
    <t>0521</t>
  </si>
  <si>
    <t>89301052</t>
  </si>
  <si>
    <t>II. chirurgická klinika cévně-transplantační- všeo</t>
  </si>
  <si>
    <t>504</t>
  </si>
  <si>
    <t>89301055</t>
  </si>
  <si>
    <t>II. chirurgická klinika cévně-transplantační- ambu</t>
  </si>
  <si>
    <t>89301056</t>
  </si>
  <si>
    <t>89301058</t>
  </si>
  <si>
    <t>89301054</t>
  </si>
  <si>
    <t>II. chirurgická klinika cévně-transplantační- lůžk</t>
  </si>
  <si>
    <t>0564</t>
  </si>
  <si>
    <t>89301059</t>
  </si>
  <si>
    <t>II. chirurgická klinika COS</t>
  </si>
  <si>
    <t>0566</t>
  </si>
  <si>
    <t>0594</t>
  </si>
  <si>
    <t>5F6</t>
  </si>
  <si>
    <t>89301061</t>
  </si>
  <si>
    <t>Neurochirurgická klinika- standardní lůžková péče</t>
  </si>
  <si>
    <t>0621</t>
  </si>
  <si>
    <t>506</t>
  </si>
  <si>
    <t>89301062</t>
  </si>
  <si>
    <t>Neurochirurgická klinika- všeobecná ambulance</t>
  </si>
  <si>
    <t>708</t>
  </si>
  <si>
    <t>89301065</t>
  </si>
  <si>
    <t>Neurochirurgická klinika- ambulance - léčba bolest</t>
  </si>
  <si>
    <t>5T6</t>
  </si>
  <si>
    <t>89301063</t>
  </si>
  <si>
    <t>Neurochirurgická klinika- lůžkové oddělení intenzi</t>
  </si>
  <si>
    <t>0662</t>
  </si>
  <si>
    <t>5R6</t>
  </si>
  <si>
    <t>89301068</t>
  </si>
  <si>
    <t>Neurochirurgická klinika- ambulance</t>
  </si>
  <si>
    <t>0666</t>
  </si>
  <si>
    <t>89301060</t>
  </si>
  <si>
    <t>Neurochirurgická klinika- COS DK</t>
  </si>
  <si>
    <t>0715</t>
  </si>
  <si>
    <t>7T8</t>
  </si>
  <si>
    <t>89301073</t>
  </si>
  <si>
    <t>Klinika anesteziologie a resuscitace- lůžkové oddě</t>
  </si>
  <si>
    <t>0721</t>
  </si>
  <si>
    <t>89301072</t>
  </si>
  <si>
    <t>Klinika anesteziologie a resuscitace- příjmová amb</t>
  </si>
  <si>
    <t>89301074</t>
  </si>
  <si>
    <t>Klinika anesteziologie a resuscitace- ambulance bo</t>
  </si>
  <si>
    <t>0762</t>
  </si>
  <si>
    <t>89301075</t>
  </si>
  <si>
    <t>Klinika anesteziologie a resuscitace- anesteziolog</t>
  </si>
  <si>
    <t>0764</t>
  </si>
  <si>
    <t>0766</t>
  </si>
  <si>
    <t>0794</t>
  </si>
  <si>
    <t>6F3</t>
  </si>
  <si>
    <t>89301081</t>
  </si>
  <si>
    <t>Porodnicko - gynekologická klinika- standardní lůž</t>
  </si>
  <si>
    <t>0821</t>
  </si>
  <si>
    <t>603</t>
  </si>
  <si>
    <t>89301082</t>
  </si>
  <si>
    <t>Porodnicko - gynekologická klinika- všeobecná ambu</t>
  </si>
  <si>
    <t>604</t>
  </si>
  <si>
    <t>89301085</t>
  </si>
  <si>
    <t>Porodnicko - gynekologická klinika- ambulance děts</t>
  </si>
  <si>
    <t>901</t>
  </si>
  <si>
    <t>89301086</t>
  </si>
  <si>
    <t>Porodnicko - gynekologická klinika- poradna pro kr</t>
  </si>
  <si>
    <t>0822</t>
  </si>
  <si>
    <t>0823</t>
  </si>
  <si>
    <t>613</t>
  </si>
  <si>
    <t>89301087</t>
  </si>
  <si>
    <t>Porodnicko - gynekologická klinika- IVF</t>
  </si>
  <si>
    <t>6P3</t>
  </si>
  <si>
    <t>89301084</t>
  </si>
  <si>
    <t>Porodnicko - gynekologická klinika- lůžkové odděle</t>
  </si>
  <si>
    <t>0841</t>
  </si>
  <si>
    <t>0862</t>
  </si>
  <si>
    <t>89301088</t>
  </si>
  <si>
    <t>Porodnicko - gynekologická klinika- příjmová ambul</t>
  </si>
  <si>
    <t>0863</t>
  </si>
  <si>
    <t>6T3</t>
  </si>
  <si>
    <t>0864</t>
  </si>
  <si>
    <t>6R3</t>
  </si>
  <si>
    <t>89301089</t>
  </si>
  <si>
    <t>Porodnicko - gynekologická klinika- OS</t>
  </si>
  <si>
    <t>3F4</t>
  </si>
  <si>
    <t>89301091</t>
  </si>
  <si>
    <t>Novorozenecké oddělení- standardní lůžková péče</t>
  </si>
  <si>
    <t>0912</t>
  </si>
  <si>
    <t>3T4</t>
  </si>
  <si>
    <t>89301094</t>
  </si>
  <si>
    <t>Novorozenecké oddělení- JIP</t>
  </si>
  <si>
    <t>0921</t>
  </si>
  <si>
    <t>301</t>
  </si>
  <si>
    <t>89301092</t>
  </si>
  <si>
    <t>Novorozenecké oddělení- ambulance</t>
  </si>
  <si>
    <t>89301093</t>
  </si>
  <si>
    <t>Novorozenecké oddělení- lůžkové oddělení intenzivn</t>
  </si>
  <si>
    <t>0932</t>
  </si>
  <si>
    <t>0994</t>
  </si>
  <si>
    <t>3F1</t>
  </si>
  <si>
    <t>89301101</t>
  </si>
  <si>
    <t>Dětská klinika- standardní lůžková péče</t>
  </si>
  <si>
    <t>1021</t>
  </si>
  <si>
    <t>89301102</t>
  </si>
  <si>
    <t>Dětská klinika- všeobecná ambulance</t>
  </si>
  <si>
    <t>409</t>
  </si>
  <si>
    <t>89301106</t>
  </si>
  <si>
    <t>Dětská klinika- ambulance neurologická</t>
  </si>
  <si>
    <t>207</t>
  </si>
  <si>
    <t>89301107</t>
  </si>
  <si>
    <t>Dětská klinika- pracoviště dětské alergologie a im</t>
  </si>
  <si>
    <t>205</t>
  </si>
  <si>
    <t>89301108</t>
  </si>
  <si>
    <t>Dětská klinika- pracoviště dětské pneumonologie</t>
  </si>
  <si>
    <t>202</t>
  </si>
  <si>
    <t>89301109</t>
  </si>
  <si>
    <t>Dětská klinika- ambulance dětské  hematoonkologie</t>
  </si>
  <si>
    <t>302</t>
  </si>
  <si>
    <t>89301701</t>
  </si>
  <si>
    <t>Dětská klinika- pracoviště dětské kardiologie</t>
  </si>
  <si>
    <t>89301702</t>
  </si>
  <si>
    <t>Dětská klinika- pracoviště dětské gastroenterologi</t>
  </si>
  <si>
    <t>89301703</t>
  </si>
  <si>
    <t>Dětská klinika- ambulance nefrologická pro děti a</t>
  </si>
  <si>
    <t>89301705</t>
  </si>
  <si>
    <t>Dětská klinika- příjmová ambulance</t>
  </si>
  <si>
    <t>89301707</t>
  </si>
  <si>
    <t>Dětská klinika- ambulance</t>
  </si>
  <si>
    <t>1022</t>
  </si>
  <si>
    <t>003</t>
  </si>
  <si>
    <t>89871107</t>
  </si>
  <si>
    <t>LSPP detska</t>
  </si>
  <si>
    <t>1023</t>
  </si>
  <si>
    <t>002</t>
  </si>
  <si>
    <t>89963001</t>
  </si>
  <si>
    <t>Prakticky lekar pro deti a dorost</t>
  </si>
  <si>
    <t>2T2</t>
  </si>
  <si>
    <t>89301105</t>
  </si>
  <si>
    <t>Dětská klinika- lůžkové oddělení intenzivní péče h</t>
  </si>
  <si>
    <t>1032</t>
  </si>
  <si>
    <t>3T1</t>
  </si>
  <si>
    <t>89301103</t>
  </si>
  <si>
    <t>Dětská klinika- JIP</t>
  </si>
  <si>
    <t>1042</t>
  </si>
  <si>
    <t>816</t>
  </si>
  <si>
    <t>89301104</t>
  </si>
  <si>
    <t>Dětská klinika- laboratoř experimentální medicíny</t>
  </si>
  <si>
    <t>1066</t>
  </si>
  <si>
    <t>1071</t>
  </si>
  <si>
    <t>707</t>
  </si>
  <si>
    <t>89301706</t>
  </si>
  <si>
    <t>Dětská klinika- dětská urologická endoskopie</t>
  </si>
  <si>
    <t>1094</t>
  </si>
  <si>
    <t>6F6</t>
  </si>
  <si>
    <t>89301111</t>
  </si>
  <si>
    <t>Ortopedická klinika- standardní lůžková péče</t>
  </si>
  <si>
    <t>1121</t>
  </si>
  <si>
    <t>606</t>
  </si>
  <si>
    <t>89301112</t>
  </si>
  <si>
    <t>Ortopedická klinika- ambulance ortopedická</t>
  </si>
  <si>
    <t>89301114</t>
  </si>
  <si>
    <t>Ortopedická klinika- příjmová ambulance</t>
  </si>
  <si>
    <t>6T6</t>
  </si>
  <si>
    <t>89301113</t>
  </si>
  <si>
    <t>Ortopedická klinika- lůžkové oddělení intenzivní p</t>
  </si>
  <si>
    <t>1162</t>
  </si>
  <si>
    <t>6R6</t>
  </si>
  <si>
    <t>89301118</t>
  </si>
  <si>
    <t>Ortopedická klinika-  lokalni sal</t>
  </si>
  <si>
    <t>1166</t>
  </si>
  <si>
    <t>89301110</t>
  </si>
  <si>
    <t>Ortopedická klinika- COS DK</t>
  </si>
  <si>
    <t>7F6</t>
  </si>
  <si>
    <t>89301121</t>
  </si>
  <si>
    <t>Urologická klinika- standardní lůžková péče</t>
  </si>
  <si>
    <t>1221</t>
  </si>
  <si>
    <t>706</t>
  </si>
  <si>
    <t>89301122</t>
  </si>
  <si>
    <t>Urologická klinika- ambulance urologická</t>
  </si>
  <si>
    <t>809</t>
  </si>
  <si>
    <t>89301124</t>
  </si>
  <si>
    <t>Urologická klinika- uroradiologické centrum</t>
  </si>
  <si>
    <t>89301125</t>
  </si>
  <si>
    <t>Urologická klinika- dětská urologie</t>
  </si>
  <si>
    <t>89301126</t>
  </si>
  <si>
    <t>Urologická klinika- příjmová ambulance</t>
  </si>
  <si>
    <t>1262</t>
  </si>
  <si>
    <t>7R6</t>
  </si>
  <si>
    <t>89301128</t>
  </si>
  <si>
    <t>Urologická klinika- OS</t>
  </si>
  <si>
    <t>1264</t>
  </si>
  <si>
    <t>89301129</t>
  </si>
  <si>
    <t>Urologická klinika- COS</t>
  </si>
  <si>
    <t>1266</t>
  </si>
  <si>
    <t>89301120</t>
  </si>
  <si>
    <t>Urologická klinika- COS DK</t>
  </si>
  <si>
    <t>7F1</t>
  </si>
  <si>
    <t>89301131</t>
  </si>
  <si>
    <t>Otolaryngologická klinika- standardní lůžková péče</t>
  </si>
  <si>
    <t>1321</t>
  </si>
  <si>
    <t>701</t>
  </si>
  <si>
    <t>89301132</t>
  </si>
  <si>
    <t>Otolaryngologická klinika- ambulance otorinolaryng</t>
  </si>
  <si>
    <t>702</t>
  </si>
  <si>
    <t>89301134</t>
  </si>
  <si>
    <t>Otolaryngologická klinika- ambulance audiologie a</t>
  </si>
  <si>
    <t>89301137</t>
  </si>
  <si>
    <t>Otolaryngologická klinika- příjmová ambulance</t>
  </si>
  <si>
    <t>1362</t>
  </si>
  <si>
    <t>7R1</t>
  </si>
  <si>
    <t>89301138</t>
  </si>
  <si>
    <t>Otolaryngologická klinika- OS</t>
  </si>
  <si>
    <t>1364</t>
  </si>
  <si>
    <t>89301139</t>
  </si>
  <si>
    <t>Otolaryngologická klinika- COS</t>
  </si>
  <si>
    <t>1366</t>
  </si>
  <si>
    <t>89301130</t>
  </si>
  <si>
    <t>Otolaryngologická klinika- COS DK</t>
  </si>
  <si>
    <t>7F5</t>
  </si>
  <si>
    <t>89301141</t>
  </si>
  <si>
    <t>Oční klinika- standardní lůžková péče</t>
  </si>
  <si>
    <t>1421</t>
  </si>
  <si>
    <t>705</t>
  </si>
  <si>
    <t>89301142</t>
  </si>
  <si>
    <t>Oční klinika- ambulance oční kliniky</t>
  </si>
  <si>
    <t>89301143</t>
  </si>
  <si>
    <t>Oční klinika- ambulance - diagnosticko-terapeuti</t>
  </si>
  <si>
    <t>89301144</t>
  </si>
  <si>
    <t>Oční klinika- příjmová ambulance</t>
  </si>
  <si>
    <t>927</t>
  </si>
  <si>
    <t>89301145</t>
  </si>
  <si>
    <t>Oční klinika- ambulance ortoptiky</t>
  </si>
  <si>
    <t>1462</t>
  </si>
  <si>
    <t>7R5</t>
  </si>
  <si>
    <t>89301148</t>
  </si>
  <si>
    <t>Oční klinika- OS</t>
  </si>
  <si>
    <t>1466</t>
  </si>
  <si>
    <t>89301140</t>
  </si>
  <si>
    <t>Oční klinika- COS DK</t>
  </si>
  <si>
    <t>1494</t>
  </si>
  <si>
    <t>1521</t>
  </si>
  <si>
    <t>89301152</t>
  </si>
  <si>
    <t>Odd.alergologie a klinické imunologie- ambulance a</t>
  </si>
  <si>
    <t>1594</t>
  </si>
  <si>
    <t>2F5</t>
  </si>
  <si>
    <t>89301161</t>
  </si>
  <si>
    <t>Klinika plicních nemocí a tuberkulózy- standardní</t>
  </si>
  <si>
    <t>1621</t>
  </si>
  <si>
    <t>89301162</t>
  </si>
  <si>
    <t>Klinika plicních nemocí a tuberkulózy- ambulance v</t>
  </si>
  <si>
    <t>89301168</t>
  </si>
  <si>
    <t>Klinika plicních nemocí a tuberkulózy- příjmová am</t>
  </si>
  <si>
    <t>2T5</t>
  </si>
  <si>
    <t>89301163</t>
  </si>
  <si>
    <t>Klinika plicních nemocí a tuberkulózy- lůžkové odd</t>
  </si>
  <si>
    <t>1641</t>
  </si>
  <si>
    <t>89301164</t>
  </si>
  <si>
    <t>Klinika plicních nemocí a tuberkulózy- laboratoř -</t>
  </si>
  <si>
    <t>89301165</t>
  </si>
  <si>
    <t>Klinika plicních nemocí a tuberkulózy- bronchologi</t>
  </si>
  <si>
    <t>89301166</t>
  </si>
  <si>
    <t>Klinika plicních nemocí a tuberkulózy- ambulance -</t>
  </si>
  <si>
    <t>89301167</t>
  </si>
  <si>
    <t>Klinika plicních nemocí a tuberkulózy- ambulance p</t>
  </si>
  <si>
    <t>1694</t>
  </si>
  <si>
    <t>2F9</t>
  </si>
  <si>
    <t>89301171</t>
  </si>
  <si>
    <t>Neurologická klinika- standardní lůžková péče</t>
  </si>
  <si>
    <t>1721</t>
  </si>
  <si>
    <t>89301172</t>
  </si>
  <si>
    <t>Neurologická klinika- ambulance neurologická</t>
  </si>
  <si>
    <t>209</t>
  </si>
  <si>
    <t>89301175</t>
  </si>
  <si>
    <t>Neurologická klinika- likvorologická laboratoř</t>
  </si>
  <si>
    <t>2T9</t>
  </si>
  <si>
    <t>89301173</t>
  </si>
  <si>
    <t>Neurologická klinika- lůžkové oddělení intenzivní</t>
  </si>
  <si>
    <t>89301176</t>
  </si>
  <si>
    <t>1751</t>
  </si>
  <si>
    <t>1752</t>
  </si>
  <si>
    <t>1753</t>
  </si>
  <si>
    <t>1791</t>
  </si>
  <si>
    <t>1794</t>
  </si>
  <si>
    <t>3F5</t>
  </si>
  <si>
    <t>89301181</t>
  </si>
  <si>
    <t>Klinika psychiatrie- standardní lůžková péče</t>
  </si>
  <si>
    <t>1814</t>
  </si>
  <si>
    <t>902</t>
  </si>
  <si>
    <t>89301189</t>
  </si>
  <si>
    <t>Klinika psychiatrie- pracoviště ergoterapie</t>
  </si>
  <si>
    <t>1821</t>
  </si>
  <si>
    <t>305</t>
  </si>
  <si>
    <t>89301182</t>
  </si>
  <si>
    <t>Klinika psychiatrie- ambulance všeobecná</t>
  </si>
  <si>
    <t>306</t>
  </si>
  <si>
    <t>89301184</t>
  </si>
  <si>
    <t>Klinika psychiatrie- ambulance dětské a dorostové</t>
  </si>
  <si>
    <t>309</t>
  </si>
  <si>
    <t>89301186</t>
  </si>
  <si>
    <t>Klinika psychiatrie- ambulance sexuologická</t>
  </si>
  <si>
    <t>89301188</t>
  </si>
  <si>
    <t>Klinika psychiatrie- příjmová ambulance</t>
  </si>
  <si>
    <t>1822</t>
  </si>
  <si>
    <t>89301187</t>
  </si>
  <si>
    <t>Klinika psychiatrie- pracoviště klinické psycholog</t>
  </si>
  <si>
    <t>1823</t>
  </si>
  <si>
    <t>308</t>
  </si>
  <si>
    <t>89301185</t>
  </si>
  <si>
    <t>Klinika psychiatrie- ambulance pro návykové nemoci</t>
  </si>
  <si>
    <t>1891</t>
  </si>
  <si>
    <t>89301183</t>
  </si>
  <si>
    <t>Klinika psychiatrie- denní stacionář</t>
  </si>
  <si>
    <t>1921</t>
  </si>
  <si>
    <t>401</t>
  </si>
  <si>
    <t>89301192</t>
  </si>
  <si>
    <t>Klinika pracovního lékařství- všeobecná ambulance</t>
  </si>
  <si>
    <t>1922</t>
  </si>
  <si>
    <t>1923</t>
  </si>
  <si>
    <t>4F4</t>
  </si>
  <si>
    <t>89301201</t>
  </si>
  <si>
    <t>Klinika chorob kožních a pohlavních- standardní lů</t>
  </si>
  <si>
    <t>2021</t>
  </si>
  <si>
    <t>404</t>
  </si>
  <si>
    <t>89301202</t>
  </si>
  <si>
    <t>Klinika chorob kožních a pohlavních- všeobecná amb</t>
  </si>
  <si>
    <t>89301203</t>
  </si>
  <si>
    <t>Klinika chorob kožních a pohlavních- příjmová ambu</t>
  </si>
  <si>
    <t>2022</t>
  </si>
  <si>
    <t>2094</t>
  </si>
  <si>
    <t>4F2</t>
  </si>
  <si>
    <t>89301211</t>
  </si>
  <si>
    <t>Onkologické klinika- standardní lůžková péče</t>
  </si>
  <si>
    <t>2121</t>
  </si>
  <si>
    <t>402</t>
  </si>
  <si>
    <t>89301212</t>
  </si>
  <si>
    <t>Onkologické klinika- všeobecná ambulance</t>
  </si>
  <si>
    <t>2151</t>
  </si>
  <si>
    <t>403</t>
  </si>
  <si>
    <t>89301215</t>
  </si>
  <si>
    <t>Onkologické klinika- ambulance - radiační onkologi</t>
  </si>
  <si>
    <t>2152</t>
  </si>
  <si>
    <t>2194</t>
  </si>
  <si>
    <t>4F7</t>
  </si>
  <si>
    <t>89301221</t>
  </si>
  <si>
    <t>Klinika nukleární medicíny- standardní lůžková péč</t>
  </si>
  <si>
    <t>2221</t>
  </si>
  <si>
    <t>407</t>
  </si>
  <si>
    <t>89301222</t>
  </si>
  <si>
    <t>Klinika nukleární medicíny- všeobecná ambulance</t>
  </si>
  <si>
    <t>2241</t>
  </si>
  <si>
    <t>2251</t>
  </si>
  <si>
    <t>89301226</t>
  </si>
  <si>
    <t>Klinika nukleární medicíny- ambulance - PET/CT</t>
  </si>
  <si>
    <t>2294</t>
  </si>
  <si>
    <t>2421</t>
  </si>
  <si>
    <t>014</t>
  </si>
  <si>
    <t>89305242</t>
  </si>
  <si>
    <t>Zubni ambulance</t>
  </si>
  <si>
    <t>89305245</t>
  </si>
  <si>
    <t>Zubni ambulance protetika</t>
  </si>
  <si>
    <t>015</t>
  </si>
  <si>
    <t>89305246</t>
  </si>
  <si>
    <t>Zubni ambulance ortodoncie</t>
  </si>
  <si>
    <t>89305247</t>
  </si>
  <si>
    <t>Zubni ambulance konzervacni</t>
  </si>
  <si>
    <t>89305248</t>
  </si>
  <si>
    <t>Zubni ambulance detska</t>
  </si>
  <si>
    <t>89305249</t>
  </si>
  <si>
    <t>Zubni ambulance parpdpntologicka</t>
  </si>
  <si>
    <t>2423</t>
  </si>
  <si>
    <t>2425</t>
  </si>
  <si>
    <t>6F5</t>
  </si>
  <si>
    <t>89301251</t>
  </si>
  <si>
    <t>Klinika ústní, čelistní a obličejové chirurgie- st</t>
  </si>
  <si>
    <t>2521</t>
  </si>
  <si>
    <t>605</t>
  </si>
  <si>
    <t>89301252</t>
  </si>
  <si>
    <t>Klinika ústní, čelistní a obličejové chirurgie- př</t>
  </si>
  <si>
    <t>89305252</t>
  </si>
  <si>
    <t>Zubni ambulance special</t>
  </si>
  <si>
    <t>2522</t>
  </si>
  <si>
    <t>019</t>
  </si>
  <si>
    <t>89870255</t>
  </si>
  <si>
    <t>LSPP stomatologicka</t>
  </si>
  <si>
    <t>2523</t>
  </si>
  <si>
    <t>2525</t>
  </si>
  <si>
    <t>2562</t>
  </si>
  <si>
    <t>6R5</t>
  </si>
  <si>
    <t>89301258</t>
  </si>
  <si>
    <t>Klinika ústní, čelistní a obličejové chirurgie- OS</t>
  </si>
  <si>
    <t>2F1</t>
  </si>
  <si>
    <t>89301261</t>
  </si>
  <si>
    <t>Oddělení rehabilitace- standardní lůžková péče</t>
  </si>
  <si>
    <t>2622</t>
  </si>
  <si>
    <t>201</t>
  </si>
  <si>
    <t>89301262</t>
  </si>
  <si>
    <t>Oddělení rehabilitace- ambulance - rehabilitace</t>
  </si>
  <si>
    <t>89301265</t>
  </si>
  <si>
    <t>Oddělení rehabilitace- ambulance fyzioterapie</t>
  </si>
  <si>
    <t>89301267</t>
  </si>
  <si>
    <t>Oddělení rehabilitace- ambulance EMG</t>
  </si>
  <si>
    <t>2651</t>
  </si>
  <si>
    <t>2721</t>
  </si>
  <si>
    <t>204</t>
  </si>
  <si>
    <t>89301272</t>
  </si>
  <si>
    <t>Klinika tělovýchovného lékařství- ambulance</t>
  </si>
  <si>
    <t>89301273</t>
  </si>
  <si>
    <t>Klinika tělovýchovného lékařství- ambulance - tělo</t>
  </si>
  <si>
    <t>89301274</t>
  </si>
  <si>
    <t>89301275</t>
  </si>
  <si>
    <t>Klinika tělovýchovného lékařství- ambulance kardio</t>
  </si>
  <si>
    <t>89301276</t>
  </si>
  <si>
    <t>Klinika tělovýchovného lékařství- ambulance fyziot</t>
  </si>
  <si>
    <t>89301277</t>
  </si>
  <si>
    <t>Klinika tělovýchovného lékařství- dětská obezitolo</t>
  </si>
  <si>
    <t>2821</t>
  </si>
  <si>
    <t>208</t>
  </si>
  <si>
    <t>89301282</t>
  </si>
  <si>
    <t>Ústav lékařské genetiky a fetální medicíny- ambula</t>
  </si>
  <si>
    <t>2841</t>
  </si>
  <si>
    <t>89301285</t>
  </si>
  <si>
    <t>Ústav lékařské genetiky a fetální medicíny- labora</t>
  </si>
  <si>
    <t>2921</t>
  </si>
  <si>
    <t>601</t>
  </si>
  <si>
    <t>89301292</t>
  </si>
  <si>
    <t>Oddělení plastické a estetické chirurgie- všeobecn</t>
  </si>
  <si>
    <t>2962</t>
  </si>
  <si>
    <t>6R1</t>
  </si>
  <si>
    <t>89301298</t>
  </si>
  <si>
    <t>Oddělení plastické a estetické chirurgie- OS</t>
  </si>
  <si>
    <t>2964</t>
  </si>
  <si>
    <t>89301299</t>
  </si>
  <si>
    <t>Oddělení plastické a estetické chirurgie- COS</t>
  </si>
  <si>
    <t>1F6</t>
  </si>
  <si>
    <t>89301301</t>
  </si>
  <si>
    <t>Oddělení geriatrie- standardní lůžková péče</t>
  </si>
  <si>
    <t>9F9</t>
  </si>
  <si>
    <t>89100601</t>
  </si>
  <si>
    <t>lůžka dlouhodobé ošetřovatelské péče</t>
  </si>
  <si>
    <t>3021</t>
  </si>
  <si>
    <t>106</t>
  </si>
  <si>
    <t>89301302</t>
  </si>
  <si>
    <t>Oddělení geriatrie- všeobecná ambulance</t>
  </si>
  <si>
    <t>89301303</t>
  </si>
  <si>
    <t>Oddělení geriatrie- ambulance  interní</t>
  </si>
  <si>
    <t>5F3</t>
  </si>
  <si>
    <t>89301311</t>
  </si>
  <si>
    <t>Traumatologické oddělení- standardní lůžková péče</t>
  </si>
  <si>
    <t>3121</t>
  </si>
  <si>
    <t>503</t>
  </si>
  <si>
    <t>89301312</t>
  </si>
  <si>
    <t>Traumatologické oddělení- všeobecná ambulance</t>
  </si>
  <si>
    <t>5T3</t>
  </si>
  <si>
    <t>89301313</t>
  </si>
  <si>
    <t>Traumatologické oddělení- lůžkové oddělení intenzi</t>
  </si>
  <si>
    <t>3164</t>
  </si>
  <si>
    <t>5R3</t>
  </si>
  <si>
    <t>89301319</t>
  </si>
  <si>
    <t>Traumatologické oddělení- COS</t>
  </si>
  <si>
    <t>3166</t>
  </si>
  <si>
    <t>89301310</t>
  </si>
  <si>
    <t>Traumatologické oddělení- COS DK</t>
  </si>
  <si>
    <t>3194</t>
  </si>
  <si>
    <t>2F2</t>
  </si>
  <si>
    <t>89301321</t>
  </si>
  <si>
    <t>Hematoonkologická klinika- standardní lůžková péče</t>
  </si>
  <si>
    <t>3221</t>
  </si>
  <si>
    <t>89301322</t>
  </si>
  <si>
    <t>Hematoonkologická klinika- všeobecná ambulance</t>
  </si>
  <si>
    <t>89301327</t>
  </si>
  <si>
    <t>Hematoonkologická klinika- příjmová ambulance</t>
  </si>
  <si>
    <t>89301323</t>
  </si>
  <si>
    <t>Hematoonkologická klinika- lůžkové oddělení intenz</t>
  </si>
  <si>
    <t>89301324</t>
  </si>
  <si>
    <t>Hematoonkologická klinika- transplantační jednotka</t>
  </si>
  <si>
    <t>3241</t>
  </si>
  <si>
    <t>818</t>
  </si>
  <si>
    <t>89301325</t>
  </si>
  <si>
    <t>Hematoonkologická klinika- laboratoř hematologická</t>
  </si>
  <si>
    <t>89301326</t>
  </si>
  <si>
    <t>Hematoonkologická klinika- laboratoř cytogenetiky</t>
  </si>
  <si>
    <t>3242</t>
  </si>
  <si>
    <t>3243</t>
  </si>
  <si>
    <t>3244</t>
  </si>
  <si>
    <t>3245</t>
  </si>
  <si>
    <t>3246</t>
  </si>
  <si>
    <t>3247</t>
  </si>
  <si>
    <t>3248</t>
  </si>
  <si>
    <t>3294</t>
  </si>
  <si>
    <t>3321</t>
  </si>
  <si>
    <t>881</t>
  </si>
  <si>
    <t>89301336</t>
  </si>
  <si>
    <t>Oddělení klinické biochemie- metabolická poradna</t>
  </si>
  <si>
    <t>3322</t>
  </si>
  <si>
    <t>801</t>
  </si>
  <si>
    <t>89301335</t>
  </si>
  <si>
    <t>Oddělení klinické biochemie- OKB - centrální  labo</t>
  </si>
  <si>
    <t>3341</t>
  </si>
  <si>
    <t>3342</t>
  </si>
  <si>
    <t>89301338</t>
  </si>
  <si>
    <t>Oddělení klinické biochemie- OKB - LDMP</t>
  </si>
  <si>
    <t>3344</t>
  </si>
  <si>
    <t>3451</t>
  </si>
  <si>
    <t>89301345</t>
  </si>
  <si>
    <t>Radiologická klinika- pracoviště radiologie</t>
  </si>
  <si>
    <t>3452</t>
  </si>
  <si>
    <t>806</t>
  </si>
  <si>
    <t>89301346</t>
  </si>
  <si>
    <t>Radiologická klinika- pracoviště screeningové mamo</t>
  </si>
  <si>
    <t>3471</t>
  </si>
  <si>
    <t>3521</t>
  </si>
  <si>
    <t>89301356</t>
  </si>
  <si>
    <t>Transfuzní oddělení- ambulance - hematologická por</t>
  </si>
  <si>
    <t>3541</t>
  </si>
  <si>
    <t>222</t>
  </si>
  <si>
    <t>89301355</t>
  </si>
  <si>
    <t>Transfuzní oddělení- Transfuzní oddělení</t>
  </si>
  <si>
    <t>3590</t>
  </si>
  <si>
    <t>3621</t>
  </si>
  <si>
    <t>903</t>
  </si>
  <si>
    <t>89301362</t>
  </si>
  <si>
    <t>Oddělení klinické logopedie- ambulance - pracovišt</t>
  </si>
  <si>
    <t>3741</t>
  </si>
  <si>
    <t>807</t>
  </si>
  <si>
    <t>89301375</t>
  </si>
  <si>
    <t>Ústav klinické a molekulární patologie- oddělení p</t>
  </si>
  <si>
    <t>3742</t>
  </si>
  <si>
    <t>3743</t>
  </si>
  <si>
    <t>3841</t>
  </si>
  <si>
    <t>814</t>
  </si>
  <si>
    <t>89301385</t>
  </si>
  <si>
    <t>Ústav soudního lékařství- laboratoř Ústavu soudníh</t>
  </si>
  <si>
    <t>808</t>
  </si>
  <si>
    <t>89301386</t>
  </si>
  <si>
    <t>Ústav soudního lékařství- soudního lékařství</t>
  </si>
  <si>
    <t>3921</t>
  </si>
  <si>
    <t>89301395</t>
  </si>
  <si>
    <t>Oddělení klinické psychologie- oddělení klinické p</t>
  </si>
  <si>
    <t>4041</t>
  </si>
  <si>
    <t>802</t>
  </si>
  <si>
    <t>89301405</t>
  </si>
  <si>
    <t>Ústav mikrobiologie- laboratoř  mikrobiologie</t>
  </si>
  <si>
    <t>4141</t>
  </si>
  <si>
    <t>813</t>
  </si>
  <si>
    <t>89301415</t>
  </si>
  <si>
    <t>Ústav imunologie- laboratoř imunologie</t>
  </si>
  <si>
    <t>4143</t>
  </si>
  <si>
    <t>4321</t>
  </si>
  <si>
    <t>206</t>
  </si>
  <si>
    <t>89301432</t>
  </si>
  <si>
    <t>Ústav farmakologie- oddělení klinické farmakologie</t>
  </si>
  <si>
    <t>4441</t>
  </si>
  <si>
    <t>4442</t>
  </si>
  <si>
    <t>4443</t>
  </si>
  <si>
    <t>5F5</t>
  </si>
  <si>
    <t>89301501</t>
  </si>
  <si>
    <t>Kardiochirurgická klinika- standardní lůžková péče</t>
  </si>
  <si>
    <t>5015</t>
  </si>
  <si>
    <t>5T5</t>
  </si>
  <si>
    <t>89301503</t>
  </si>
  <si>
    <t>Kardiochirurgická klinika- lůžkové oddělení intenz</t>
  </si>
  <si>
    <t>5021</t>
  </si>
  <si>
    <t>505</t>
  </si>
  <si>
    <t>89301502</t>
  </si>
  <si>
    <t>Kardiochirurgická klinika- všeobecná ambulance</t>
  </si>
  <si>
    <t>89301506</t>
  </si>
  <si>
    <t>Kardiochirurgická klinika- pracoviště kardiologie</t>
  </si>
  <si>
    <t>5062</t>
  </si>
  <si>
    <t>5R5</t>
  </si>
  <si>
    <t>89301508</t>
  </si>
  <si>
    <t>Kardiochirurgická klinika- OS</t>
  </si>
  <si>
    <t>5721</t>
  </si>
  <si>
    <t>916</t>
  </si>
  <si>
    <t>89301572</t>
  </si>
  <si>
    <t>nutricni ambulance</t>
  </si>
  <si>
    <t>5921</t>
  </si>
  <si>
    <t>89301594</t>
  </si>
  <si>
    <t>Oddělení intenzivní péče chir.oborů- nutriční ambu</t>
  </si>
  <si>
    <t>89301593</t>
  </si>
  <si>
    <t>Oddělení intenzivní péče chir.oborů- intenzivní pé</t>
  </si>
  <si>
    <t>5994</t>
  </si>
  <si>
    <t>6021</t>
  </si>
  <si>
    <t>89301602</t>
  </si>
  <si>
    <t>Oddělení urgentního příjmu- ambulance - chirurgie</t>
  </si>
  <si>
    <t>6022</t>
  </si>
  <si>
    <t>89301604</t>
  </si>
  <si>
    <t>Oddělení urgentního příjmu- ambulance - interna</t>
  </si>
  <si>
    <t>89301605</t>
  </si>
  <si>
    <t>Oddělení urgentního příjmu- ambulance - urologie</t>
  </si>
  <si>
    <t>89301606</t>
  </si>
  <si>
    <t>Oddělení urgentního příjmu- ambulance - neurologie</t>
  </si>
  <si>
    <t>6025</t>
  </si>
  <si>
    <t>89871607</t>
  </si>
  <si>
    <t>LSPP dospela</t>
  </si>
  <si>
    <t>6026</t>
  </si>
  <si>
    <t>89301607</t>
  </si>
  <si>
    <t>Oddělení urgentního příjmu- ambulance - traumatolo</t>
  </si>
  <si>
    <t>6029</t>
  </si>
  <si>
    <t>89301603</t>
  </si>
  <si>
    <t>Oddělení urgentního příjmu- ambulance - emergency</t>
  </si>
  <si>
    <t>9402</t>
  </si>
  <si>
    <t>989</t>
  </si>
  <si>
    <t>89301942</t>
  </si>
  <si>
    <t>Dopravní zdravotní služba- Dopravní zdravotní služ</t>
  </si>
  <si>
    <t>89980001</t>
  </si>
  <si>
    <t>Doprava</t>
  </si>
  <si>
    <t>9405</t>
  </si>
  <si>
    <r>
      <t xml:space="preserve">Nové NS </t>
    </r>
    <r>
      <rPr>
        <i/>
        <sz val="10"/>
        <rFont val="Calibri"/>
        <family val="2"/>
        <charset val="238"/>
        <scheme val="minor"/>
      </rPr>
      <t>(standardně  Ortopedická klinika s 50 standardními a 6 JIP lůžky)</t>
    </r>
  </si>
  <si>
    <r>
      <rPr>
        <b/>
        <sz val="10"/>
        <color rgb="FFFF000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od 20.03.2020, 10 lůžek (standardní kapacita 10 lůžek)</t>
    </r>
  </si>
  <si>
    <r>
      <rPr>
        <b/>
        <sz val="10"/>
        <color indexed="1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od 14.10.2020, 8 lůžek (standardní kapacita 8 lůžek)</t>
    </r>
  </si>
  <si>
    <r>
      <rPr>
        <b/>
        <sz val="10"/>
        <color rgb="FFFF000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od 16.10.2020, 15 lůžek (standardní  kapacita 15 lůžek)</t>
    </r>
  </si>
  <si>
    <r>
      <rPr>
        <b/>
        <sz val="10"/>
        <color rgb="FFFF0000"/>
        <rFont val="Calibri"/>
        <family val="2"/>
        <charset val="238"/>
        <scheme val="minor"/>
      </rPr>
      <t>COVID III</t>
    </r>
    <r>
      <rPr>
        <sz val="10"/>
        <rFont val="Calibri"/>
        <family val="2"/>
        <charset val="238"/>
        <scheme val="minor"/>
      </rPr>
      <t>, (standardní kapacita 27 lůžek)</t>
    </r>
    <r>
      <rPr>
        <b/>
        <sz val="10"/>
        <rFont val="Calibri"/>
        <family val="2"/>
        <charset val="238"/>
        <scheme val="minor"/>
      </rPr>
      <t xml:space="preserve"> 10 lůžek standardní péče. </t>
    </r>
    <r>
      <rPr>
        <sz val="10"/>
        <rFont val="Calibri"/>
        <family val="2"/>
        <charset val="238"/>
        <scheme val="minor"/>
      </rPr>
      <t xml:space="preserve"> NS 0413 - 20 Covid lůžek.</t>
    </r>
  </si>
  <si>
    <r>
      <rPr>
        <b/>
        <sz val="10"/>
        <color indexed="10"/>
        <rFont val="Calibri"/>
        <family val="2"/>
        <charset val="238"/>
        <scheme val="minor"/>
      </rPr>
      <t>COVID DK</t>
    </r>
    <r>
      <rPr>
        <sz val="10"/>
        <rFont val="Calibri"/>
        <family val="2"/>
        <charset val="238"/>
        <scheme val="minor"/>
      </rPr>
      <t>, 10 lůžek (standardní kapacita 10 lůžek), připraveno stby, každý susp. Tam leží a čeká do výsledku výtěru.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</si>
  <si>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50 lůžek (standardní  kapacita 50 standardních + 6 JIP )</t>
    </r>
  </si>
  <si>
    <t>prof. MUDr. Hutyra, Ph.D., FESC / Mgr. Hetclová</t>
  </si>
  <si>
    <t>MUDr. Berta, PhD. / Bc. Chocholková</t>
  </si>
  <si>
    <t>MUDr. Horák / Mgr. et Mgr. Gehrová</t>
  </si>
  <si>
    <t>MUDr. Horák / Bc. Labudíková</t>
  </si>
  <si>
    <t>MUDr. Horák / Mgr. Kašubová</t>
  </si>
  <si>
    <t>MUDr. Horák / Mgr. Poulíková</t>
  </si>
  <si>
    <t>MUDr. Berta, PhD. / Mgr. Bc. Smolíková</t>
  </si>
  <si>
    <t>doc. MUDr. Uvízl, Ph.D. / Bc. Chocholková</t>
  </si>
  <si>
    <t>MUDr. Hrnčiříková / Bc. Chocholková</t>
  </si>
  <si>
    <t>Ošťádalová</t>
  </si>
  <si>
    <t>Pořizování a evidence výkonů dle zadaných parametrů na KARIM projednána s klinikou</t>
  </si>
  <si>
    <t>Současně s tím se přesouvá IPCHO do prostor NIP. S prim. Horákovou projednán způsob evidence a vykazování péče.</t>
  </si>
  <si>
    <t>Zajištění vykazování UPV při HF (vysokoprůtokové oxygenaci) - Dle sdělení VZP nebude možné vykazovat markery plicní ventilace na standardních lůžkách, pro pacienty na HF bude údajně zaveden příslušný marker - evidence pacientů s HF projednána s dokumentační na I.chir.</t>
  </si>
  <si>
    <t>Zajištění vykazování UPV při HF (vysokoprůtokové oxygenaci) - potenciálně také možné. Bude projednán způsob vykazování pacientů s HF - buď bude účtováno jako TISS + marker plicní ventilace, případně přislíbeným markerem VZP ppro evidenci HHF</t>
  </si>
  <si>
    <t xml:space="preserve">Komunikováno ze strany OZPI  s informatikou ve věci zřízení přístupového uzlu - nutné ale odkomunikovat i ze strany vedení převedení kompetencí za ortopedická lůžka na vedení III. IK  </t>
  </si>
  <si>
    <t>COVID CHIR I</t>
  </si>
  <si>
    <t>COVID FRANZ / A</t>
  </si>
  <si>
    <t>COVID FRANZ / B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</si>
  <si>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6 lůžek (standardní kapacita 30)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</si>
  <si>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4 lůžek (standardní kapacita 30)</t>
    </r>
  </si>
  <si>
    <t>Bc. Labudíková</t>
  </si>
  <si>
    <t>COVID I. IK</t>
  </si>
  <si>
    <t>COVID NEUR</t>
  </si>
  <si>
    <t>NEUR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</si>
  <si>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24 lůžek</t>
    </r>
    <r>
      <rPr>
        <sz val="10"/>
        <color theme="1"/>
        <rFont val="Calibri"/>
        <family val="2"/>
        <charset val="238"/>
        <scheme val="minor"/>
      </rPr>
      <t xml:space="preserve"> (standardní kapacita 28 lůžek celkem)</t>
    </r>
  </si>
  <si>
    <t>Standardní kapacita - 28 lůžek celkem</t>
  </si>
  <si>
    <t>Mgr. Řeháková</t>
  </si>
  <si>
    <t>JIP 34 A, JIP 35 B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</si>
  <si>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12 lůžek (standardní kapacita 13)</t>
    </r>
  </si>
  <si>
    <t>Standardní kapacita - 13 lůžek celkem</t>
  </si>
  <si>
    <t>JIP A, JIP B</t>
  </si>
  <si>
    <t>COVID CHIR II</t>
  </si>
  <si>
    <t>II.CHIR</t>
  </si>
  <si>
    <t>JIP 37A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</si>
  <si>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(standardní  kapacita 27 lůžek), </t>
    </r>
    <r>
      <rPr>
        <b/>
        <sz val="10"/>
        <rFont val="Calibri"/>
        <family val="2"/>
        <charset val="238"/>
        <scheme val="minor"/>
      </rPr>
      <t>10 standardních lůžek s neinvazivní ventilací - High flow</t>
    </r>
    <r>
      <rPr>
        <sz val="10"/>
        <rFont val="Calibri"/>
        <family val="2"/>
        <charset val="238"/>
        <scheme val="minor"/>
      </rPr>
      <t xml:space="preserve"> (Airvo), JIP/IMP péče. NS 0413 - 20 Covid lůžek.</t>
    </r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</si>
  <si>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25 lůžek (standardní  kapacita 32 lůžek, JIP 37A 4 lůžka a lůžkové oddělení 37 - 28 lůžek)</t>
    </r>
  </si>
  <si>
    <t>JIP 37A + lůžkové oddělení 37</t>
  </si>
  <si>
    <t xml:space="preserve">Standardní kapacita - 32 lůžek celkem </t>
  </si>
  <si>
    <t>Mgr. Rokytová</t>
  </si>
  <si>
    <r>
      <rPr>
        <b/>
        <sz val="10"/>
        <color indexed="10"/>
        <rFont val="Calibri"/>
        <family val="2"/>
        <charset val="238"/>
        <scheme val="minor"/>
      </rPr>
      <t>JIP DK</t>
    </r>
    <r>
      <rPr>
        <sz val="10"/>
        <rFont val="Calibri"/>
        <family val="2"/>
        <charset val="238"/>
        <scheme val="minor"/>
      </rPr>
      <t>, 6 lůžek (standardní kapacita 8 lůžek)</t>
    </r>
  </si>
  <si>
    <t>Standardně se jedná o JIP I. IK s 8 lůžky a NS 0131, dalších  8 lůžek je přesunuto z oddělení 1 a NS 0111)</t>
  </si>
  <si>
    <t>JIP I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</si>
  <si>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16 lůžek</t>
    </r>
  </si>
  <si>
    <t>COVID III. IK</t>
  </si>
  <si>
    <t>III. Interní klinika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</si>
  <si>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11 lůžek (JIP 39D 5 lůžek a z NS 0352 dialýzy 6 lůžek)</t>
    </r>
  </si>
  <si>
    <t xml:space="preserve">Standardní kapacita - 5 lůžek celkem </t>
  </si>
  <si>
    <t>Bc. Bazinková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</si>
  <si>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20 lůžek (standardní kapacita 21)</t>
    </r>
  </si>
  <si>
    <t>Standardní kapacita - 21 lůžek celkem</t>
  </si>
  <si>
    <t>Lůžkové oddělení 39A, 39B, 39C, 39R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</si>
  <si>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44 lůžek (standarní kapacita 50 lůžek)</t>
    </r>
  </si>
  <si>
    <t>lůžkové oddělení 39A, 39B, 39C, 39 D</t>
  </si>
  <si>
    <t xml:space="preserve">Standardní kapacita - 50 lůžek celkem 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</si>
  <si>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 xml:space="preserve"> 13 Standardní Covid lůžka + 6 lůžek z Ortopedie půjčeno</t>
    </r>
  </si>
  <si>
    <t>Standardní kapacita - 13lůžek celkem</t>
  </si>
  <si>
    <t>lůžkové oddělení č 33  Odb. 6F5, IČP 89301251)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</si>
  <si>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22 lůžek</t>
    </r>
    <r>
      <rPr>
        <sz val="10"/>
        <color theme="1"/>
        <rFont val="Calibri"/>
        <family val="2"/>
        <charset val="238"/>
        <scheme val="minor"/>
      </rPr>
      <t xml:space="preserve"> (standardní kapacita 25 lůžek celkem, oddělení 46)</t>
    </r>
  </si>
  <si>
    <t>lůžkové oddělení 46</t>
  </si>
  <si>
    <t>Standardní kapacita - 25 lůžek celkem</t>
  </si>
  <si>
    <t>Mgr. Danielová</t>
  </si>
  <si>
    <t>Mgr. Šeflová</t>
  </si>
  <si>
    <t>COVID II. IK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</si>
  <si>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24 lůžek</t>
    </r>
    <r>
      <rPr>
        <sz val="10"/>
        <color theme="1"/>
        <rFont val="Calibri"/>
        <family val="2"/>
        <charset val="238"/>
        <scheme val="minor"/>
      </rPr>
      <t xml:space="preserve"> (standardní kapacita 25 lůžek celkem, oddělení 30 C)</t>
    </r>
  </si>
  <si>
    <t>COVID UROL</t>
  </si>
  <si>
    <t>Urologie</t>
  </si>
  <si>
    <t>Lůžkové oddělení 20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</si>
  <si>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28 lůžek (standarní kapacita 31 lůžek)</t>
    </r>
  </si>
  <si>
    <t>lůžkové oddělení 20</t>
  </si>
  <si>
    <t xml:space="preserve">Standardní kapacita - 31 lůžek celkem </t>
  </si>
  <si>
    <t>Bc. Hanousková</t>
  </si>
  <si>
    <t>COVID PSYCH</t>
  </si>
  <si>
    <t>Psychiatrie</t>
  </si>
  <si>
    <t>Bc. Pizúrová</t>
  </si>
  <si>
    <t>Lůžkové ddělení 32C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</si>
  <si>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25 lůžek</t>
    </r>
    <r>
      <rPr>
        <sz val="10"/>
        <color theme="1"/>
        <rFont val="Calibri"/>
        <family val="2"/>
        <charset val="238"/>
        <scheme val="minor"/>
      </rPr>
      <t xml:space="preserve"> (standardní kapacita 28 lůžek celkem, oddělení 32 C)</t>
    </r>
  </si>
  <si>
    <t>lůžkové oddělení 32C</t>
  </si>
  <si>
    <t>Lůžkové ddělení 33</t>
  </si>
  <si>
    <t>Lůžkové oddělení 46</t>
  </si>
  <si>
    <t>Ortopedická klinika - celá</t>
  </si>
  <si>
    <t>Necovidový přesun</t>
  </si>
  <si>
    <t>označení / komentář</t>
  </si>
  <si>
    <t>RHB</t>
  </si>
  <si>
    <t>NON COVID oddělení</t>
  </si>
  <si>
    <t>Přesunutí  oddělení 4, I.IK (NS 0113)</t>
  </si>
  <si>
    <t>lůžkové oddělení 45</t>
  </si>
  <si>
    <t>Standardní kapacita - 14 lůžek celkem</t>
  </si>
  <si>
    <t>Mgr. Kmoníčková</t>
  </si>
  <si>
    <t>Poznámky</t>
  </si>
  <si>
    <t xml:space="preserve"> - přesun oddělení 45 na Rehabilitaci oddělení 45 se 14 lůžky NS 0117, původně NS 0113</t>
  </si>
  <si>
    <t>stav k 19.10.2020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</si>
  <si>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6 lůžek (JIP 39D 6 lůžek)</t>
    </r>
  </si>
  <si>
    <t>HDO (hemodialýza)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</si>
  <si>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5 lůžek (oddělení 39)</t>
    </r>
  </si>
  <si>
    <t>COVID ODBM</t>
  </si>
  <si>
    <t>COVID GASTRO</t>
  </si>
  <si>
    <t>JIP 21C</t>
  </si>
  <si>
    <t>zatím neotevřeno, bude po 3.IK</t>
  </si>
  <si>
    <t>zatím neotevřeno, bude po PSY</t>
  </si>
  <si>
    <t>KCHIR</t>
  </si>
  <si>
    <t>1CHIR</t>
  </si>
  <si>
    <t>1IK</t>
  </si>
  <si>
    <t>2CHIR</t>
  </si>
  <si>
    <t>3IK</t>
  </si>
  <si>
    <t>2IKaGER</t>
  </si>
  <si>
    <t>KUCOCH</t>
  </si>
  <si>
    <t>PSY</t>
  </si>
  <si>
    <t>ORT</t>
  </si>
  <si>
    <t>Mezi
součty</t>
  </si>
  <si>
    <t>Počet covid pacientů</t>
  </si>
  <si>
    <t>Volná lůžka</t>
  </si>
  <si>
    <t>Obložnost</t>
  </si>
  <si>
    <t>Covid pacienti vedení na non covid odděleních</t>
  </si>
  <si>
    <t>IssueID</t>
  </si>
  <si>
    <t>Fáze I</t>
  </si>
  <si>
    <t>Fáze II</t>
  </si>
  <si>
    <t>Fáze II celkem</t>
  </si>
  <si>
    <t>Fáze I celkem</t>
  </si>
  <si>
    <t>URO - oddělení 20</t>
  </si>
  <si>
    <t>29-31/10/2020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</si>
  <si>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color rgb="FF7030A0"/>
        <rFont val="Calibri"/>
        <family val="2"/>
        <charset val="238"/>
        <scheme val="minor"/>
      </rPr>
      <t xml:space="preserve">22.10.2020 bude otevřeno 10 lůžek </t>
    </r>
    <r>
      <rPr>
        <sz val="10"/>
        <rFont val="Calibri"/>
        <family val="2"/>
        <charset val="238"/>
        <scheme val="minor"/>
      </rPr>
      <t>High flow bez personálu +15 lůžek standard</t>
    </r>
  </si>
  <si>
    <t>Ventilátory</t>
  </si>
  <si>
    <t>Monitory</t>
  </si>
  <si>
    <t>HiFlow</t>
  </si>
  <si>
    <t>zvlhčovače</t>
  </si>
  <si>
    <t>Průtokoměry</t>
  </si>
  <si>
    <t>Infuzní technika</t>
  </si>
  <si>
    <t>Ostatní</t>
  </si>
  <si>
    <t>3xMEC1200</t>
  </si>
  <si>
    <t>10xMonnal T75</t>
  </si>
  <si>
    <t>4xSV600, 3xSV300, 4xEvitaXL</t>
  </si>
  <si>
    <t>2xUZV EMS</t>
  </si>
  <si>
    <t>IPCHO(NIP/DIOP)</t>
  </si>
  <si>
    <t>1xUZV EMS</t>
  </si>
  <si>
    <t>6xMP60, 1xMP40</t>
  </si>
  <si>
    <t>1IK (REHA)</t>
  </si>
  <si>
    <t>1xMP40</t>
  </si>
  <si>
    <t>1xCareScape, 4xEvita4</t>
  </si>
  <si>
    <t>OK</t>
  </si>
  <si>
    <t>20x LHL současně s HIFlow</t>
  </si>
  <si>
    <t>7xCheiron</t>
  </si>
  <si>
    <t>9xD FA, 15xD Arg, 21xD BB, 20xP Arg, 12xP BB</t>
  </si>
  <si>
    <t>10xP Arg, alokace 20xP Arg.</t>
  </si>
  <si>
    <t>alokace 10xP Arg.</t>
  </si>
  <si>
    <t>9xD BB, 3xP BB</t>
  </si>
  <si>
    <t>8xD FO, 3xP FO</t>
  </si>
  <si>
    <t>1IK (AMB)</t>
  </si>
  <si>
    <t>ORT (OP4)</t>
  </si>
  <si>
    <t>1xDEF LP1000</t>
  </si>
  <si>
    <t>1xodsávačka Victoria</t>
  </si>
  <si>
    <t>KCHIR (ODD50JIP)</t>
  </si>
  <si>
    <t>2xMP20</t>
  </si>
  <si>
    <t>12/22</t>
  </si>
  <si>
    <t>10/17</t>
  </si>
  <si>
    <t>1xna láhev</t>
  </si>
  <si>
    <t>1xMEC1200, 1xFM, 2x T5</t>
  </si>
  <si>
    <t>3IK (HDS)</t>
  </si>
  <si>
    <t>2xDASH3000</t>
  </si>
  <si>
    <t>1xX2, 1xPM50, 1xMP30, 1xMP5</t>
  </si>
  <si>
    <t>3xEvita4, 1xEvitaXL</t>
  </si>
  <si>
    <t>PLIC (JIP)</t>
  </si>
  <si>
    <t>1xEvita4</t>
  </si>
  <si>
    <t>25xD FA, 16xD Pilot, 22xP FA, 5xB FA</t>
  </si>
  <si>
    <t>8xD FO, OK</t>
  </si>
  <si>
    <t>dovezli 8, 13/22</t>
  </si>
  <si>
    <t>dovezli 16, 42/42</t>
  </si>
  <si>
    <t>10xVapotherm</t>
  </si>
  <si>
    <t>6/6</t>
  </si>
  <si>
    <t>5/5</t>
  </si>
  <si>
    <t>1 na láhev - není centrální kyslík</t>
  </si>
  <si>
    <t>8/8</t>
  </si>
  <si>
    <t>5/4</t>
  </si>
  <si>
    <t>1xEvitaXL, 1xInfinity, 4xCarescape</t>
  </si>
  <si>
    <t>20/20</t>
  </si>
  <si>
    <t>7/7</t>
  </si>
  <si>
    <t>5xLHL, 5xAIRVO2</t>
  </si>
  <si>
    <t>dovezli 9, 25/25</t>
  </si>
  <si>
    <t>3x lůžko</t>
  </si>
  <si>
    <t>17xlůžko</t>
  </si>
  <si>
    <t>3IK (JIP)</t>
  </si>
  <si>
    <t>1xMonnal T75</t>
  </si>
  <si>
    <t>dovezli 5, 17/17</t>
  </si>
  <si>
    <t>17xlůžko, 1x myčka</t>
  </si>
  <si>
    <t>4xMP30, 1x MEC1200, 1x centrála</t>
  </si>
  <si>
    <t>10xMP30, 9xX3, 1xMP30, 2xcentrála</t>
  </si>
  <si>
    <t>14, 30/44</t>
  </si>
  <si>
    <t>dovezli 7, 15/15</t>
  </si>
  <si>
    <t>Ventilátory:</t>
  </si>
  <si>
    <t>Monnal T75</t>
  </si>
  <si>
    <t>FJ</t>
  </si>
  <si>
    <t>Agel</t>
  </si>
  <si>
    <t>dovezli 5, 14/20</t>
  </si>
  <si>
    <t>10xLHL, 10xAIRVO2</t>
  </si>
  <si>
    <t>Monitory:</t>
  </si>
  <si>
    <t>X3</t>
  </si>
  <si>
    <t>3x</t>
  </si>
  <si>
    <t>OBMI</t>
  </si>
  <si>
    <t>Odsávačky a vakuum:</t>
  </si>
  <si>
    <t>Victorie</t>
  </si>
  <si>
    <t>1x</t>
  </si>
  <si>
    <t>Podtlaková hadice</t>
  </si>
  <si>
    <t>6x</t>
  </si>
  <si>
    <t>centrála 16už.</t>
  </si>
  <si>
    <t>centrála 12už.</t>
  </si>
  <si>
    <t>Defibrilátory:</t>
  </si>
  <si>
    <t>LP1000</t>
  </si>
  <si>
    <t>Kyslíková terapie:</t>
  </si>
  <si>
    <t>5x</t>
  </si>
  <si>
    <t>Lahev 1/4"</t>
  </si>
  <si>
    <t>5x + 4x</t>
  </si>
  <si>
    <t>redukce 1/4 - 9/16"</t>
  </si>
  <si>
    <t>16x</t>
  </si>
  <si>
    <t>Průtokoměry 15l/m 3/8"</t>
  </si>
  <si>
    <t>4x</t>
  </si>
  <si>
    <t>Průtokoměry 15l/m 1/4-3/8"</t>
  </si>
  <si>
    <t>UPS</t>
  </si>
  <si>
    <t>switch 12už.</t>
  </si>
  <si>
    <t>dovací stanice pro X3</t>
  </si>
  <si>
    <t>2x</t>
  </si>
  <si>
    <t>2IK</t>
  </si>
  <si>
    <t>Infuzní technika:</t>
  </si>
  <si>
    <t>Infuzní pumpy Argus</t>
  </si>
  <si>
    <t>alokace 30x</t>
  </si>
  <si>
    <t>8x</t>
  </si>
  <si>
    <t>alokace 1x</t>
  </si>
  <si>
    <t>Monnal T75 (3IK JIP)</t>
  </si>
  <si>
    <t>Infuzní pumpy Argus (C-1CH, C-NEUR)</t>
  </si>
  <si>
    <t>alokace 2x</t>
  </si>
  <si>
    <t>CareScape (2IK JIP)</t>
  </si>
  <si>
    <t>Monnal T75 (1CHIR JIP)</t>
  </si>
  <si>
    <t>1xOxylog1000, 6xregulátor vakua, 7x podtlaková hadice, 1x odsávačka</t>
  </si>
  <si>
    <t>dovezli 10, 4/24, 1x na bombu</t>
  </si>
  <si>
    <t>17/17, 1x na bombu</t>
  </si>
  <si>
    <t>8xpodtlaková hadice</t>
  </si>
  <si>
    <t>Commen</t>
  </si>
  <si>
    <t>URO 20</t>
  </si>
  <si>
    <t>Redukční ventil vakua</t>
  </si>
  <si>
    <t>AIRVO2</t>
  </si>
  <si>
    <t>Evita 4 (1CHIR JIP)</t>
  </si>
  <si>
    <t>1xOxylog2000, (Oxylog 3000+ z KARIM za 2000)</t>
  </si>
  <si>
    <t>OK, 13/13</t>
  </si>
  <si>
    <t>OK, 15/15</t>
  </si>
  <si>
    <t>postcovid</t>
  </si>
  <si>
    <t>nebude - odvést prutokace</t>
  </si>
  <si>
    <t>nebude</t>
  </si>
  <si>
    <t>nebude akutní - odvézt HiFlow</t>
  </si>
  <si>
    <t>Dovézt 1xLHL</t>
  </si>
  <si>
    <t>2IK JIP</t>
  </si>
  <si>
    <t>dovézt 2xAIRVO2</t>
  </si>
  <si>
    <t>dovézt HiFow/Ventilátor Monnal</t>
  </si>
  <si>
    <t>5xLHL, 8x AIRVO2</t>
  </si>
  <si>
    <t>odvézt - 5 HiFlow</t>
  </si>
  <si>
    <t>neotevře se</t>
  </si>
  <si>
    <t>Zjistit zda na 2CHIR je PS CPAP na Oxylogu</t>
  </si>
  <si>
    <t>14/20</t>
  </si>
  <si>
    <t>dovezli 5xAIRVO2</t>
  </si>
</sst>
</file>

<file path=xl/styles.xml><?xml version="1.0" encoding="utf-8"?>
<styleSheet xmlns="http://schemas.openxmlformats.org/spreadsheetml/2006/main">
  <numFmts count="1">
    <numFmt numFmtId="164" formatCode="dd/mm/yy;@"/>
  </numFmts>
  <fonts count="136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10"/>
      <color rgb="FFFFCCFF"/>
      <name val="Arial CE"/>
      <charset val="238"/>
    </font>
    <font>
      <b/>
      <sz val="10"/>
      <color rgb="FFFFFF0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rgb="FF7030A0"/>
      <name val="Calibri"/>
      <family val="2"/>
      <charset val="238"/>
      <scheme val="minor"/>
    </font>
    <font>
      <b/>
      <sz val="10"/>
      <color rgb="FF7030A0"/>
      <name val="Arial"/>
      <family val="2"/>
      <charset val="238"/>
    </font>
    <font>
      <b/>
      <sz val="10"/>
      <color rgb="FFFF0000"/>
      <name val="Arial CE"/>
      <charset val="238"/>
    </font>
    <font>
      <b/>
      <sz val="10"/>
      <name val="Arial CE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1F497D"/>
      <name val="Calibri"/>
      <family val="2"/>
      <charset val="238"/>
    </font>
    <font>
      <b/>
      <sz val="11"/>
      <color rgb="FF1F497D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trike/>
      <sz val="10"/>
      <color rgb="FFFF0000"/>
      <name val="Arial"/>
      <family val="2"/>
      <charset val="238"/>
    </font>
    <font>
      <b/>
      <strike/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</font>
    <font>
      <sz val="11"/>
      <color rgb="FF00B050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0"/>
      <color rgb="FF00B050"/>
      <name val="Arial"/>
      <family val="2"/>
      <charset val="238"/>
    </font>
    <font>
      <b/>
      <strike/>
      <sz val="11"/>
      <color rgb="FF00B050"/>
      <name val="Calibri"/>
      <family val="2"/>
      <charset val="238"/>
      <scheme val="minor"/>
    </font>
    <font>
      <b/>
      <strike/>
      <sz val="10"/>
      <color rgb="FF00B050"/>
      <name val="Arial"/>
      <family val="2"/>
      <charset val="238"/>
    </font>
    <font>
      <b/>
      <strike/>
      <sz val="11"/>
      <color rgb="FF00B05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trike/>
      <sz val="10"/>
      <color rgb="FFFF0000"/>
      <name val="Arial CE"/>
      <charset val="238"/>
    </font>
    <font>
      <b/>
      <sz val="10"/>
      <color indexed="10"/>
      <name val="Arial"/>
      <family val="2"/>
      <charset val="238"/>
    </font>
    <font>
      <b/>
      <sz val="10"/>
      <color indexed="10"/>
      <name val="Arial CE"/>
      <charset val="238"/>
    </font>
    <font>
      <sz val="8"/>
      <color theme="9" tint="-0.499984740745262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color indexed="57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FF00"/>
      <name val="Calibri"/>
      <family val="2"/>
      <charset val="238"/>
      <scheme val="minor"/>
    </font>
    <font>
      <sz val="14"/>
      <color rgb="FFFFFF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i/>
      <sz val="12"/>
      <color rgb="FFFFFF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10"/>
      <color theme="9" tint="-0.499984740745262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FFCCFF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FF00"/>
      <name val="Calibri"/>
      <family val="2"/>
      <charset val="238"/>
      <scheme val="minor"/>
    </font>
    <font>
      <b/>
      <i/>
      <sz val="12"/>
      <color rgb="FFFFFF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4"/>
      <color rgb="FFFFFF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color theme="5" tint="0.79998168889431442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0"/>
      <color indexed="14"/>
      <name val="Arial CE"/>
      <charset val="238"/>
    </font>
    <font>
      <b/>
      <sz val="10"/>
      <color indexed="14"/>
      <name val="Arial CE"/>
      <family val="2"/>
      <charset val="238"/>
    </font>
    <font>
      <b/>
      <sz val="10"/>
      <color indexed="12"/>
      <name val="Arial CE"/>
      <charset val="238"/>
    </font>
    <font>
      <b/>
      <sz val="10"/>
      <color indexed="12"/>
      <name val="Arial CE"/>
      <family val="2"/>
      <charset val="238"/>
    </font>
    <font>
      <strike/>
      <sz val="10"/>
      <name val="Arial CE"/>
      <charset val="238"/>
    </font>
    <font>
      <sz val="10"/>
      <color rgb="FFFF0000"/>
      <name val="Arial CE"/>
      <charset val="238"/>
    </font>
    <font>
      <sz val="10"/>
      <color indexed="10"/>
      <name val="Arial CE"/>
      <charset val="238"/>
    </font>
    <font>
      <b/>
      <sz val="10"/>
      <color rgb="FF253B9B"/>
      <name val="Arial CE"/>
      <charset val="238"/>
    </font>
    <font>
      <b/>
      <sz val="10"/>
      <color rgb="FF0000FF"/>
      <name val="Arial CE"/>
      <charset val="238"/>
    </font>
    <font>
      <sz val="10"/>
      <color rgb="FF0070C0"/>
      <name val="Arial CE"/>
      <charset val="238"/>
    </font>
    <font>
      <b/>
      <sz val="10"/>
      <color rgb="FF0000FF"/>
      <name val="Arial CE"/>
      <family val="2"/>
      <charset val="238"/>
    </font>
    <font>
      <strike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rgb="FF2C0AAA"/>
      <name val="Arial CE"/>
      <charset val="238"/>
    </font>
    <font>
      <sz val="10"/>
      <color rgb="FF2C0AAA"/>
      <name val="Arial CE"/>
      <charset val="238"/>
    </font>
    <font>
      <b/>
      <sz val="10"/>
      <color rgb="FF0070C0"/>
      <name val="Arial CE"/>
      <charset val="238"/>
    </font>
    <font>
      <strike/>
      <sz val="10"/>
      <color indexed="10"/>
      <name val="Arial CE"/>
      <charset val="238"/>
    </font>
    <font>
      <sz val="8"/>
      <name val="Arial CE"/>
      <charset val="238"/>
    </font>
    <font>
      <sz val="10"/>
      <color indexed="12"/>
      <name val="Arial CE"/>
      <charset val="238"/>
    </font>
    <font>
      <sz val="10"/>
      <color rgb="FFFF0000"/>
      <name val="Arial CE"/>
      <family val="2"/>
      <charset val="238"/>
    </font>
    <font>
      <b/>
      <strike/>
      <sz val="10"/>
      <color indexed="12"/>
      <name val="Arial CE"/>
      <charset val="238"/>
    </font>
    <font>
      <b/>
      <strike/>
      <sz val="10"/>
      <name val="Arial CE"/>
      <charset val="238"/>
    </font>
    <font>
      <b/>
      <sz val="10"/>
      <color rgb="FF0033CC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10"/>
      <color rgb="FF0033CC"/>
      <name val="Arial CE"/>
      <charset val="238"/>
    </font>
    <font>
      <b/>
      <sz val="10"/>
      <color indexed="17"/>
      <name val="Arial CE"/>
      <charset val="238"/>
    </font>
    <font>
      <strike/>
      <sz val="10"/>
      <color indexed="17"/>
      <name val="Arial CE"/>
      <charset val="238"/>
    </font>
    <font>
      <sz val="10"/>
      <color indexed="17"/>
      <name val="Arial CE"/>
      <charset val="238"/>
    </font>
    <font>
      <sz val="10"/>
      <color indexed="10"/>
      <name val="Arial CE"/>
      <family val="2"/>
      <charset val="238"/>
    </font>
    <font>
      <sz val="10"/>
      <color indexed="14"/>
      <name val="Arial CE"/>
      <charset val="238"/>
    </font>
    <font>
      <sz val="10"/>
      <color indexed="57"/>
      <name val="Arial CE"/>
      <charset val="238"/>
    </font>
    <font>
      <b/>
      <sz val="16"/>
      <color rgb="FFFFFF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rgb="FF7030A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gray0625">
        <bgColor rgb="FFFFFF0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E26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FF00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 style="hair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0" tint="-0.499984740745262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theme="0" tint="-0.499984740745262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theme="0" tint="-0.499984740745262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0" fontId="12" fillId="0" borderId="0"/>
    <xf numFmtId="0" fontId="12" fillId="0" borderId="0"/>
    <xf numFmtId="0" fontId="13" fillId="0" borderId="0"/>
    <xf numFmtId="9" fontId="130" fillId="0" borderId="0" applyFont="0" applyFill="0" applyBorder="0" applyAlignment="0" applyProtection="0"/>
    <xf numFmtId="0" fontId="131" fillId="0" borderId="0"/>
  </cellStyleXfs>
  <cellXfs count="1209">
    <xf numFmtId="0" fontId="0" fillId="0" borderId="0" xfId="0"/>
    <xf numFmtId="49" fontId="6" fillId="2" borderId="1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7" fillId="3" borderId="2" xfId="0" applyNumberFormat="1" applyFont="1" applyFill="1" applyBorder="1" applyAlignment="1">
      <alignment horizontal="center" vertical="top" wrapText="1"/>
    </xf>
    <xf numFmtId="49" fontId="7" fillId="3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9" fillId="0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3" fontId="10" fillId="4" borderId="4" xfId="1" applyNumberFormat="1" applyFont="1" applyFill="1" applyBorder="1" applyAlignment="1">
      <alignment horizontal="center" vertical="center" wrapText="1"/>
    </xf>
    <xf numFmtId="49" fontId="13" fillId="4" borderId="4" xfId="1" applyNumberFormat="1" applyFont="1" applyFill="1" applyBorder="1" applyAlignment="1">
      <alignment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49" fontId="13" fillId="4" borderId="3" xfId="1" applyNumberFormat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left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49" fontId="11" fillId="4" borderId="4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right" vertical="center" wrapText="1"/>
    </xf>
    <xf numFmtId="49" fontId="9" fillId="4" borderId="3" xfId="0" applyNumberFormat="1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3" fontId="10" fillId="5" borderId="4" xfId="0" applyNumberFormat="1" applyFont="1" applyFill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vertical="center" wrapText="1"/>
    </xf>
    <xf numFmtId="164" fontId="11" fillId="0" borderId="5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49" fontId="18" fillId="4" borderId="10" xfId="0" applyNumberFormat="1" applyFont="1" applyFill="1" applyBorder="1" applyAlignment="1">
      <alignment horizontal="center" vertical="center" wrapText="1"/>
    </xf>
    <xf numFmtId="49" fontId="17" fillId="4" borderId="9" xfId="0" applyNumberFormat="1" applyFont="1" applyFill="1" applyBorder="1" applyAlignment="1">
      <alignment horizontal="center" vertical="center" wrapText="1"/>
    </xf>
    <xf numFmtId="49" fontId="12" fillId="4" borderId="9" xfId="0" applyNumberFormat="1" applyFont="1" applyFill="1" applyBorder="1" applyAlignment="1">
      <alignment vertical="center" wrapText="1"/>
    </xf>
    <xf numFmtId="164" fontId="11" fillId="4" borderId="9" xfId="0" applyNumberFormat="1" applyFont="1" applyFill="1" applyBorder="1" applyAlignment="1">
      <alignment horizontal="center" vertical="center" wrapText="1"/>
    </xf>
    <xf numFmtId="49" fontId="12" fillId="4" borderId="11" xfId="0" applyNumberFormat="1" applyFont="1" applyFill="1" applyBorder="1" applyAlignment="1">
      <alignment horizontal="left" vertical="center" wrapText="1"/>
    </xf>
    <xf numFmtId="0" fontId="8" fillId="0" borderId="0" xfId="0" applyFont="1"/>
    <xf numFmtId="3" fontId="10" fillId="6" borderId="4" xfId="1" applyNumberFormat="1" applyFont="1" applyFill="1" applyBorder="1" applyAlignment="1">
      <alignment horizontal="center"/>
    </xf>
    <xf numFmtId="3" fontId="0" fillId="0" borderId="0" xfId="0" applyNumberFormat="1"/>
    <xf numFmtId="0" fontId="19" fillId="7" borderId="13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 wrapText="1"/>
    </xf>
    <xf numFmtId="0" fontId="19" fillId="0" borderId="13" xfId="0" applyFont="1" applyBorder="1" applyAlignment="1">
      <alignment horizontal="center" vertical="top"/>
    </xf>
    <xf numFmtId="0" fontId="20" fillId="0" borderId="18" xfId="0" applyFont="1" applyBorder="1" applyAlignment="1">
      <alignment vertical="center"/>
    </xf>
    <xf numFmtId="0" fontId="20" fillId="8" borderId="19" xfId="0" applyFont="1" applyFill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0" fillId="0" borderId="20" xfId="0" applyBorder="1"/>
    <xf numFmtId="0" fontId="0" fillId="0" borderId="19" xfId="0" applyBorder="1"/>
    <xf numFmtId="0" fontId="20" fillId="0" borderId="22" xfId="0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20" fillId="0" borderId="26" xfId="0" applyFont="1" applyBorder="1" applyAlignment="1">
      <alignment vertical="center"/>
    </xf>
    <xf numFmtId="0" fontId="0" fillId="0" borderId="12" xfId="0" applyBorder="1"/>
    <xf numFmtId="0" fontId="0" fillId="0" borderId="27" xfId="0" applyBorder="1"/>
    <xf numFmtId="0" fontId="20" fillId="0" borderId="28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8" borderId="29" xfId="0" applyFont="1" applyFill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0" fillId="0" borderId="2" xfId="0" applyBorder="1"/>
    <xf numFmtId="0" fontId="0" fillId="0" borderId="29" xfId="0" applyBorder="1"/>
    <xf numFmtId="0" fontId="20" fillId="9" borderId="29" xfId="0" applyFont="1" applyFill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0" fillId="0" borderId="33" xfId="0" applyBorder="1"/>
    <xf numFmtId="0" fontId="0" fillId="0" borderId="32" xfId="0" applyBorder="1"/>
    <xf numFmtId="0" fontId="27" fillId="0" borderId="0" xfId="0" applyFont="1" applyAlignment="1">
      <alignment vertical="center" wrapText="1"/>
    </xf>
    <xf numFmtId="0" fontId="8" fillId="10" borderId="1" xfId="0" applyFont="1" applyFill="1" applyBorder="1"/>
    <xf numFmtId="0" fontId="8" fillId="10" borderId="2" xfId="0" applyFont="1" applyFill="1" applyBorder="1"/>
    <xf numFmtId="0" fontId="8" fillId="10" borderId="2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10" borderId="1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28" fillId="9" borderId="1" xfId="0" applyFont="1" applyFill="1" applyBorder="1" applyAlignment="1">
      <alignment horizontal="left"/>
    </xf>
    <xf numFmtId="0" fontId="29" fillId="0" borderId="2" xfId="0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9" fillId="9" borderId="2" xfId="0" applyFont="1" applyFill="1" applyBorder="1" applyAlignment="1">
      <alignment horizontal="center"/>
    </xf>
    <xf numFmtId="14" fontId="29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0" xfId="0" applyNumberFormat="1"/>
    <xf numFmtId="0" fontId="33" fillId="4" borderId="4" xfId="0" applyFont="1" applyFill="1" applyBorder="1" applyAlignment="1">
      <alignment vertical="center" wrapText="1"/>
    </xf>
    <xf numFmtId="3" fontId="32" fillId="4" borderId="4" xfId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4" fontId="37" fillId="4" borderId="4" xfId="0" applyNumberFormat="1" applyFont="1" applyFill="1" applyBorder="1" applyAlignment="1">
      <alignment horizontal="center" vertical="center" wrapText="1"/>
    </xf>
    <xf numFmtId="164" fontId="37" fillId="0" borderId="4" xfId="0" applyNumberFormat="1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36" fillId="0" borderId="26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36" fillId="8" borderId="27" xfId="0" applyFont="1" applyFill="1" applyBorder="1" applyAlignment="1">
      <alignment vertical="center"/>
    </xf>
    <xf numFmtId="0" fontId="36" fillId="0" borderId="25" xfId="0" applyFont="1" applyBorder="1" applyAlignment="1">
      <alignment vertical="center"/>
    </xf>
    <xf numFmtId="0" fontId="28" fillId="0" borderId="4" xfId="0" applyFont="1" applyFill="1" applyBorder="1" applyAlignment="1">
      <alignment vertical="center" wrapText="1"/>
    </xf>
    <xf numFmtId="0" fontId="0" fillId="0" borderId="22" xfId="0" applyBorder="1"/>
    <xf numFmtId="164" fontId="37" fillId="11" borderId="4" xfId="0" applyNumberFormat="1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vertical="center"/>
    </xf>
    <xf numFmtId="0" fontId="38" fillId="0" borderId="4" xfId="0" applyFont="1" applyFill="1" applyBorder="1" applyAlignment="1">
      <alignment vertical="center" wrapText="1"/>
    </xf>
    <xf numFmtId="3" fontId="32" fillId="0" borderId="4" xfId="0" applyNumberFormat="1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vertical="center"/>
    </xf>
    <xf numFmtId="3" fontId="10" fillId="6" borderId="42" xfId="1" applyNumberFormat="1" applyFont="1" applyFill="1" applyBorder="1" applyAlignment="1">
      <alignment horizontal="center"/>
    </xf>
    <xf numFmtId="0" fontId="20" fillId="0" borderId="0" xfId="0" applyFont="1" applyBorder="1" applyAlignment="1">
      <alignment vertical="center"/>
    </xf>
    <xf numFmtId="0" fontId="20" fillId="0" borderId="43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0" fillId="0" borderId="46" xfId="0" applyBorder="1"/>
    <xf numFmtId="0" fontId="0" fillId="0" borderId="45" xfId="0" applyBorder="1"/>
    <xf numFmtId="0" fontId="20" fillId="0" borderId="47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20" fillId="9" borderId="44" xfId="0" applyFont="1" applyFill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0" fillId="0" borderId="50" xfId="0" applyBorder="1"/>
    <xf numFmtId="0" fontId="0" fillId="0" borderId="48" xfId="0" applyBorder="1"/>
    <xf numFmtId="0" fontId="20" fillId="8" borderId="32" xfId="0" applyFont="1" applyFill="1" applyBorder="1" applyAlignment="1">
      <alignment vertical="center"/>
    </xf>
    <xf numFmtId="0" fontId="33" fillId="0" borderId="4" xfId="0" applyFont="1" applyFill="1" applyBorder="1" applyAlignment="1">
      <alignment vertical="center" wrapText="1"/>
    </xf>
    <xf numFmtId="0" fontId="0" fillId="0" borderId="0" xfId="0" applyBorder="1"/>
    <xf numFmtId="0" fontId="20" fillId="0" borderId="0" xfId="0" applyFont="1" applyFill="1" applyBorder="1" applyAlignment="1">
      <alignment vertical="center"/>
    </xf>
    <xf numFmtId="0" fontId="20" fillId="8" borderId="45" xfId="0" applyFont="1" applyFill="1" applyBorder="1" applyAlignment="1">
      <alignment vertical="center"/>
    </xf>
    <xf numFmtId="0" fontId="8" fillId="10" borderId="4" xfId="0" applyFont="1" applyFill="1" applyBorder="1" applyAlignment="1">
      <alignment vertical="center" wrapText="1"/>
    </xf>
    <xf numFmtId="0" fontId="0" fillId="10" borderId="4" xfId="0" applyFill="1" applyBorder="1" applyAlignment="1">
      <alignment vertical="center" wrapText="1"/>
    </xf>
    <xf numFmtId="3" fontId="10" fillId="10" borderId="4" xfId="0" applyNumberFormat="1" applyFont="1" applyFill="1" applyBorder="1" applyAlignment="1">
      <alignment horizontal="center" vertical="center" wrapText="1"/>
    </xf>
    <xf numFmtId="49" fontId="11" fillId="10" borderId="4" xfId="0" applyNumberFormat="1" applyFont="1" applyFill="1" applyBorder="1" applyAlignment="1">
      <alignment vertical="center" wrapText="1"/>
    </xf>
    <xf numFmtId="164" fontId="11" fillId="10" borderId="4" xfId="0" applyNumberFormat="1" applyFont="1" applyFill="1" applyBorder="1" applyAlignment="1">
      <alignment horizontal="center" vertical="center" wrapText="1"/>
    </xf>
    <xf numFmtId="49" fontId="13" fillId="10" borderId="3" xfId="1" applyNumberFormat="1" applyFont="1" applyFill="1" applyBorder="1" applyAlignment="1">
      <alignment horizontal="left" vertical="center" wrapText="1"/>
    </xf>
    <xf numFmtId="49" fontId="9" fillId="10" borderId="1" xfId="0" applyNumberFormat="1" applyFont="1" applyFill="1" applyBorder="1" applyAlignment="1">
      <alignment horizontal="right" vertical="center" wrapText="1"/>
    </xf>
    <xf numFmtId="49" fontId="9" fillId="10" borderId="3" xfId="0" applyNumberFormat="1" applyFont="1" applyFill="1" applyBorder="1" applyAlignment="1">
      <alignment horizontal="right" vertical="center" wrapText="1"/>
    </xf>
    <xf numFmtId="0" fontId="8" fillId="10" borderId="5" xfId="0" applyFont="1" applyFill="1" applyBorder="1" applyAlignment="1">
      <alignment vertical="center" wrapText="1"/>
    </xf>
    <xf numFmtId="0" fontId="0" fillId="10" borderId="5" xfId="0" applyFill="1" applyBorder="1" applyAlignment="1">
      <alignment vertical="center" wrapText="1"/>
    </xf>
    <xf numFmtId="49" fontId="18" fillId="10" borderId="6" xfId="0" applyNumberFormat="1" applyFont="1" applyFill="1" applyBorder="1" applyAlignment="1">
      <alignment horizontal="center" vertical="center" wrapText="1"/>
    </xf>
    <xf numFmtId="49" fontId="17" fillId="10" borderId="5" xfId="0" applyNumberFormat="1" applyFont="1" applyFill="1" applyBorder="1" applyAlignment="1">
      <alignment horizontal="center" vertical="center" wrapText="1"/>
    </xf>
    <xf numFmtId="49" fontId="12" fillId="10" borderId="5" xfId="0" applyNumberFormat="1" applyFont="1" applyFill="1" applyBorder="1" applyAlignment="1">
      <alignment vertical="center" wrapText="1"/>
    </xf>
    <xf numFmtId="164" fontId="11" fillId="10" borderId="5" xfId="0" applyNumberFormat="1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left" vertical="center" wrapText="1"/>
    </xf>
    <xf numFmtId="0" fontId="8" fillId="10" borderId="9" xfId="0" applyFont="1" applyFill="1" applyBorder="1" applyAlignment="1">
      <alignment vertical="center" wrapText="1"/>
    </xf>
    <xf numFmtId="0" fontId="0" fillId="10" borderId="9" xfId="0" applyFill="1" applyBorder="1" applyAlignment="1">
      <alignment vertical="center" wrapText="1"/>
    </xf>
    <xf numFmtId="49" fontId="18" fillId="10" borderId="10" xfId="0" applyNumberFormat="1" applyFont="1" applyFill="1" applyBorder="1" applyAlignment="1">
      <alignment horizontal="center" vertical="center" wrapText="1"/>
    </xf>
    <xf numFmtId="49" fontId="17" fillId="10" borderId="9" xfId="0" applyNumberFormat="1" applyFont="1" applyFill="1" applyBorder="1" applyAlignment="1">
      <alignment horizontal="center" vertical="center" wrapText="1"/>
    </xf>
    <xf numFmtId="49" fontId="12" fillId="10" borderId="9" xfId="0" applyNumberFormat="1" applyFont="1" applyFill="1" applyBorder="1" applyAlignment="1">
      <alignment vertical="center" wrapText="1"/>
    </xf>
    <xf numFmtId="164" fontId="11" fillId="10" borderId="9" xfId="0" applyNumberFormat="1" applyFont="1" applyFill="1" applyBorder="1" applyAlignment="1">
      <alignment horizontal="center" vertical="center" wrapText="1"/>
    </xf>
    <xf numFmtId="49" fontId="12" fillId="10" borderId="11" xfId="0" applyNumberFormat="1" applyFont="1" applyFill="1" applyBorder="1" applyAlignment="1">
      <alignment horizontal="left" vertical="center" wrapText="1"/>
    </xf>
    <xf numFmtId="0" fontId="41" fillId="10" borderId="4" xfId="0" applyFont="1" applyFill="1" applyBorder="1" applyAlignment="1">
      <alignment vertical="center" wrapText="1"/>
    </xf>
    <xf numFmtId="49" fontId="11" fillId="10" borderId="3" xfId="0" applyNumberFormat="1" applyFont="1" applyFill="1" applyBorder="1" applyAlignment="1">
      <alignment horizontal="left" vertical="center" wrapText="1"/>
    </xf>
    <xf numFmtId="49" fontId="18" fillId="10" borderId="1" xfId="0" applyNumberFormat="1" applyFont="1" applyFill="1" applyBorder="1" applyAlignment="1">
      <alignment horizontal="center" vertical="center" wrapText="1"/>
    </xf>
    <xf numFmtId="49" fontId="17" fillId="10" borderId="4" xfId="0" applyNumberFormat="1" applyFont="1" applyFill="1" applyBorder="1" applyAlignment="1">
      <alignment horizontal="center" vertical="center" wrapText="1"/>
    </xf>
    <xf numFmtId="49" fontId="12" fillId="10" borderId="4" xfId="0" applyNumberFormat="1" applyFont="1" applyFill="1" applyBorder="1" applyAlignment="1">
      <alignment vertical="center" wrapText="1"/>
    </xf>
    <xf numFmtId="0" fontId="12" fillId="10" borderId="3" xfId="0" applyFont="1" applyFill="1" applyBorder="1" applyAlignment="1">
      <alignment horizontal="left" vertical="center" wrapText="1"/>
    </xf>
    <xf numFmtId="0" fontId="11" fillId="10" borderId="4" xfId="0" applyFont="1" applyFill="1" applyBorder="1" applyAlignment="1">
      <alignment vertical="center" wrapText="1"/>
    </xf>
    <xf numFmtId="3" fontId="32" fillId="4" borderId="4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left" vertical="center" wrapText="1"/>
    </xf>
    <xf numFmtId="0" fontId="0" fillId="0" borderId="37" xfId="0" applyBorder="1"/>
    <xf numFmtId="0" fontId="0" fillId="0" borderId="21" xfId="0" applyBorder="1"/>
    <xf numFmtId="0" fontId="0" fillId="0" borderId="31" xfId="0" applyBorder="1"/>
    <xf numFmtId="0" fontId="8" fillId="4" borderId="5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49" fontId="18" fillId="4" borderId="6" xfId="0" applyNumberFormat="1" applyFont="1" applyFill="1" applyBorder="1" applyAlignment="1">
      <alignment horizontal="center" vertical="center" wrapText="1"/>
    </xf>
    <xf numFmtId="49" fontId="17" fillId="4" borderId="5" xfId="0" applyNumberFormat="1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vertical="center" wrapText="1"/>
    </xf>
    <xf numFmtId="164" fontId="11" fillId="4" borderId="5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41" fillId="4" borderId="4" xfId="0" applyFont="1" applyFill="1" applyBorder="1" applyAlignment="1">
      <alignment vertical="center" wrapText="1"/>
    </xf>
    <xf numFmtId="49" fontId="11" fillId="4" borderId="3" xfId="0" applyNumberFormat="1" applyFont="1" applyFill="1" applyBorder="1" applyAlignment="1">
      <alignment horizontal="left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46" fillId="0" borderId="3" xfId="1" applyNumberFormat="1" applyFont="1" applyBorder="1" applyAlignment="1">
      <alignment horizontal="left" vertical="center" wrapText="1"/>
    </xf>
    <xf numFmtId="0" fontId="20" fillId="0" borderId="46" xfId="0" applyFont="1" applyBorder="1" applyAlignment="1">
      <alignment vertical="center"/>
    </xf>
    <xf numFmtId="0" fontId="8" fillId="4" borderId="51" xfId="0" applyFont="1" applyFill="1" applyBorder="1" applyAlignment="1">
      <alignment vertical="center" wrapText="1"/>
    </xf>
    <xf numFmtId="0" fontId="0" fillId="4" borderId="51" xfId="0" applyFill="1" applyBorder="1" applyAlignment="1">
      <alignment vertical="center" wrapText="1"/>
    </xf>
    <xf numFmtId="49" fontId="9" fillId="4" borderId="52" xfId="0" applyNumberFormat="1" applyFont="1" applyFill="1" applyBorder="1" applyAlignment="1">
      <alignment horizontal="center" vertical="center" wrapText="1"/>
    </xf>
    <xf numFmtId="3" fontId="10" fillId="4" borderId="51" xfId="0" applyNumberFormat="1" applyFont="1" applyFill="1" applyBorder="1" applyAlignment="1">
      <alignment horizontal="center" vertical="center" wrapText="1"/>
    </xf>
    <xf numFmtId="49" fontId="11" fillId="4" borderId="51" xfId="0" applyNumberFormat="1" applyFont="1" applyFill="1" applyBorder="1" applyAlignment="1">
      <alignment vertical="center" wrapText="1"/>
    </xf>
    <xf numFmtId="164" fontId="11" fillId="4" borderId="51" xfId="0" applyNumberFormat="1" applyFont="1" applyFill="1" applyBorder="1" applyAlignment="1">
      <alignment horizontal="center" vertical="center" wrapText="1"/>
    </xf>
    <xf numFmtId="49" fontId="13" fillId="4" borderId="53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4" borderId="42" xfId="0" applyFont="1" applyFill="1" applyBorder="1" applyAlignment="1">
      <alignment vertical="center" wrapText="1"/>
    </xf>
    <xf numFmtId="0" fontId="8" fillId="0" borderId="42" xfId="0" applyFont="1" applyFill="1" applyBorder="1" applyAlignment="1">
      <alignment vertical="center" wrapText="1"/>
    </xf>
    <xf numFmtId="0" fontId="8" fillId="14" borderId="4" xfId="0" applyFont="1" applyFill="1" applyBorder="1" applyAlignment="1">
      <alignment vertical="center" wrapText="1"/>
    </xf>
    <xf numFmtId="0" fontId="51" fillId="0" borderId="0" xfId="0" applyFont="1"/>
    <xf numFmtId="0" fontId="0" fillId="0" borderId="0" xfId="0" applyFont="1"/>
    <xf numFmtId="0" fontId="15" fillId="0" borderId="42" xfId="0" applyFont="1" applyFill="1" applyBorder="1" applyAlignment="1">
      <alignment horizontal="left" vertical="center" wrapText="1"/>
    </xf>
    <xf numFmtId="0" fontId="15" fillId="14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4" borderId="51" xfId="0" applyFont="1" applyFill="1" applyBorder="1" applyAlignment="1">
      <alignment vertical="center" wrapText="1"/>
    </xf>
    <xf numFmtId="0" fontId="0" fillId="0" borderId="42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0" fillId="14" borderId="4" xfId="0" applyFont="1" applyFill="1" applyBorder="1" applyAlignment="1">
      <alignment vertical="center" wrapText="1"/>
    </xf>
    <xf numFmtId="0" fontId="8" fillId="9" borderId="4" xfId="0" applyFont="1" applyFill="1" applyBorder="1" applyAlignment="1">
      <alignment vertical="center" wrapText="1"/>
    </xf>
    <xf numFmtId="0" fontId="15" fillId="9" borderId="4" xfId="0" applyFont="1" applyFill="1" applyBorder="1" applyAlignment="1">
      <alignment horizontal="left" vertical="center" wrapText="1"/>
    </xf>
    <xf numFmtId="0" fontId="0" fillId="9" borderId="4" xfId="0" applyFont="1" applyFill="1" applyBorder="1" applyAlignment="1">
      <alignment vertical="center" wrapText="1"/>
    </xf>
    <xf numFmtId="0" fontId="8" fillId="18" borderId="5" xfId="0" applyFont="1" applyFill="1" applyBorder="1" applyAlignment="1">
      <alignment vertical="center" wrapText="1"/>
    </xf>
    <xf numFmtId="0" fontId="15" fillId="18" borderId="5" xfId="0" applyFont="1" applyFill="1" applyBorder="1" applyAlignment="1">
      <alignment horizontal="left" vertical="center" wrapText="1"/>
    </xf>
    <xf numFmtId="0" fontId="0" fillId="18" borderId="5" xfId="0" applyFont="1" applyFill="1" applyBorder="1" applyAlignment="1">
      <alignment vertical="center" wrapText="1"/>
    </xf>
    <xf numFmtId="0" fontId="8" fillId="18" borderId="9" xfId="0" applyFont="1" applyFill="1" applyBorder="1" applyAlignment="1">
      <alignment vertical="center" wrapText="1"/>
    </xf>
    <xf numFmtId="0" fontId="15" fillId="18" borderId="9" xfId="0" applyFont="1" applyFill="1" applyBorder="1" applyAlignment="1">
      <alignment horizontal="left" vertical="center" wrapText="1"/>
    </xf>
    <xf numFmtId="0" fontId="0" fillId="18" borderId="9" xfId="0" applyFont="1" applyFill="1" applyBorder="1" applyAlignment="1">
      <alignment vertical="center" wrapText="1"/>
    </xf>
    <xf numFmtId="0" fontId="57" fillId="2" borderId="2" xfId="0" applyFont="1" applyFill="1" applyBorder="1" applyAlignment="1">
      <alignment horizontal="left" vertical="center" wrapText="1"/>
    </xf>
    <xf numFmtId="0" fontId="58" fillId="2" borderId="2" xfId="0" applyFont="1" applyFill="1" applyBorder="1" applyAlignment="1">
      <alignment vertical="center" wrapText="1"/>
    </xf>
    <xf numFmtId="0" fontId="52" fillId="9" borderId="4" xfId="0" applyFont="1" applyFill="1" applyBorder="1" applyAlignment="1">
      <alignment vertical="center" wrapText="1"/>
    </xf>
    <xf numFmtId="0" fontId="52" fillId="14" borderId="4" xfId="0" applyFont="1" applyFill="1" applyBorder="1" applyAlignment="1">
      <alignment vertical="center" wrapText="1"/>
    </xf>
    <xf numFmtId="0" fontId="52" fillId="0" borderId="4" xfId="0" applyFont="1" applyFill="1" applyBorder="1" applyAlignment="1">
      <alignment vertical="center" wrapText="1"/>
    </xf>
    <xf numFmtId="0" fontId="52" fillId="4" borderId="51" xfId="0" applyFont="1" applyFill="1" applyBorder="1" applyAlignment="1">
      <alignment vertical="center" wrapText="1"/>
    </xf>
    <xf numFmtId="0" fontId="52" fillId="4" borderId="4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top" wrapText="1"/>
    </xf>
    <xf numFmtId="49" fontId="59" fillId="15" borderId="1" xfId="0" applyNumberFormat="1" applyFont="1" applyFill="1" applyBorder="1" applyAlignment="1">
      <alignment horizontal="left" vertical="center"/>
    </xf>
    <xf numFmtId="49" fontId="59" fillId="15" borderId="2" xfId="0" applyNumberFormat="1" applyFont="1" applyFill="1" applyBorder="1" applyAlignment="1">
      <alignment horizontal="left" vertical="center"/>
    </xf>
    <xf numFmtId="49" fontId="59" fillId="15" borderId="2" xfId="0" applyNumberFormat="1" applyFont="1" applyFill="1" applyBorder="1" applyAlignment="1">
      <alignment horizontal="center" vertical="center" wrapText="1"/>
    </xf>
    <xf numFmtId="3" fontId="59" fillId="15" borderId="2" xfId="0" applyNumberFormat="1" applyFont="1" applyFill="1" applyBorder="1" applyAlignment="1">
      <alignment horizontal="center" vertical="center" wrapText="1"/>
    </xf>
    <xf numFmtId="49" fontId="59" fillId="15" borderId="3" xfId="0" applyNumberFormat="1" applyFont="1" applyFill="1" applyBorder="1" applyAlignment="1">
      <alignment horizontal="center" vertical="center" wrapText="1"/>
    </xf>
    <xf numFmtId="49" fontId="52" fillId="0" borderId="4" xfId="0" applyNumberFormat="1" applyFont="1" applyFill="1" applyBorder="1" applyAlignment="1">
      <alignment vertical="center" wrapText="1"/>
    </xf>
    <xf numFmtId="164" fontId="52" fillId="0" borderId="4" xfId="0" applyNumberFormat="1" applyFont="1" applyFill="1" applyBorder="1" applyAlignment="1">
      <alignment horizontal="center" vertical="center" wrapText="1"/>
    </xf>
    <xf numFmtId="49" fontId="62" fillId="0" borderId="3" xfId="1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52" fillId="4" borderId="51" xfId="0" applyNumberFormat="1" applyFont="1" applyFill="1" applyBorder="1" applyAlignment="1">
      <alignment vertical="center" wrapText="1"/>
    </xf>
    <xf numFmtId="164" fontId="52" fillId="4" borderId="51" xfId="0" applyNumberFormat="1" applyFont="1" applyFill="1" applyBorder="1" applyAlignment="1">
      <alignment horizontal="center" vertical="center" wrapText="1"/>
    </xf>
    <xf numFmtId="49" fontId="62" fillId="4" borderId="53" xfId="1" applyNumberFormat="1" applyFont="1" applyFill="1" applyBorder="1" applyAlignment="1">
      <alignment horizontal="left" vertical="center" wrapText="1"/>
    </xf>
    <xf numFmtId="164" fontId="52" fillId="0" borderId="42" xfId="0" applyNumberFormat="1" applyFont="1" applyFill="1" applyBorder="1" applyAlignment="1">
      <alignment horizontal="center" vertical="center" wrapText="1"/>
    </xf>
    <xf numFmtId="49" fontId="52" fillId="4" borderId="4" xfId="0" applyNumberFormat="1" applyFont="1" applyFill="1" applyBorder="1" applyAlignment="1">
      <alignment vertical="center" wrapText="1"/>
    </xf>
    <xf numFmtId="164" fontId="52" fillId="4" borderId="4" xfId="0" applyNumberFormat="1" applyFont="1" applyFill="1" applyBorder="1" applyAlignment="1">
      <alignment horizontal="center" vertical="center" wrapText="1"/>
    </xf>
    <xf numFmtId="49" fontId="62" fillId="4" borderId="3" xfId="1" applyNumberFormat="1" applyFont="1" applyFill="1" applyBorder="1" applyAlignment="1">
      <alignment horizontal="left" vertical="center" wrapText="1"/>
    </xf>
    <xf numFmtId="49" fontId="64" fillId="0" borderId="3" xfId="1" applyNumberFormat="1" applyFont="1" applyBorder="1" applyAlignment="1">
      <alignment horizontal="left" vertical="center" wrapText="1"/>
    </xf>
    <xf numFmtId="49" fontId="59" fillId="13" borderId="1" xfId="0" applyNumberFormat="1" applyFont="1" applyFill="1" applyBorder="1" applyAlignment="1">
      <alignment horizontal="left" vertical="center" wrapText="1"/>
    </xf>
    <xf numFmtId="49" fontId="4" fillId="13" borderId="2" xfId="0" applyNumberFormat="1" applyFont="1" applyFill="1" applyBorder="1" applyAlignment="1">
      <alignment horizontal="left" vertical="center" wrapText="1"/>
    </xf>
    <xf numFmtId="49" fontId="65" fillId="13" borderId="2" xfId="0" applyNumberFormat="1" applyFont="1" applyFill="1" applyBorder="1" applyAlignment="1">
      <alignment horizontal="center" vertical="center" wrapText="1"/>
    </xf>
    <xf numFmtId="49" fontId="59" fillId="13" borderId="2" xfId="0" applyNumberFormat="1" applyFont="1" applyFill="1" applyBorder="1" applyAlignment="1">
      <alignment horizontal="center" vertical="center" wrapText="1"/>
    </xf>
    <xf numFmtId="3" fontId="59" fillId="13" borderId="2" xfId="0" applyNumberFormat="1" applyFont="1" applyFill="1" applyBorder="1" applyAlignment="1">
      <alignment horizontal="center" vertical="center" wrapText="1"/>
    </xf>
    <xf numFmtId="49" fontId="59" fillId="13" borderId="3" xfId="0" applyNumberFormat="1" applyFont="1" applyFill="1" applyBorder="1" applyAlignment="1">
      <alignment horizontal="center" vertical="center" wrapText="1"/>
    </xf>
    <xf numFmtId="49" fontId="52" fillId="9" borderId="4" xfId="0" applyNumberFormat="1" applyFont="1" applyFill="1" applyBorder="1" applyAlignment="1">
      <alignment vertical="center" wrapText="1"/>
    </xf>
    <xf numFmtId="164" fontId="52" fillId="9" borderId="4" xfId="0" applyNumberFormat="1" applyFont="1" applyFill="1" applyBorder="1" applyAlignment="1">
      <alignment horizontal="center" vertical="center" wrapText="1"/>
    </xf>
    <xf numFmtId="49" fontId="64" fillId="9" borderId="3" xfId="1" applyNumberFormat="1" applyFont="1" applyFill="1" applyBorder="1" applyAlignment="1">
      <alignment horizontal="left" vertical="center" wrapText="1"/>
    </xf>
    <xf numFmtId="49" fontId="52" fillId="14" borderId="4" xfId="0" applyNumberFormat="1" applyFont="1" applyFill="1" applyBorder="1" applyAlignment="1">
      <alignment vertical="center" wrapText="1"/>
    </xf>
    <xf numFmtId="164" fontId="52" fillId="14" borderId="4" xfId="0" applyNumberFormat="1" applyFont="1" applyFill="1" applyBorder="1" applyAlignment="1">
      <alignment horizontal="center" vertical="center" wrapText="1"/>
    </xf>
    <xf numFmtId="49" fontId="52" fillId="14" borderId="3" xfId="0" applyNumberFormat="1" applyFont="1" applyFill="1" applyBorder="1" applyAlignment="1">
      <alignment horizontal="left" vertical="center" wrapText="1"/>
    </xf>
    <xf numFmtId="49" fontId="52" fillId="9" borderId="3" xfId="0" applyNumberFormat="1" applyFont="1" applyFill="1" applyBorder="1" applyAlignment="1">
      <alignment horizontal="left" vertical="center" wrapText="1"/>
    </xf>
    <xf numFmtId="49" fontId="62" fillId="9" borderId="3" xfId="0" applyNumberFormat="1" applyFont="1" applyFill="1" applyBorder="1" applyAlignment="1">
      <alignment horizontal="left" vertical="center" wrapText="1"/>
    </xf>
    <xf numFmtId="49" fontId="59" fillId="17" borderId="1" xfId="0" applyNumberFormat="1" applyFont="1" applyFill="1" applyBorder="1" applyAlignment="1">
      <alignment horizontal="left" vertical="center" wrapText="1"/>
    </xf>
    <xf numFmtId="49" fontId="4" fillId="17" borderId="2" xfId="0" applyNumberFormat="1" applyFont="1" applyFill="1" applyBorder="1" applyAlignment="1">
      <alignment horizontal="left" vertical="center" wrapText="1"/>
    </xf>
    <xf numFmtId="49" fontId="65" fillId="17" borderId="2" xfId="0" applyNumberFormat="1" applyFont="1" applyFill="1" applyBorder="1" applyAlignment="1">
      <alignment horizontal="center" vertical="center" wrapText="1"/>
    </xf>
    <xf numFmtId="49" fontId="59" fillId="17" borderId="2" xfId="0" applyNumberFormat="1" applyFont="1" applyFill="1" applyBorder="1" applyAlignment="1">
      <alignment horizontal="center" vertical="center" wrapText="1"/>
    </xf>
    <xf numFmtId="3" fontId="59" fillId="17" borderId="2" xfId="0" applyNumberFormat="1" applyFont="1" applyFill="1" applyBorder="1" applyAlignment="1">
      <alignment horizontal="center" vertical="center" wrapText="1"/>
    </xf>
    <xf numFmtId="49" fontId="59" fillId="17" borderId="3" xfId="0" applyNumberFormat="1" applyFont="1" applyFill="1" applyBorder="1" applyAlignment="1">
      <alignment horizontal="center" vertical="center" wrapText="1"/>
    </xf>
    <xf numFmtId="49" fontId="53" fillId="18" borderId="5" xfId="0" applyNumberFormat="1" applyFont="1" applyFill="1" applyBorder="1" applyAlignment="1">
      <alignment horizontal="center" vertical="center" wrapText="1"/>
    </xf>
    <xf numFmtId="49" fontId="62" fillId="18" borderId="5" xfId="0" applyNumberFormat="1" applyFont="1" applyFill="1" applyBorder="1" applyAlignment="1">
      <alignment vertical="center" wrapText="1"/>
    </xf>
    <xf numFmtId="164" fontId="52" fillId="18" borderId="5" xfId="0" applyNumberFormat="1" applyFont="1" applyFill="1" applyBorder="1" applyAlignment="1">
      <alignment horizontal="center" vertical="center" wrapText="1"/>
    </xf>
    <xf numFmtId="0" fontId="62" fillId="18" borderId="7" xfId="0" applyFont="1" applyFill="1" applyBorder="1" applyAlignment="1">
      <alignment horizontal="left" vertical="center" wrapText="1"/>
    </xf>
    <xf numFmtId="49" fontId="53" fillId="14" borderId="4" xfId="0" applyNumberFormat="1" applyFont="1" applyFill="1" applyBorder="1" applyAlignment="1">
      <alignment horizontal="center" vertical="center" wrapText="1"/>
    </xf>
    <xf numFmtId="49" fontId="62" fillId="14" borderId="4" xfId="0" applyNumberFormat="1" applyFont="1" applyFill="1" applyBorder="1" applyAlignment="1">
      <alignment vertical="center" wrapText="1"/>
    </xf>
    <xf numFmtId="0" fontId="62" fillId="14" borderId="3" xfId="0" applyFont="1" applyFill="1" applyBorder="1" applyAlignment="1">
      <alignment horizontal="left" vertical="center" wrapText="1"/>
    </xf>
    <xf numFmtId="49" fontId="53" fillId="18" borderId="9" xfId="0" applyNumberFormat="1" applyFont="1" applyFill="1" applyBorder="1" applyAlignment="1">
      <alignment horizontal="center" vertical="center" wrapText="1"/>
    </xf>
    <xf numFmtId="49" fontId="62" fillId="18" borderId="9" xfId="0" applyNumberFormat="1" applyFont="1" applyFill="1" applyBorder="1" applyAlignment="1">
      <alignment vertical="center" wrapText="1"/>
    </xf>
    <xf numFmtId="164" fontId="52" fillId="18" borderId="9" xfId="0" applyNumberFormat="1" applyFont="1" applyFill="1" applyBorder="1" applyAlignment="1">
      <alignment horizontal="center" vertical="center" wrapText="1"/>
    </xf>
    <xf numFmtId="49" fontId="62" fillId="18" borderId="11" xfId="0" applyNumberFormat="1" applyFont="1" applyFill="1" applyBorder="1" applyAlignment="1">
      <alignment horizontal="left" vertical="center" wrapText="1"/>
    </xf>
    <xf numFmtId="3" fontId="54" fillId="0" borderId="4" xfId="0" applyNumberFormat="1" applyFont="1" applyFill="1" applyBorder="1" applyAlignment="1">
      <alignment horizontal="center" vertical="center" wrapText="1"/>
    </xf>
    <xf numFmtId="3" fontId="54" fillId="4" borderId="51" xfId="0" applyNumberFormat="1" applyFont="1" applyFill="1" applyBorder="1" applyAlignment="1">
      <alignment horizontal="center" vertical="center" wrapText="1"/>
    </xf>
    <xf numFmtId="3" fontId="54" fillId="4" borderId="4" xfId="0" applyNumberFormat="1" applyFont="1" applyFill="1" applyBorder="1" applyAlignment="1">
      <alignment horizontal="center" vertical="center" wrapText="1"/>
    </xf>
    <xf numFmtId="3" fontId="54" fillId="9" borderId="4" xfId="0" applyNumberFormat="1" applyFont="1" applyFill="1" applyBorder="1" applyAlignment="1">
      <alignment horizontal="center" vertical="center" wrapText="1"/>
    </xf>
    <xf numFmtId="3" fontId="54" fillId="14" borderId="4" xfId="0" applyNumberFormat="1" applyFont="1" applyFill="1" applyBorder="1" applyAlignment="1">
      <alignment horizontal="center" vertical="center" wrapText="1"/>
    </xf>
    <xf numFmtId="0" fontId="55" fillId="0" borderId="0" xfId="0" applyFont="1"/>
    <xf numFmtId="49" fontId="67" fillId="14" borderId="1" xfId="0" applyNumberFormat="1" applyFont="1" applyFill="1" applyBorder="1" applyAlignment="1">
      <alignment horizontal="center" vertical="center" wrapText="1"/>
    </xf>
    <xf numFmtId="49" fontId="68" fillId="0" borderId="54" xfId="0" applyNumberFormat="1" applyFont="1" applyFill="1" applyBorder="1" applyAlignment="1">
      <alignment horizontal="center" vertical="center" wrapText="1"/>
    </xf>
    <xf numFmtId="49" fontId="68" fillId="9" borderId="1" xfId="0" applyNumberFormat="1" applyFont="1" applyFill="1" applyBorder="1" applyAlignment="1">
      <alignment horizontal="center" vertical="center" wrapText="1"/>
    </xf>
    <xf numFmtId="49" fontId="68" fillId="14" borderId="1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vertical="center" wrapText="1"/>
    </xf>
    <xf numFmtId="49" fontId="57" fillId="2" borderId="2" xfId="0" applyNumberFormat="1" applyFont="1" applyFill="1" applyBorder="1" applyAlignment="1">
      <alignment horizontal="center" vertical="center" wrapText="1"/>
    </xf>
    <xf numFmtId="49" fontId="58" fillId="2" borderId="2" xfId="0" applyNumberFormat="1" applyFont="1" applyFill="1" applyBorder="1" applyAlignment="1">
      <alignment vertical="center" wrapText="1"/>
    </xf>
    <xf numFmtId="164" fontId="58" fillId="2" borderId="2" xfId="0" applyNumberFormat="1" applyFont="1" applyFill="1" applyBorder="1" applyAlignment="1">
      <alignment horizontal="center" vertical="center" wrapText="1"/>
    </xf>
    <xf numFmtId="49" fontId="58" fillId="2" borderId="2" xfId="0" applyNumberFormat="1" applyFont="1" applyFill="1" applyBorder="1" applyAlignment="1">
      <alignment horizontal="left" vertical="center" wrapText="1"/>
    </xf>
    <xf numFmtId="49" fontId="57" fillId="2" borderId="46" xfId="0" applyNumberFormat="1" applyFont="1" applyFill="1" applyBorder="1" applyAlignment="1">
      <alignment horizontal="center" vertical="center" wrapText="1"/>
    </xf>
    <xf numFmtId="49" fontId="57" fillId="2" borderId="49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49" fontId="69" fillId="2" borderId="1" xfId="0" applyNumberFormat="1" applyFont="1" applyFill="1" applyBorder="1" applyAlignment="1">
      <alignment horizontal="center" vertical="top" wrapText="1"/>
    </xf>
    <xf numFmtId="49" fontId="15" fillId="16" borderId="1" xfId="0" applyNumberFormat="1" applyFont="1" applyFill="1" applyBorder="1" applyAlignment="1">
      <alignment horizontal="center" vertical="top" wrapText="1"/>
    </xf>
    <xf numFmtId="49" fontId="69" fillId="2" borderId="4" xfId="0" applyNumberFormat="1" applyFont="1" applyFill="1" applyBorder="1" applyAlignment="1">
      <alignment horizontal="center" vertical="top" wrapText="1"/>
    </xf>
    <xf numFmtId="49" fontId="69" fillId="2" borderId="4" xfId="0" applyNumberFormat="1" applyFont="1" applyFill="1" applyBorder="1" applyAlignment="1">
      <alignment horizontal="left" vertical="top" wrapText="1"/>
    </xf>
    <xf numFmtId="49" fontId="69" fillId="2" borderId="2" xfId="0" applyNumberFormat="1" applyFont="1" applyFill="1" applyBorder="1" applyAlignment="1">
      <alignment horizontal="left" vertical="top" wrapText="1"/>
    </xf>
    <xf numFmtId="49" fontId="65" fillId="12" borderId="4" xfId="0" applyNumberFormat="1" applyFont="1" applyFill="1" applyBorder="1" applyAlignment="1">
      <alignment horizontal="left" vertical="top" wrapText="1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/>
    <xf numFmtId="49" fontId="73" fillId="12" borderId="4" xfId="0" applyNumberFormat="1" applyFont="1" applyFill="1" applyBorder="1" applyAlignment="1">
      <alignment horizontal="left" vertical="top" wrapText="1"/>
    </xf>
    <xf numFmtId="49" fontId="74" fillId="15" borderId="3" xfId="0" applyNumberFormat="1" applyFont="1" applyFill="1" applyBorder="1" applyAlignment="1">
      <alignment horizontal="center" vertical="center" wrapText="1"/>
    </xf>
    <xf numFmtId="0" fontId="75" fillId="0" borderId="4" xfId="0" applyFont="1" applyFill="1" applyBorder="1" applyAlignment="1">
      <alignment vertical="center" wrapText="1"/>
    </xf>
    <xf numFmtId="0" fontId="75" fillId="4" borderId="51" xfId="0" applyFont="1" applyFill="1" applyBorder="1" applyAlignment="1">
      <alignment vertical="center" wrapText="1"/>
    </xf>
    <xf numFmtId="49" fontId="74" fillId="13" borderId="3" xfId="0" applyNumberFormat="1" applyFont="1" applyFill="1" applyBorder="1" applyAlignment="1">
      <alignment horizontal="center" vertical="center" wrapText="1"/>
    </xf>
    <xf numFmtId="0" fontId="75" fillId="9" borderId="4" xfId="0" applyFont="1" applyFill="1" applyBorder="1" applyAlignment="1">
      <alignment vertical="center" wrapText="1"/>
    </xf>
    <xf numFmtId="0" fontId="75" fillId="14" borderId="4" xfId="0" applyFont="1" applyFill="1" applyBorder="1" applyAlignment="1">
      <alignment vertical="center" wrapText="1"/>
    </xf>
    <xf numFmtId="49" fontId="76" fillId="2" borderId="4" xfId="0" applyNumberFormat="1" applyFont="1" applyFill="1" applyBorder="1" applyAlignment="1">
      <alignment horizontal="center" vertical="center" wrapText="1"/>
    </xf>
    <xf numFmtId="49" fontId="74" fillId="17" borderId="4" xfId="0" applyNumberFormat="1" applyFont="1" applyFill="1" applyBorder="1" applyAlignment="1">
      <alignment horizontal="center" vertical="center" wrapText="1"/>
    </xf>
    <xf numFmtId="0" fontId="77" fillId="0" borderId="0" xfId="0" applyFont="1" applyBorder="1" applyAlignment="1">
      <alignment horizontal="center"/>
    </xf>
    <xf numFmtId="49" fontId="78" fillId="12" borderId="4" xfId="0" applyNumberFormat="1" applyFont="1" applyFill="1" applyBorder="1" applyAlignment="1">
      <alignment horizontal="left" vertical="top" wrapText="1"/>
    </xf>
    <xf numFmtId="49" fontId="79" fillId="15" borderId="3" xfId="0" applyNumberFormat="1" applyFont="1" applyFill="1" applyBorder="1" applyAlignment="1">
      <alignment horizontal="center" vertical="center" wrapText="1"/>
    </xf>
    <xf numFmtId="49" fontId="79" fillId="13" borderId="3" xfId="0" applyNumberFormat="1" applyFont="1" applyFill="1" applyBorder="1" applyAlignment="1">
      <alignment horizontal="center" vertical="center" wrapText="1"/>
    </xf>
    <xf numFmtId="0" fontId="80" fillId="9" borderId="4" xfId="0" applyFont="1" applyFill="1" applyBorder="1" applyAlignment="1">
      <alignment vertical="center" wrapText="1"/>
    </xf>
    <xf numFmtId="49" fontId="81" fillId="14" borderId="4" xfId="0" applyNumberFormat="1" applyFont="1" applyFill="1" applyBorder="1" applyAlignment="1">
      <alignment horizontal="left" vertical="center" wrapText="1"/>
    </xf>
    <xf numFmtId="49" fontId="81" fillId="9" borderId="4" xfId="0" applyNumberFormat="1" applyFont="1" applyFill="1" applyBorder="1" applyAlignment="1">
      <alignment horizontal="left" vertical="center" wrapText="1"/>
    </xf>
    <xf numFmtId="49" fontId="82" fillId="2" borderId="4" xfId="0" applyNumberFormat="1" applyFont="1" applyFill="1" applyBorder="1" applyAlignment="1">
      <alignment horizontal="center" vertical="center" wrapText="1"/>
    </xf>
    <xf numFmtId="49" fontId="79" fillId="17" borderId="4" xfId="0" applyNumberFormat="1" applyFont="1" applyFill="1" applyBorder="1" applyAlignment="1">
      <alignment horizontal="center" vertical="center" wrapText="1"/>
    </xf>
    <xf numFmtId="49" fontId="81" fillId="18" borderId="4" xfId="0" applyNumberFormat="1" applyFont="1" applyFill="1" applyBorder="1" applyAlignment="1">
      <alignment horizontal="left" vertical="center" wrapText="1"/>
    </xf>
    <xf numFmtId="0" fontId="83" fillId="0" borderId="0" xfId="0" applyFont="1"/>
    <xf numFmtId="3" fontId="83" fillId="0" borderId="0" xfId="0" applyNumberFormat="1" applyFont="1"/>
    <xf numFmtId="0" fontId="84" fillId="10" borderId="0" xfId="0" applyFont="1" applyFill="1"/>
    <xf numFmtId="0" fontId="83" fillId="10" borderId="0" xfId="0" applyFont="1" applyFill="1"/>
    <xf numFmtId="3" fontId="57" fillId="2" borderId="2" xfId="0" applyNumberFormat="1" applyFont="1" applyFill="1" applyBorder="1" applyAlignment="1">
      <alignment horizontal="center" vertical="center" wrapText="1"/>
    </xf>
    <xf numFmtId="49" fontId="67" fillId="18" borderId="6" xfId="0" applyNumberFormat="1" applyFont="1" applyFill="1" applyBorder="1" applyAlignment="1">
      <alignment horizontal="center" vertical="center" wrapText="1"/>
    </xf>
    <xf numFmtId="49" fontId="67" fillId="18" borderId="10" xfId="0" applyNumberFormat="1" applyFont="1" applyFill="1" applyBorder="1" applyAlignment="1">
      <alignment horizontal="center" vertical="center" wrapText="1"/>
    </xf>
    <xf numFmtId="49" fontId="85" fillId="0" borderId="0" xfId="0" applyNumberFormat="1" applyFont="1"/>
    <xf numFmtId="0" fontId="85" fillId="0" borderId="0" xfId="0" applyFont="1"/>
    <xf numFmtId="0" fontId="51" fillId="11" borderId="15" xfId="0" applyFont="1" applyFill="1" applyBorder="1" applyAlignment="1">
      <alignment horizontal="center" vertical="top"/>
    </xf>
    <xf numFmtId="0" fontId="51" fillId="11" borderId="59" xfId="0" applyFont="1" applyFill="1" applyBorder="1" applyAlignment="1">
      <alignment horizontal="center" vertical="top" wrapText="1"/>
    </xf>
    <xf numFmtId="0" fontId="51" fillId="11" borderId="60" xfId="0" applyFont="1" applyFill="1" applyBorder="1" applyAlignment="1">
      <alignment horizontal="center" vertical="top" wrapText="1"/>
    </xf>
    <xf numFmtId="0" fontId="51" fillId="11" borderId="61" xfId="0" applyFont="1" applyFill="1" applyBorder="1" applyAlignment="1">
      <alignment horizontal="center" vertical="top" wrapText="1"/>
    </xf>
    <xf numFmtId="0" fontId="51" fillId="11" borderId="62" xfId="0" applyFont="1" applyFill="1" applyBorder="1" applyAlignment="1">
      <alignment horizontal="center" vertical="top" wrapText="1"/>
    </xf>
    <xf numFmtId="0" fontId="51" fillId="11" borderId="63" xfId="0" applyFont="1" applyFill="1" applyBorder="1" applyAlignment="1">
      <alignment horizontal="center" vertical="top" wrapText="1"/>
    </xf>
    <xf numFmtId="0" fontId="8" fillId="9" borderId="41" xfId="0" applyFont="1" applyFill="1" applyBorder="1" applyAlignment="1">
      <alignment horizontal="center" vertical="top" wrapText="1"/>
    </xf>
    <xf numFmtId="0" fontId="8" fillId="9" borderId="64" xfId="0" applyFont="1" applyFill="1" applyBorder="1" applyAlignment="1">
      <alignment horizontal="center" vertical="top" wrapText="1"/>
    </xf>
    <xf numFmtId="0" fontId="28" fillId="19" borderId="41" xfId="0" applyFont="1" applyFill="1" applyBorder="1" applyAlignment="1">
      <alignment horizontal="center" vertical="top" wrapText="1"/>
    </xf>
    <xf numFmtId="0" fontId="28" fillId="19" borderId="64" xfId="0" applyFont="1" applyFill="1" applyBorder="1" applyAlignment="1">
      <alignment horizontal="center" vertical="top" wrapText="1"/>
    </xf>
    <xf numFmtId="0" fontId="51" fillId="11" borderId="65" xfId="0" applyFont="1" applyFill="1" applyBorder="1" applyAlignment="1">
      <alignment horizontal="center" vertical="top" wrapText="1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67" xfId="0" applyBorder="1" applyAlignment="1">
      <alignment horizontal="left" vertical="center" wrapText="1"/>
    </xf>
    <xf numFmtId="49" fontId="0" fillId="0" borderId="67" xfId="0" applyNumberFormat="1" applyBorder="1" applyAlignment="1">
      <alignment horizontal="center" vertical="center"/>
    </xf>
    <xf numFmtId="0" fontId="0" fillId="0" borderId="68" xfId="0" applyBorder="1"/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1" fillId="9" borderId="70" xfId="0" applyFont="1" applyFill="1" applyBorder="1" applyAlignment="1">
      <alignment horizontal="center"/>
    </xf>
    <xf numFmtId="0" fontId="29" fillId="19" borderId="70" xfId="0" applyFont="1" applyFill="1" applyBorder="1" applyAlignment="1">
      <alignment horizontal="center"/>
    </xf>
    <xf numFmtId="0" fontId="0" fillId="0" borderId="65" xfId="0" applyBorder="1"/>
    <xf numFmtId="49" fontId="0" fillId="0" borderId="0" xfId="0" applyNumberFormat="1"/>
    <xf numFmtId="0" fontId="0" fillId="0" borderId="73" xfId="0" applyBorder="1" applyAlignment="1">
      <alignment horizontal="left" vertical="center"/>
    </xf>
    <xf numFmtId="49" fontId="0" fillId="0" borderId="73" xfId="0" applyNumberFormat="1" applyBorder="1" applyAlignment="1">
      <alignment horizontal="center" vertical="center"/>
    </xf>
    <xf numFmtId="0" fontId="0" fillId="0" borderId="74" xfId="0" applyBorder="1"/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1" fillId="9" borderId="76" xfId="0" applyFont="1" applyFill="1" applyBorder="1" applyAlignment="1">
      <alignment horizontal="center"/>
    </xf>
    <xf numFmtId="0" fontId="29" fillId="19" borderId="76" xfId="0" applyFont="1" applyFill="1" applyBorder="1" applyAlignment="1">
      <alignment horizontal="center"/>
    </xf>
    <xf numFmtId="0" fontId="0" fillId="0" borderId="80" xfId="0" applyBorder="1" applyAlignment="1">
      <alignment horizontal="left" vertical="center"/>
    </xf>
    <xf numFmtId="49" fontId="0" fillId="0" borderId="80" xfId="0" applyNumberFormat="1" applyBorder="1" applyAlignment="1">
      <alignment horizontal="center" vertical="center"/>
    </xf>
    <xf numFmtId="0" fontId="0" fillId="0" borderId="81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29" fillId="19" borderId="10" xfId="0" applyFont="1" applyFill="1" applyBorder="1" applyAlignment="1">
      <alignment horizontal="center"/>
    </xf>
    <xf numFmtId="0" fontId="0" fillId="0" borderId="84" xfId="0" applyBorder="1"/>
    <xf numFmtId="0" fontId="0" fillId="0" borderId="86" xfId="0" applyBorder="1" applyAlignment="1">
      <alignment horizontal="left" vertical="center"/>
    </xf>
    <xf numFmtId="49" fontId="0" fillId="0" borderId="86" xfId="0" applyNumberFormat="1" applyBorder="1" applyAlignment="1">
      <alignment horizontal="center" vertical="center"/>
    </xf>
    <xf numFmtId="0" fontId="0" fillId="0" borderId="87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29" fillId="19" borderId="6" xfId="0" applyFont="1" applyFill="1" applyBorder="1" applyAlignment="1">
      <alignment horizontal="center"/>
    </xf>
    <xf numFmtId="0" fontId="88" fillId="0" borderId="75" xfId="0" applyFont="1" applyBorder="1" applyAlignment="1">
      <alignment horizontal="center"/>
    </xf>
    <xf numFmtId="0" fontId="0" fillId="0" borderId="90" xfId="0" applyBorder="1"/>
    <xf numFmtId="0" fontId="0" fillId="0" borderId="85" xfId="0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88" xfId="0" applyBorder="1"/>
    <xf numFmtId="0" fontId="88" fillId="0" borderId="49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86" fillId="0" borderId="88" xfId="0" applyFont="1" applyBorder="1" applyAlignment="1">
      <alignment horizontal="center" vertical="center"/>
    </xf>
    <xf numFmtId="0" fontId="1" fillId="9" borderId="48" xfId="0" applyFont="1" applyFill="1" applyBorder="1" applyAlignment="1">
      <alignment horizontal="center"/>
    </xf>
    <xf numFmtId="0" fontId="54" fillId="9" borderId="89" xfId="0" applyFont="1" applyFill="1" applyBorder="1" applyAlignment="1">
      <alignment horizontal="center" vertical="center"/>
    </xf>
    <xf numFmtId="0" fontId="29" fillId="19" borderId="48" xfId="0" applyFont="1" applyFill="1" applyBorder="1" applyAlignment="1">
      <alignment horizontal="center"/>
    </xf>
    <xf numFmtId="0" fontId="87" fillId="19" borderId="89" xfId="0" applyFont="1" applyFill="1" applyBorder="1" applyAlignment="1">
      <alignment horizontal="center" vertical="center"/>
    </xf>
    <xf numFmtId="0" fontId="51" fillId="0" borderId="45" xfId="0" applyFont="1" applyBorder="1"/>
    <xf numFmtId="0" fontId="0" fillId="10" borderId="74" xfId="0" applyFill="1" applyBorder="1"/>
    <xf numFmtId="0" fontId="0" fillId="10" borderId="75" xfId="0" applyFill="1" applyBorder="1" applyAlignment="1">
      <alignment horizontal="center"/>
    </xf>
    <xf numFmtId="0" fontId="0" fillId="10" borderId="76" xfId="0" applyFill="1" applyBorder="1" applyAlignment="1">
      <alignment horizontal="center"/>
    </xf>
    <xf numFmtId="0" fontId="1" fillId="10" borderId="76" xfId="0" applyFont="1" applyFill="1" applyBorder="1" applyAlignment="1">
      <alignment horizontal="center"/>
    </xf>
    <xf numFmtId="0" fontId="29" fillId="10" borderId="76" xfId="0" applyFont="1" applyFill="1" applyBorder="1" applyAlignment="1">
      <alignment horizontal="center"/>
    </xf>
    <xf numFmtId="0" fontId="0" fillId="0" borderId="91" xfId="0" applyBorder="1"/>
    <xf numFmtId="0" fontId="51" fillId="0" borderId="91" xfId="0" applyFont="1" applyBorder="1"/>
    <xf numFmtId="0" fontId="0" fillId="0" borderId="92" xfId="0" applyBorder="1"/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96" xfId="0" applyBorder="1" applyAlignment="1">
      <alignment horizontal="center"/>
    </xf>
    <xf numFmtId="0" fontId="0" fillId="0" borderId="97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10" borderId="95" xfId="0" applyFill="1" applyBorder="1" applyAlignment="1">
      <alignment horizontal="center"/>
    </xf>
    <xf numFmtId="0" fontId="0" fillId="10" borderId="96" xfId="0" applyFill="1" applyBorder="1" applyAlignment="1">
      <alignment horizontal="center"/>
    </xf>
    <xf numFmtId="0" fontId="0" fillId="0" borderId="88" xfId="0" applyBorder="1" applyAlignment="1">
      <alignment horizontal="left" vertical="center"/>
    </xf>
    <xf numFmtId="49" fontId="0" fillId="0" borderId="46" xfId="0" applyNumberFormat="1" applyBorder="1" applyAlignment="1">
      <alignment horizontal="center" vertical="center"/>
    </xf>
    <xf numFmtId="0" fontId="0" fillId="0" borderId="99" xfId="0" applyBorder="1"/>
    <xf numFmtId="0" fontId="0" fillId="0" borderId="100" xfId="0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29" fillId="19" borderId="8" xfId="0" applyFont="1" applyFill="1" applyBorder="1" applyAlignment="1">
      <alignment horizontal="center"/>
    </xf>
    <xf numFmtId="0" fontId="0" fillId="0" borderId="82" xfId="0" applyBorder="1" applyAlignment="1">
      <alignment horizontal="left" vertical="center"/>
    </xf>
    <xf numFmtId="49" fontId="0" fillId="0" borderId="101" xfId="0" applyNumberFormat="1" applyBorder="1" applyAlignment="1">
      <alignment horizontal="center" vertical="center"/>
    </xf>
    <xf numFmtId="0" fontId="0" fillId="0" borderId="102" xfId="0" applyBorder="1"/>
    <xf numFmtId="0" fontId="0" fillId="0" borderId="103" xfId="0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29" fillId="19" borderId="12" xfId="0" applyFont="1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82" xfId="0" applyBorder="1"/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0" fontId="1" fillId="9" borderId="54" xfId="0" applyFont="1" applyFill="1" applyBorder="1" applyAlignment="1">
      <alignment horizontal="center"/>
    </xf>
    <xf numFmtId="0" fontId="29" fillId="19" borderId="54" xfId="0" applyFont="1" applyFill="1" applyBorder="1" applyAlignment="1">
      <alignment horizontal="center"/>
    </xf>
    <xf numFmtId="0" fontId="0" fillId="0" borderId="28" xfId="0" applyBorder="1"/>
    <xf numFmtId="0" fontId="0" fillId="0" borderId="107" xfId="0" applyBorder="1"/>
    <xf numFmtId="4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86" fillId="0" borderId="107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4" fillId="9" borderId="108" xfId="0" applyFont="1" applyFill="1" applyBorder="1" applyAlignment="1">
      <alignment horizontal="center"/>
    </xf>
    <xf numFmtId="0" fontId="29" fillId="19" borderId="1" xfId="0" applyFont="1" applyFill="1" applyBorder="1" applyAlignment="1">
      <alignment horizontal="center"/>
    </xf>
    <xf numFmtId="0" fontId="87" fillId="19" borderId="108" xfId="0" applyFont="1" applyFill="1" applyBorder="1" applyAlignment="1">
      <alignment horizontal="center"/>
    </xf>
    <xf numFmtId="0" fontId="0" fillId="0" borderId="77" xfId="0" applyBorder="1" applyAlignment="1">
      <alignment horizontal="left" vertical="center"/>
    </xf>
    <xf numFmtId="0" fontId="0" fillId="0" borderId="43" xfId="0" applyBorder="1"/>
    <xf numFmtId="49" fontId="0" fillId="0" borderId="46" xfId="0" applyNumberFormat="1" applyBorder="1" applyAlignment="1">
      <alignment horizontal="center"/>
    </xf>
    <xf numFmtId="0" fontId="86" fillId="0" borderId="88" xfId="0" applyFont="1" applyBorder="1" applyAlignment="1">
      <alignment horizontal="center"/>
    </xf>
    <xf numFmtId="0" fontId="54" fillId="9" borderId="89" xfId="0" applyFont="1" applyFill="1" applyBorder="1" applyAlignment="1">
      <alignment horizontal="center"/>
    </xf>
    <xf numFmtId="0" fontId="87" fillId="19" borderId="89" xfId="0" applyFont="1" applyFill="1" applyBorder="1" applyAlignment="1">
      <alignment horizontal="center"/>
    </xf>
    <xf numFmtId="0" fontId="86" fillId="0" borderId="111" xfId="0" applyFont="1" applyBorder="1" applyAlignment="1">
      <alignment vertical="center"/>
    </xf>
    <xf numFmtId="0" fontId="86" fillId="0" borderId="112" xfId="0" applyFont="1" applyBorder="1" applyAlignment="1">
      <alignment vertical="center"/>
    </xf>
    <xf numFmtId="49" fontId="86" fillId="0" borderId="113" xfId="0" applyNumberFormat="1" applyFont="1" applyBorder="1" applyAlignment="1">
      <alignment horizontal="center" vertical="center"/>
    </xf>
    <xf numFmtId="3" fontId="86" fillId="0" borderId="114" xfId="0" applyNumberFormat="1" applyFont="1" applyBorder="1" applyAlignment="1">
      <alignment horizontal="center" vertical="center"/>
    </xf>
    <xf numFmtId="0" fontId="86" fillId="0" borderId="115" xfId="0" applyFont="1" applyBorder="1" applyAlignment="1">
      <alignment horizontal="center" vertical="center"/>
    </xf>
    <xf numFmtId="3" fontId="86" fillId="0" borderId="112" xfId="0" applyNumberFormat="1" applyFont="1" applyBorder="1" applyAlignment="1">
      <alignment horizontal="center" vertical="center"/>
    </xf>
    <xf numFmtId="0" fontId="54" fillId="9" borderId="115" xfId="0" applyFont="1" applyFill="1" applyBorder="1" applyAlignment="1">
      <alignment horizontal="center" vertical="center"/>
    </xf>
    <xf numFmtId="3" fontId="54" fillId="9" borderId="116" xfId="0" applyNumberFormat="1" applyFont="1" applyFill="1" applyBorder="1" applyAlignment="1">
      <alignment horizontal="center" vertical="center"/>
    </xf>
    <xf numFmtId="3" fontId="87" fillId="19" borderId="115" xfId="0" applyNumberFormat="1" applyFont="1" applyFill="1" applyBorder="1" applyAlignment="1">
      <alignment horizontal="center" vertical="center"/>
    </xf>
    <xf numFmtId="3" fontId="87" fillId="19" borderId="116" xfId="0" applyNumberFormat="1" applyFont="1" applyFill="1" applyBorder="1" applyAlignment="1">
      <alignment horizontal="center" vertical="center"/>
    </xf>
    <xf numFmtId="0" fontId="51" fillId="0" borderId="117" xfId="0" applyFont="1" applyBorder="1" applyAlignment="1">
      <alignment horizontal="center" vertical="center"/>
    </xf>
    <xf numFmtId="0" fontId="86" fillId="0" borderId="110" xfId="0" applyFont="1" applyBorder="1" applyAlignment="1">
      <alignment vertical="center"/>
    </xf>
    <xf numFmtId="0" fontId="86" fillId="0" borderId="77" xfId="0" applyFont="1" applyBorder="1" applyAlignment="1">
      <alignment vertical="center"/>
    </xf>
    <xf numFmtId="49" fontId="86" fillId="0" borderId="0" xfId="0" applyNumberFormat="1" applyFont="1" applyAlignment="1">
      <alignment horizontal="center" vertical="center"/>
    </xf>
    <xf numFmtId="0" fontId="86" fillId="0" borderId="0" xfId="0" applyFont="1" applyAlignment="1">
      <alignment vertical="center"/>
    </xf>
    <xf numFmtId="3" fontId="86" fillId="0" borderId="0" xfId="0" applyNumberFormat="1" applyFont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3" fontId="54" fillId="0" borderId="0" xfId="0" applyNumberFormat="1" applyFont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51" fillId="0" borderId="91" xfId="0" applyFont="1" applyBorder="1" applyAlignment="1">
      <alignment horizontal="center" vertical="center"/>
    </xf>
    <xf numFmtId="0" fontId="86" fillId="0" borderId="118" xfId="0" applyFont="1" applyBorder="1" applyAlignment="1">
      <alignment vertical="center"/>
    </xf>
    <xf numFmtId="0" fontId="86" fillId="0" borderId="61" xfId="0" applyFont="1" applyBorder="1" applyAlignment="1">
      <alignment vertical="center"/>
    </xf>
    <xf numFmtId="49" fontId="86" fillId="0" borderId="41" xfId="0" applyNumberFormat="1" applyFont="1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86" fillId="0" borderId="41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86" fillId="0" borderId="119" xfId="0" applyFont="1" applyBorder="1" applyAlignment="1">
      <alignment horizontal="center" vertical="center"/>
    </xf>
    <xf numFmtId="0" fontId="1" fillId="9" borderId="120" xfId="0" applyFont="1" applyFill="1" applyBorder="1" applyAlignment="1">
      <alignment horizontal="center" vertical="center"/>
    </xf>
    <xf numFmtId="0" fontId="54" fillId="9" borderId="67" xfId="0" applyFont="1" applyFill="1" applyBorder="1" applyAlignment="1">
      <alignment horizontal="center" vertical="center"/>
    </xf>
    <xf numFmtId="0" fontId="29" fillId="19" borderId="41" xfId="0" applyFont="1" applyFill="1" applyBorder="1" applyAlignment="1">
      <alignment horizontal="center" vertical="center"/>
    </xf>
    <xf numFmtId="0" fontId="87" fillId="19" borderId="71" xfId="0" applyFont="1" applyFill="1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86" fillId="0" borderId="30" xfId="0" applyFont="1" applyBorder="1" applyAlignment="1">
      <alignment vertical="center"/>
    </xf>
    <xf numFmtId="0" fontId="89" fillId="0" borderId="121" xfId="0" applyFont="1" applyBorder="1" applyAlignment="1">
      <alignment vertical="center" wrapText="1"/>
    </xf>
    <xf numFmtId="49" fontId="86" fillId="0" borderId="33" xfId="0" applyNumberFormat="1" applyFont="1" applyBorder="1" applyAlignment="1">
      <alignment horizontal="center" vertical="center"/>
    </xf>
    <xf numFmtId="0" fontId="0" fillId="0" borderId="121" xfId="0" applyBorder="1" applyAlignment="1">
      <alignment vertical="center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1" fillId="0" borderId="125" xfId="0" applyFont="1" applyBorder="1" applyAlignment="1">
      <alignment horizontal="center" vertical="center"/>
    </xf>
    <xf numFmtId="0" fontId="1" fillId="0" borderId="123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1" fillId="0" borderId="126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86" fillId="0" borderId="15" xfId="0" applyFont="1" applyBorder="1" applyAlignment="1">
      <alignment vertical="center"/>
    </xf>
    <xf numFmtId="0" fontId="86" fillId="0" borderId="59" xfId="0" applyFont="1" applyBorder="1" applyAlignment="1">
      <alignment vertical="center"/>
    </xf>
    <xf numFmtId="49" fontId="86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90" fillId="11" borderId="15" xfId="0" applyFont="1" applyFill="1" applyBorder="1" applyAlignment="1">
      <alignment vertical="center"/>
    </xf>
    <xf numFmtId="0" fontId="90" fillId="11" borderId="59" xfId="0" applyFont="1" applyFill="1" applyBorder="1" applyAlignment="1">
      <alignment vertical="center"/>
    </xf>
    <xf numFmtId="49" fontId="90" fillId="11" borderId="16" xfId="0" applyNumberFormat="1" applyFont="1" applyFill="1" applyBorder="1" applyAlignment="1">
      <alignment horizontal="center" vertical="center"/>
    </xf>
    <xf numFmtId="3" fontId="90" fillId="11" borderId="16" xfId="0" applyNumberFormat="1" applyFont="1" applyFill="1" applyBorder="1" applyAlignment="1">
      <alignment horizontal="center" vertical="center"/>
    </xf>
    <xf numFmtId="3" fontId="90" fillId="11" borderId="127" xfId="0" applyNumberFormat="1" applyFont="1" applyFill="1" applyBorder="1" applyAlignment="1">
      <alignment horizontal="center" vertical="center"/>
    </xf>
    <xf numFmtId="3" fontId="91" fillId="9" borderId="128" xfId="0" applyNumberFormat="1" applyFont="1" applyFill="1" applyBorder="1" applyAlignment="1">
      <alignment horizontal="center" vertical="center"/>
    </xf>
    <xf numFmtId="3" fontId="91" fillId="9" borderId="60" xfId="0" applyNumberFormat="1" applyFont="1" applyFill="1" applyBorder="1" applyAlignment="1">
      <alignment horizontal="center" vertical="center"/>
    </xf>
    <xf numFmtId="3" fontId="92" fillId="19" borderId="129" xfId="0" applyNumberFormat="1" applyFont="1" applyFill="1" applyBorder="1" applyAlignment="1">
      <alignment horizontal="center" vertical="center"/>
    </xf>
    <xf numFmtId="3" fontId="92" fillId="19" borderId="64" xfId="0" applyNumberFormat="1" applyFont="1" applyFill="1" applyBorder="1" applyAlignment="1">
      <alignment horizontal="center" vertical="center"/>
    </xf>
    <xf numFmtId="3" fontId="93" fillId="11" borderId="14" xfId="0" applyNumberFormat="1" applyFont="1" applyFill="1" applyBorder="1" applyAlignment="1">
      <alignment horizontal="center"/>
    </xf>
    <xf numFmtId="49" fontId="93" fillId="0" borderId="0" xfId="0" applyNumberFormat="1" applyFont="1"/>
    <xf numFmtId="0" fontId="93" fillId="0" borderId="0" xfId="0" applyFont="1"/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1" fillId="0" borderId="0" xfId="0" applyFont="1"/>
    <xf numFmtId="0" fontId="29" fillId="0" borderId="0" xfId="0" applyFont="1"/>
    <xf numFmtId="49" fontId="65" fillId="20" borderId="55" xfId="0" applyNumberFormat="1" applyFont="1" applyFill="1" applyBorder="1" applyAlignment="1">
      <alignment horizontal="left" vertical="top" wrapText="1"/>
    </xf>
    <xf numFmtId="49" fontId="61" fillId="20" borderId="57" xfId="0" applyNumberFormat="1" applyFont="1" applyFill="1" applyBorder="1" applyAlignment="1">
      <alignment horizontal="left" vertical="center" wrapText="1"/>
    </xf>
    <xf numFmtId="49" fontId="61" fillId="20" borderId="105" xfId="0" applyNumberFormat="1" applyFont="1" applyFill="1" applyBorder="1" applyAlignment="1">
      <alignment horizontal="left" vertical="center" wrapText="1"/>
    </xf>
    <xf numFmtId="49" fontId="65" fillId="20" borderId="50" xfId="0" applyNumberFormat="1" applyFont="1" applyFill="1" applyBorder="1" applyAlignment="1">
      <alignment horizontal="left" vertical="top" wrapText="1"/>
    </xf>
    <xf numFmtId="49" fontId="59" fillId="20" borderId="57" xfId="0" applyNumberFormat="1" applyFont="1" applyFill="1" applyBorder="1" applyAlignment="1">
      <alignment horizontal="center" vertical="center" wrapText="1"/>
    </xf>
    <xf numFmtId="0" fontId="52" fillId="20" borderId="55" xfId="0" applyFont="1" applyFill="1" applyBorder="1" applyAlignment="1">
      <alignment vertical="center" wrapText="1"/>
    </xf>
    <xf numFmtId="49" fontId="57" fillId="20" borderId="57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2" fillId="0" borderId="0" xfId="0" applyFont="1"/>
    <xf numFmtId="0" fontId="77" fillId="0" borderId="0" xfId="0" applyFont="1"/>
    <xf numFmtId="0" fontId="77" fillId="0" borderId="0" xfId="0" applyFont="1" applyFill="1" applyBorder="1"/>
    <xf numFmtId="0" fontId="82" fillId="10" borderId="101" xfId="0" applyFont="1" applyFill="1" applyBorder="1"/>
    <xf numFmtId="49" fontId="94" fillId="21" borderId="0" xfId="1" applyNumberFormat="1" applyFont="1" applyFill="1" applyAlignment="1">
      <alignment horizontal="right"/>
    </xf>
    <xf numFmtId="49" fontId="94" fillId="21" borderId="0" xfId="1" applyNumberFormat="1" applyFont="1" applyFill="1" applyAlignment="1">
      <alignment horizontal="center"/>
    </xf>
    <xf numFmtId="49" fontId="95" fillId="21" borderId="0" xfId="1" applyNumberFormat="1" applyFont="1" applyFill="1" applyAlignment="1">
      <alignment horizontal="right"/>
    </xf>
    <xf numFmtId="49" fontId="95" fillId="21" borderId="0" xfId="1" applyNumberFormat="1" applyFont="1" applyFill="1"/>
    <xf numFmtId="49" fontId="95" fillId="21" borderId="0" xfId="1" applyNumberFormat="1" applyFont="1" applyFill="1" applyAlignment="1">
      <alignment horizontal="center"/>
    </xf>
    <xf numFmtId="0" fontId="12" fillId="0" borderId="0" xfId="1"/>
    <xf numFmtId="49" fontId="96" fillId="21" borderId="4" xfId="1" applyNumberFormat="1" applyFont="1" applyFill="1" applyBorder="1" applyAlignment="1">
      <alignment horizontal="right"/>
    </xf>
    <xf numFmtId="49" fontId="96" fillId="21" borderId="4" xfId="1" applyNumberFormat="1" applyFont="1" applyFill="1" applyBorder="1" applyAlignment="1">
      <alignment horizontal="center"/>
    </xf>
    <xf numFmtId="49" fontId="97" fillId="21" borderId="4" xfId="1" applyNumberFormat="1" applyFont="1" applyFill="1" applyBorder="1"/>
    <xf numFmtId="49" fontId="97" fillId="21" borderId="4" xfId="1" applyNumberFormat="1" applyFont="1" applyFill="1" applyBorder="1" applyAlignment="1">
      <alignment horizontal="center"/>
    </xf>
    <xf numFmtId="49" fontId="18" fillId="0" borderId="4" xfId="1" applyNumberFormat="1" applyFont="1" applyBorder="1" applyAlignment="1">
      <alignment horizontal="right"/>
    </xf>
    <xf numFmtId="49" fontId="18" fillId="0" borderId="4" xfId="1" applyNumberFormat="1" applyFont="1" applyBorder="1" applyAlignment="1">
      <alignment horizontal="center"/>
    </xf>
    <xf numFmtId="49" fontId="12" fillId="0" borderId="4" xfId="1" applyNumberFormat="1" applyBorder="1" applyAlignment="1">
      <alignment horizontal="right"/>
    </xf>
    <xf numFmtId="49" fontId="98" fillId="0" borderId="4" xfId="1" applyNumberFormat="1" applyFont="1" applyBorder="1" applyAlignment="1">
      <alignment horizontal="right"/>
    </xf>
    <xf numFmtId="49" fontId="12" fillId="0" borderId="4" xfId="1" applyNumberFormat="1" applyBorder="1"/>
    <xf numFmtId="49" fontId="12" fillId="0" borderId="4" xfId="1" applyNumberFormat="1" applyBorder="1" applyAlignment="1">
      <alignment horizontal="center"/>
    </xf>
    <xf numFmtId="49" fontId="97" fillId="0" borderId="4" xfId="1" applyNumberFormat="1" applyFont="1" applyBorder="1" applyAlignment="1">
      <alignment horizontal="center"/>
    </xf>
    <xf numFmtId="49" fontId="17" fillId="0" borderId="4" xfId="1" applyNumberFormat="1" applyFont="1" applyBorder="1" applyAlignment="1">
      <alignment horizontal="right"/>
    </xf>
    <xf numFmtId="49" fontId="17" fillId="0" borderId="4" xfId="1" applyNumberFormat="1" applyFont="1" applyBorder="1" applyAlignment="1">
      <alignment horizontal="center"/>
    </xf>
    <xf numFmtId="49" fontId="17" fillId="0" borderId="4" xfId="1" applyNumberFormat="1" applyFont="1" applyBorder="1"/>
    <xf numFmtId="0" fontId="17" fillId="0" borderId="0" xfId="1" applyFont="1"/>
    <xf numFmtId="0" fontId="99" fillId="0" borderId="0" xfId="1" applyFont="1"/>
    <xf numFmtId="49" fontId="12" fillId="0" borderId="1" xfId="1" applyNumberFormat="1" applyBorder="1" applyAlignment="1">
      <alignment horizontal="right"/>
    </xf>
    <xf numFmtId="49" fontId="12" fillId="0" borderId="2" xfId="1" applyNumberFormat="1" applyBorder="1" applyAlignment="1">
      <alignment horizontal="right"/>
    </xf>
    <xf numFmtId="49" fontId="12" fillId="0" borderId="3" xfId="1" applyNumberFormat="1" applyBorder="1" applyAlignment="1">
      <alignment horizontal="right"/>
    </xf>
    <xf numFmtId="0" fontId="100" fillId="0" borderId="0" xfId="1" applyFont="1"/>
    <xf numFmtId="49" fontId="101" fillId="21" borderId="4" xfId="1" applyNumberFormat="1" applyFont="1" applyFill="1" applyBorder="1" applyAlignment="1">
      <alignment horizontal="right" vertical="center"/>
    </xf>
    <xf numFmtId="49" fontId="101" fillId="21" borderId="4" xfId="1" applyNumberFormat="1" applyFont="1" applyFill="1" applyBorder="1" applyAlignment="1">
      <alignment horizontal="center"/>
    </xf>
    <xf numFmtId="49" fontId="102" fillId="21" borderId="4" xfId="1" applyNumberFormat="1" applyFont="1" applyFill="1" applyBorder="1" applyAlignment="1">
      <alignment wrapText="1"/>
    </xf>
    <xf numFmtId="0" fontId="103" fillId="0" borderId="0" xfId="1" applyFont="1"/>
    <xf numFmtId="0" fontId="12" fillId="0" borderId="4" xfId="1" applyBorder="1"/>
    <xf numFmtId="49" fontId="98" fillId="0" borderId="1" xfId="1" applyNumberFormat="1" applyFont="1" applyBorder="1" applyAlignment="1">
      <alignment horizontal="right"/>
    </xf>
    <xf numFmtId="49" fontId="96" fillId="21" borderId="4" xfId="1" applyNumberFormat="1" applyFont="1" applyFill="1" applyBorder="1" applyAlignment="1">
      <alignment horizontal="right" vertical="center"/>
    </xf>
    <xf numFmtId="49" fontId="104" fillId="21" borderId="4" xfId="1" applyNumberFormat="1" applyFont="1" applyFill="1" applyBorder="1" applyAlignment="1">
      <alignment wrapText="1"/>
    </xf>
    <xf numFmtId="49" fontId="12" fillId="21" borderId="4" xfId="1" applyNumberFormat="1" applyFill="1" applyBorder="1" applyAlignment="1">
      <alignment horizontal="center"/>
    </xf>
    <xf numFmtId="49" fontId="99" fillId="0" borderId="4" xfId="1" applyNumberFormat="1" applyFont="1" applyBorder="1" applyAlignment="1">
      <alignment horizontal="center"/>
    </xf>
    <xf numFmtId="0" fontId="12" fillId="0" borderId="4" xfId="1" applyBorder="1" applyAlignment="1">
      <alignment horizontal="center"/>
    </xf>
    <xf numFmtId="49" fontId="97" fillId="21" borderId="4" xfId="1" applyNumberFormat="1" applyFont="1" applyFill="1" applyBorder="1" applyAlignment="1">
      <alignment wrapText="1"/>
    </xf>
    <xf numFmtId="49" fontId="105" fillId="0" borderId="4" xfId="1" applyNumberFormat="1" applyFont="1" applyBorder="1" applyAlignment="1">
      <alignment horizontal="right"/>
    </xf>
    <xf numFmtId="49" fontId="106" fillId="0" borderId="4" xfId="1" applyNumberFormat="1" applyFont="1" applyBorder="1" applyAlignment="1">
      <alignment horizontal="right"/>
    </xf>
    <xf numFmtId="49" fontId="106" fillId="0" borderId="4" xfId="1" applyNumberFormat="1" applyFont="1" applyBorder="1"/>
    <xf numFmtId="49" fontId="100" fillId="0" borderId="4" xfId="1" applyNumberFormat="1" applyFont="1" applyBorder="1" applyAlignment="1">
      <alignment horizontal="left"/>
    </xf>
    <xf numFmtId="49" fontId="107" fillId="21" borderId="4" xfId="1" applyNumberFormat="1" applyFont="1" applyFill="1" applyBorder="1" applyAlignment="1">
      <alignment horizontal="right"/>
    </xf>
    <xf numFmtId="49" fontId="107" fillId="21" borderId="4" xfId="1" applyNumberFormat="1" applyFont="1" applyFill="1" applyBorder="1" applyAlignment="1">
      <alignment horizontal="center"/>
    </xf>
    <xf numFmtId="49" fontId="107" fillId="21" borderId="4" xfId="1" applyNumberFormat="1" applyFont="1" applyFill="1" applyBorder="1"/>
    <xf numFmtId="49" fontId="103" fillId="21" borderId="4" xfId="1" applyNumberFormat="1" applyFont="1" applyFill="1" applyBorder="1" applyAlignment="1">
      <alignment horizontal="center"/>
    </xf>
    <xf numFmtId="49" fontId="109" fillId="21" borderId="4" xfId="1" applyNumberFormat="1" applyFont="1" applyFill="1" applyBorder="1" applyAlignment="1">
      <alignment horizontal="center"/>
    </xf>
    <xf numFmtId="49" fontId="100" fillId="0" borderId="4" xfId="1" applyNumberFormat="1" applyFont="1" applyBorder="1" applyAlignment="1">
      <alignment horizontal="right"/>
    </xf>
    <xf numFmtId="49" fontId="110" fillId="0" borderId="4" xfId="1" applyNumberFormat="1" applyFont="1" applyBorder="1" applyAlignment="1">
      <alignment horizontal="right"/>
    </xf>
    <xf numFmtId="49" fontId="100" fillId="0" borderId="4" xfId="1" applyNumberFormat="1" applyFont="1" applyBorder="1" applyAlignment="1">
      <alignment horizontal="center"/>
    </xf>
    <xf numFmtId="49" fontId="12" fillId="0" borderId="0" xfId="1" applyNumberFormat="1" applyAlignment="1">
      <alignment horizontal="right"/>
    </xf>
    <xf numFmtId="1" fontId="111" fillId="0" borderId="4" xfId="1" applyNumberFormat="1" applyFont="1" applyBorder="1"/>
    <xf numFmtId="49" fontId="96" fillId="21" borderId="4" xfId="1" applyNumberFormat="1" applyFont="1" applyFill="1" applyBorder="1"/>
    <xf numFmtId="49" fontId="96" fillId="21" borderId="1" xfId="1" applyNumberFormat="1" applyFont="1" applyFill="1" applyBorder="1" applyAlignment="1">
      <alignment horizontal="right"/>
    </xf>
    <xf numFmtId="49" fontId="96" fillId="21" borderId="2" xfId="1" applyNumberFormat="1" applyFont="1" applyFill="1" applyBorder="1" applyAlignment="1">
      <alignment horizontal="right"/>
    </xf>
    <xf numFmtId="49" fontId="96" fillId="21" borderId="3" xfId="1" applyNumberFormat="1" applyFont="1" applyFill="1" applyBorder="1" applyAlignment="1">
      <alignment horizontal="right"/>
    </xf>
    <xf numFmtId="49" fontId="96" fillId="21" borderId="4" xfId="1" applyNumberFormat="1" applyFont="1" applyFill="1" applyBorder="1" applyAlignment="1">
      <alignment wrapText="1"/>
    </xf>
    <xf numFmtId="49" fontId="18" fillId="0" borderId="1" xfId="1" applyNumberFormat="1" applyFont="1" applyBorder="1" applyAlignment="1">
      <alignment horizontal="right"/>
    </xf>
    <xf numFmtId="49" fontId="18" fillId="0" borderId="2" xfId="1" applyNumberFormat="1" applyFont="1" applyBorder="1" applyAlignment="1">
      <alignment horizontal="right"/>
    </xf>
    <xf numFmtId="49" fontId="18" fillId="0" borderId="3" xfId="1" applyNumberFormat="1" applyFont="1" applyBorder="1" applyAlignment="1">
      <alignment horizontal="right"/>
    </xf>
    <xf numFmtId="0" fontId="96" fillId="0" borderId="0" xfId="1" applyFont="1"/>
    <xf numFmtId="49" fontId="113" fillId="21" borderId="4" xfId="1" applyNumberFormat="1" applyFont="1" applyFill="1" applyBorder="1" applyAlignment="1">
      <alignment horizontal="center"/>
    </xf>
    <xf numFmtId="49" fontId="112" fillId="21" borderId="4" xfId="1" applyNumberFormat="1" applyFont="1" applyFill="1" applyBorder="1" applyAlignment="1">
      <alignment horizontal="center"/>
    </xf>
    <xf numFmtId="49" fontId="114" fillId="21" borderId="4" xfId="1" applyNumberFormat="1" applyFont="1" applyFill="1" applyBorder="1" applyAlignment="1">
      <alignment horizontal="center"/>
    </xf>
    <xf numFmtId="49" fontId="12" fillId="0" borderId="1" xfId="1" applyNumberFormat="1" applyBorder="1" applyAlignment="1">
      <alignment horizontal="center"/>
    </xf>
    <xf numFmtId="49" fontId="12" fillId="0" borderId="2" xfId="1" applyNumberFormat="1" applyBorder="1" applyAlignment="1">
      <alignment horizontal="center"/>
    </xf>
    <xf numFmtId="49" fontId="12" fillId="0" borderId="3" xfId="1" applyNumberFormat="1" applyBorder="1" applyAlignment="1">
      <alignment horizontal="center"/>
    </xf>
    <xf numFmtId="49" fontId="115" fillId="21" borderId="4" xfId="1" applyNumberFormat="1" applyFont="1" applyFill="1" applyBorder="1" applyAlignment="1">
      <alignment horizontal="center"/>
    </xf>
    <xf numFmtId="49" fontId="98" fillId="21" borderId="4" xfId="1" applyNumberFormat="1" applyFont="1" applyFill="1" applyBorder="1" applyAlignment="1">
      <alignment horizontal="right"/>
    </xf>
    <xf numFmtId="49" fontId="12" fillId="21" borderId="4" xfId="1" applyNumberFormat="1" applyFill="1" applyBorder="1" applyAlignment="1">
      <alignment horizontal="right"/>
    </xf>
    <xf numFmtId="49" fontId="97" fillId="21" borderId="4" xfId="1" applyNumberFormat="1" applyFont="1" applyFill="1" applyBorder="1" applyAlignment="1">
      <alignment horizontal="right"/>
    </xf>
    <xf numFmtId="49" fontId="12" fillId="0" borderId="0" xfId="1" applyNumberFormat="1" applyAlignment="1">
      <alignment horizontal="center"/>
    </xf>
    <xf numFmtId="49" fontId="99" fillId="0" borderId="4" xfId="1" applyNumberFormat="1" applyFont="1" applyBorder="1" applyAlignment="1">
      <alignment vertical="center"/>
    </xf>
    <xf numFmtId="49" fontId="12" fillId="0" borderId="42" xfId="1" applyNumberFormat="1" applyBorder="1" applyAlignment="1">
      <alignment horizontal="center" vertical="center"/>
    </xf>
    <xf numFmtId="49" fontId="99" fillId="0" borderId="42" xfId="1" applyNumberFormat="1" applyFont="1" applyBorder="1" applyAlignment="1">
      <alignment vertical="center"/>
    </xf>
    <xf numFmtId="49" fontId="12" fillId="0" borderId="4" xfId="1" applyNumberFormat="1" applyBorder="1" applyAlignment="1">
      <alignment horizontal="center" vertical="center"/>
    </xf>
    <xf numFmtId="49" fontId="45" fillId="21" borderId="4" xfId="1" applyNumberFormat="1" applyFont="1" applyFill="1" applyBorder="1" applyAlignment="1">
      <alignment horizontal="center"/>
    </xf>
    <xf numFmtId="49" fontId="100" fillId="21" borderId="4" xfId="1" applyNumberFormat="1" applyFont="1" applyFill="1" applyBorder="1" applyAlignment="1">
      <alignment horizontal="center"/>
    </xf>
    <xf numFmtId="49" fontId="18" fillId="0" borderId="4" xfId="1" applyNumberFormat="1" applyFont="1" applyBorder="1" applyAlignment="1">
      <alignment horizontal="right" vertical="center"/>
    </xf>
    <xf numFmtId="49" fontId="18" fillId="0" borderId="4" xfId="1" applyNumberFormat="1" applyFont="1" applyBorder="1" applyAlignment="1">
      <alignment horizontal="center" vertical="center"/>
    </xf>
    <xf numFmtId="49" fontId="12" fillId="0" borderId="4" xfId="1" applyNumberFormat="1" applyBorder="1" applyAlignment="1">
      <alignment vertical="center"/>
    </xf>
    <xf numFmtId="49" fontId="12" fillId="0" borderId="4" xfId="1" applyNumberFormat="1" applyBorder="1" applyAlignment="1">
      <alignment horizontal="left" vertical="center" wrapText="1"/>
    </xf>
    <xf numFmtId="49" fontId="12" fillId="22" borderId="4" xfId="1" applyNumberFormat="1" applyFill="1" applyBorder="1" applyAlignment="1">
      <alignment horizontal="center"/>
    </xf>
    <xf numFmtId="0" fontId="12" fillId="21" borderId="4" xfId="1" applyFill="1" applyBorder="1"/>
    <xf numFmtId="49" fontId="99" fillId="0" borderId="1" xfId="1" applyNumberFormat="1" applyFont="1" applyBorder="1" applyAlignment="1">
      <alignment horizontal="right"/>
    </xf>
    <xf numFmtId="49" fontId="99" fillId="0" borderId="2" xfId="1" applyNumberFormat="1" applyFont="1" applyBorder="1" applyAlignment="1">
      <alignment horizontal="right"/>
    </xf>
    <xf numFmtId="49" fontId="99" fillId="0" borderId="3" xfId="1" applyNumberFormat="1" applyFont="1" applyBorder="1" applyAlignment="1">
      <alignment horizontal="right"/>
    </xf>
    <xf numFmtId="49" fontId="18" fillId="21" borderId="4" xfId="1" applyNumberFormat="1" applyFont="1" applyFill="1" applyBorder="1" applyAlignment="1">
      <alignment horizontal="center"/>
    </xf>
    <xf numFmtId="49" fontId="106" fillId="21" borderId="4" xfId="1" applyNumberFormat="1" applyFont="1" applyFill="1" applyBorder="1" applyAlignment="1">
      <alignment horizontal="right"/>
    </xf>
    <xf numFmtId="1" fontId="96" fillId="21" borderId="4" xfId="1" applyNumberFormat="1" applyFont="1" applyFill="1" applyBorder="1" applyAlignment="1">
      <alignment horizontal="right"/>
    </xf>
    <xf numFmtId="1" fontId="96" fillId="21" borderId="4" xfId="1" applyNumberFormat="1" applyFont="1" applyFill="1" applyBorder="1" applyAlignment="1">
      <alignment horizontal="center"/>
    </xf>
    <xf numFmtId="1" fontId="97" fillId="21" borderId="4" xfId="1" applyNumberFormat="1" applyFont="1" applyFill="1" applyBorder="1"/>
    <xf numFmtId="1" fontId="12" fillId="0" borderId="4" xfId="1" applyNumberFormat="1" applyBorder="1"/>
    <xf numFmtId="49" fontId="99" fillId="0" borderId="4" xfId="1" applyNumberFormat="1" applyFont="1" applyBorder="1" applyAlignment="1">
      <alignment horizontal="right"/>
    </xf>
    <xf numFmtId="49" fontId="99" fillId="0" borderId="4" xfId="1" applyNumberFormat="1" applyFont="1" applyBorder="1"/>
    <xf numFmtId="0" fontId="99" fillId="0" borderId="4" xfId="1" applyFont="1" applyBorder="1" applyAlignment="1">
      <alignment horizontal="center"/>
    </xf>
    <xf numFmtId="49" fontId="45" fillId="22" borderId="4" xfId="1" applyNumberFormat="1" applyFont="1" applyFill="1" applyBorder="1" applyAlignment="1">
      <alignment horizontal="center"/>
    </xf>
    <xf numFmtId="49" fontId="100" fillId="23" borderId="4" xfId="1" applyNumberFormat="1" applyFont="1" applyFill="1" applyBorder="1"/>
    <xf numFmtId="1" fontId="18" fillId="0" borderId="4" xfId="1" applyNumberFormat="1" applyFont="1" applyBorder="1" applyAlignment="1">
      <alignment horizontal="right"/>
    </xf>
    <xf numFmtId="49" fontId="12" fillId="0" borderId="4" xfId="1" applyNumberFormat="1" applyBorder="1" applyAlignment="1">
      <alignment horizontal="left"/>
    </xf>
    <xf numFmtId="1" fontId="18" fillId="0" borderId="4" xfId="1" applyNumberFormat="1" applyFont="1" applyBorder="1" applyAlignment="1">
      <alignment horizontal="center"/>
    </xf>
    <xf numFmtId="1" fontId="97" fillId="0" borderId="4" xfId="1" applyNumberFormat="1" applyFont="1" applyBorder="1"/>
    <xf numFmtId="1" fontId="12" fillId="0" borderId="4" xfId="1" applyNumberFormat="1" applyBorder="1" applyAlignment="1">
      <alignment horizontal="right"/>
    </xf>
    <xf numFmtId="1" fontId="18" fillId="0" borderId="0" xfId="1" applyNumberFormat="1" applyFont="1" applyAlignment="1">
      <alignment horizontal="right"/>
    </xf>
    <xf numFmtId="1" fontId="18" fillId="0" borderId="0" xfId="1" applyNumberFormat="1" applyFont="1" applyAlignment="1">
      <alignment horizontal="center"/>
    </xf>
    <xf numFmtId="1" fontId="12" fillId="0" borderId="0" xfId="1" applyNumberFormat="1" applyAlignment="1">
      <alignment horizontal="right"/>
    </xf>
    <xf numFmtId="1" fontId="12" fillId="0" borderId="0" xfId="1" applyNumberFormat="1"/>
    <xf numFmtId="1" fontId="112" fillId="21" borderId="4" xfId="1" applyNumberFormat="1" applyFont="1" applyFill="1" applyBorder="1" applyAlignment="1">
      <alignment horizontal="right"/>
    </xf>
    <xf numFmtId="1" fontId="96" fillId="21" borderId="4" xfId="1" applyNumberFormat="1" applyFont="1" applyFill="1" applyBorder="1"/>
    <xf numFmtId="0" fontId="112" fillId="21" borderId="4" xfId="1" applyFont="1" applyFill="1" applyBorder="1"/>
    <xf numFmtId="49" fontId="96" fillId="21" borderId="4" xfId="1" applyNumberFormat="1" applyFont="1" applyFill="1" applyBorder="1" applyAlignment="1">
      <alignment horizontal="center" vertical="center"/>
    </xf>
    <xf numFmtId="0" fontId="96" fillId="21" borderId="4" xfId="1" applyFont="1" applyFill="1" applyBorder="1" applyAlignment="1">
      <alignment vertical="center"/>
    </xf>
    <xf numFmtId="49" fontId="116" fillId="21" borderId="4" xfId="1" applyNumberFormat="1" applyFont="1" applyFill="1" applyBorder="1" applyAlignment="1">
      <alignment horizontal="center" vertical="center" wrapText="1"/>
    </xf>
    <xf numFmtId="0" fontId="112" fillId="0" borderId="0" xfId="1" applyFont="1"/>
    <xf numFmtId="49" fontId="17" fillId="0" borderId="0" xfId="1" applyNumberFormat="1" applyFont="1" applyAlignment="1">
      <alignment horizontal="right"/>
    </xf>
    <xf numFmtId="0" fontId="17" fillId="0" borderId="4" xfId="1" applyFont="1" applyBorder="1"/>
    <xf numFmtId="0" fontId="18" fillId="0" borderId="4" xfId="1" applyFont="1" applyBorder="1"/>
    <xf numFmtId="49" fontId="45" fillId="0" borderId="0" xfId="1" applyNumberFormat="1" applyFont="1" applyAlignment="1">
      <alignment horizontal="right"/>
    </xf>
    <xf numFmtId="49" fontId="45" fillId="0" borderId="0" xfId="1" applyNumberFormat="1" applyFont="1" applyAlignment="1">
      <alignment horizontal="center"/>
    </xf>
    <xf numFmtId="49" fontId="100" fillId="0" borderId="0" xfId="1" applyNumberFormat="1" applyFont="1"/>
    <xf numFmtId="0" fontId="100" fillId="0" borderId="0" xfId="1" applyFont="1" applyAlignment="1">
      <alignment horizontal="center"/>
    </xf>
    <xf numFmtId="0" fontId="96" fillId="21" borderId="4" xfId="1" applyFont="1" applyFill="1" applyBorder="1"/>
    <xf numFmtId="0" fontId="106" fillId="0" borderId="4" xfId="1" applyFont="1" applyBorder="1"/>
    <xf numFmtId="49" fontId="106" fillId="0" borderId="4" xfId="1" applyNumberFormat="1" applyFont="1" applyBorder="1" applyAlignment="1">
      <alignment horizontal="center"/>
    </xf>
    <xf numFmtId="0" fontId="106" fillId="0" borderId="4" xfId="1" applyFont="1" applyBorder="1" applyAlignment="1">
      <alignment horizontal="center"/>
    </xf>
    <xf numFmtId="0" fontId="117" fillId="0" borderId="4" xfId="1" applyFont="1" applyBorder="1" applyAlignment="1">
      <alignment horizontal="center" wrapText="1"/>
    </xf>
    <xf numFmtId="49" fontId="18" fillId="22" borderId="4" xfId="1" applyNumberFormat="1" applyFont="1" applyFill="1" applyBorder="1" applyAlignment="1">
      <alignment horizontal="right"/>
    </xf>
    <xf numFmtId="49" fontId="18" fillId="22" borderId="4" xfId="1" applyNumberFormat="1" applyFont="1" applyFill="1" applyBorder="1" applyAlignment="1">
      <alignment horizontal="center"/>
    </xf>
    <xf numFmtId="49" fontId="18" fillId="22" borderId="1" xfId="1" applyNumberFormat="1" applyFont="1" applyFill="1" applyBorder="1" applyAlignment="1">
      <alignment horizontal="right"/>
    </xf>
    <xf numFmtId="49" fontId="18" fillId="22" borderId="2" xfId="1" applyNumberFormat="1" applyFont="1" applyFill="1" applyBorder="1" applyAlignment="1">
      <alignment horizontal="right"/>
    </xf>
    <xf numFmtId="49" fontId="18" fillId="22" borderId="3" xfId="1" applyNumberFormat="1" applyFont="1" applyFill="1" applyBorder="1" applyAlignment="1">
      <alignment horizontal="right"/>
    </xf>
    <xf numFmtId="49" fontId="18" fillId="22" borderId="4" xfId="1" applyNumberFormat="1" applyFont="1" applyFill="1" applyBorder="1"/>
    <xf numFmtId="0" fontId="18" fillId="22" borderId="4" xfId="1" applyFont="1" applyFill="1" applyBorder="1"/>
    <xf numFmtId="0" fontId="118" fillId="22" borderId="4" xfId="1" applyFont="1" applyFill="1" applyBorder="1" applyAlignment="1">
      <alignment horizontal="center" wrapText="1"/>
    </xf>
    <xf numFmtId="14" fontId="106" fillId="0" borderId="4" xfId="1" applyNumberFormat="1" applyFont="1" applyBorder="1"/>
    <xf numFmtId="49" fontId="116" fillId="21" borderId="4" xfId="1" applyNumberFormat="1" applyFont="1" applyFill="1" applyBorder="1" applyAlignment="1">
      <alignment horizontal="right" vertical="center" wrapText="1"/>
    </xf>
    <xf numFmtId="0" fontId="116" fillId="21" borderId="4" xfId="1" applyFont="1" applyFill="1" applyBorder="1" applyAlignment="1">
      <alignment vertical="center"/>
    </xf>
    <xf numFmtId="0" fontId="119" fillId="21" borderId="4" xfId="1" applyFont="1" applyFill="1" applyBorder="1" applyAlignment="1">
      <alignment wrapText="1"/>
    </xf>
    <xf numFmtId="0" fontId="102" fillId="21" borderId="4" xfId="1" applyFont="1" applyFill="1" applyBorder="1" applyAlignment="1">
      <alignment horizontal="center" wrapText="1"/>
    </xf>
    <xf numFmtId="49" fontId="18" fillId="0" borderId="4" xfId="1" applyNumberFormat="1" applyFont="1" applyBorder="1" applyAlignment="1">
      <alignment horizontal="right" vertical="center" wrapText="1"/>
    </xf>
    <xf numFmtId="49" fontId="18" fillId="0" borderId="4" xfId="1" applyNumberFormat="1" applyFont="1" applyBorder="1" applyAlignment="1">
      <alignment horizontal="center" vertical="center" wrapText="1"/>
    </xf>
    <xf numFmtId="49" fontId="12" fillId="0" borderId="1" xfId="1" applyNumberFormat="1" applyBorder="1" applyAlignment="1">
      <alignment horizontal="center" vertical="center"/>
    </xf>
    <xf numFmtId="49" fontId="12" fillId="0" borderId="2" xfId="1" applyNumberFormat="1" applyBorder="1" applyAlignment="1">
      <alignment horizontal="center" vertical="center"/>
    </xf>
    <xf numFmtId="49" fontId="12" fillId="0" borderId="3" xfId="1" applyNumberFormat="1" applyBorder="1" applyAlignment="1">
      <alignment horizontal="center" vertical="center"/>
    </xf>
    <xf numFmtId="0" fontId="12" fillId="0" borderId="4" xfId="1" applyBorder="1" applyAlignment="1">
      <alignment vertical="center" wrapText="1"/>
    </xf>
    <xf numFmtId="0" fontId="12" fillId="0" borderId="4" xfId="1" applyBorder="1" applyAlignment="1">
      <alignment wrapText="1"/>
    </xf>
    <xf numFmtId="0" fontId="106" fillId="0" borderId="4" xfId="1" applyFont="1" applyBorder="1" applyAlignment="1">
      <alignment horizontal="center" wrapText="1"/>
    </xf>
    <xf numFmtId="0" fontId="100" fillId="0" borderId="4" xfId="1" applyFont="1" applyBorder="1"/>
    <xf numFmtId="49" fontId="116" fillId="21" borderId="4" xfId="1" applyNumberFormat="1" applyFont="1" applyFill="1" applyBorder="1" applyAlignment="1">
      <alignment horizontal="right" vertical="center"/>
    </xf>
    <xf numFmtId="49" fontId="116" fillId="21" borderId="4" xfId="1" applyNumberFormat="1" applyFont="1" applyFill="1" applyBorder="1" applyAlignment="1">
      <alignment horizontal="center" vertical="center"/>
    </xf>
    <xf numFmtId="0" fontId="102" fillId="21" borderId="4" xfId="1" applyFont="1" applyFill="1" applyBorder="1" applyAlignment="1">
      <alignment vertical="center"/>
    </xf>
    <xf numFmtId="0" fontId="119" fillId="21" borderId="4" xfId="1" applyFont="1" applyFill="1" applyBorder="1"/>
    <xf numFmtId="0" fontId="116" fillId="21" borderId="4" xfId="1" applyFont="1" applyFill="1" applyBorder="1" applyAlignment="1">
      <alignment horizontal="center" wrapText="1"/>
    </xf>
    <xf numFmtId="49" fontId="120" fillId="0" borderId="0" xfId="1" applyNumberFormat="1" applyFont="1" applyAlignment="1">
      <alignment horizontal="right"/>
    </xf>
    <xf numFmtId="49" fontId="121" fillId="0" borderId="0" xfId="1" applyNumberFormat="1" applyFont="1" applyAlignment="1">
      <alignment horizontal="center"/>
    </xf>
    <xf numFmtId="49" fontId="122" fillId="0" borderId="0" xfId="1" applyNumberFormat="1" applyFont="1" applyAlignment="1">
      <alignment horizontal="center"/>
    </xf>
    <xf numFmtId="49" fontId="122" fillId="0" borderId="0" xfId="1" applyNumberFormat="1" applyFont="1" applyAlignment="1">
      <alignment horizontal="right"/>
    </xf>
    <xf numFmtId="0" fontId="122" fillId="0" borderId="0" xfId="1" applyFont="1"/>
    <xf numFmtId="49" fontId="112" fillId="21" borderId="4" xfId="1" applyNumberFormat="1" applyFont="1" applyFill="1" applyBorder="1" applyAlignment="1">
      <alignment horizontal="right"/>
    </xf>
    <xf numFmtId="49" fontId="112" fillId="21" borderId="4" xfId="1" applyNumberFormat="1" applyFont="1" applyFill="1" applyBorder="1" applyAlignment="1">
      <alignment horizontal="left"/>
    </xf>
    <xf numFmtId="49" fontId="102" fillId="21" borderId="4" xfId="1" applyNumberFormat="1" applyFont="1" applyFill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12" fillId="0" borderId="1" xfId="1" applyBorder="1"/>
    <xf numFmtId="0" fontId="12" fillId="0" borderId="2" xfId="1" applyBorder="1"/>
    <xf numFmtId="0" fontId="12" fillId="0" borderId="3" xfId="1" applyBorder="1"/>
    <xf numFmtId="0" fontId="96" fillId="21" borderId="4" xfId="1" applyFont="1" applyFill="1" applyBorder="1" applyAlignment="1">
      <alignment horizontal="center" vertical="center"/>
    </xf>
    <xf numFmtId="0" fontId="96" fillId="21" borderId="1" xfId="1" applyFont="1" applyFill="1" applyBorder="1" applyAlignment="1">
      <alignment vertical="center"/>
    </xf>
    <xf numFmtId="0" fontId="96" fillId="21" borderId="2" xfId="1" applyFont="1" applyFill="1" applyBorder="1" applyAlignment="1">
      <alignment vertical="center"/>
    </xf>
    <xf numFmtId="0" fontId="96" fillId="21" borderId="3" xfId="1" applyFont="1" applyFill="1" applyBorder="1" applyAlignment="1">
      <alignment vertical="center"/>
    </xf>
    <xf numFmtId="49" fontId="116" fillId="21" borderId="4" xfId="1" applyNumberFormat="1" applyFont="1" applyFill="1" applyBorder="1" applyAlignment="1">
      <alignment horizontal="center" wrapText="1"/>
    </xf>
    <xf numFmtId="0" fontId="18" fillId="0" borderId="4" xfId="1" applyFont="1" applyBorder="1" applyAlignment="1">
      <alignment vertical="center"/>
    </xf>
    <xf numFmtId="0" fontId="18" fillId="0" borderId="4" xfId="1" applyFont="1" applyBorder="1" applyAlignment="1">
      <alignment horizontal="center" vertical="center"/>
    </xf>
    <xf numFmtId="0" fontId="18" fillId="0" borderId="1" xfId="1" applyFont="1" applyBorder="1" applyAlignment="1">
      <alignment vertical="center"/>
    </xf>
    <xf numFmtId="0" fontId="18" fillId="0" borderId="2" xfId="1" applyFont="1" applyBorder="1" applyAlignment="1">
      <alignment vertical="center"/>
    </xf>
    <xf numFmtId="0" fontId="18" fillId="0" borderId="3" xfId="1" applyFont="1" applyBorder="1" applyAlignment="1">
      <alignment vertical="center"/>
    </xf>
    <xf numFmtId="0" fontId="12" fillId="0" borderId="4" xfId="1" applyBorder="1" applyAlignment="1">
      <alignment vertical="center"/>
    </xf>
    <xf numFmtId="0" fontId="18" fillId="0" borderId="0" xfId="1" applyFont="1"/>
    <xf numFmtId="0" fontId="12" fillId="0" borderId="4" xfId="1" applyBorder="1" applyAlignment="1">
      <alignment horizontal="center" wrapText="1"/>
    </xf>
    <xf numFmtId="0" fontId="45" fillId="0" borderId="0" xfId="1" applyFont="1"/>
    <xf numFmtId="0" fontId="17" fillId="0" borderId="4" xfId="1" applyFont="1" applyBorder="1" applyAlignment="1">
      <alignment horizontal="center"/>
    </xf>
    <xf numFmtId="0" fontId="99" fillId="0" borderId="1" xfId="1" applyFont="1" applyBorder="1"/>
    <xf numFmtId="0" fontId="99" fillId="0" borderId="2" xfId="1" applyFont="1" applyBorder="1"/>
    <xf numFmtId="0" fontId="99" fillId="0" borderId="3" xfId="1" applyFont="1" applyBorder="1"/>
    <xf numFmtId="0" fontId="99" fillId="0" borderId="4" xfId="1" applyFont="1" applyBorder="1"/>
    <xf numFmtId="0" fontId="96" fillId="21" borderId="4" xfId="1" applyFont="1" applyFill="1" applyBorder="1" applyAlignment="1">
      <alignment horizontal="center"/>
    </xf>
    <xf numFmtId="0" fontId="112" fillId="21" borderId="1" xfId="1" applyFont="1" applyFill="1" applyBorder="1"/>
    <xf numFmtId="0" fontId="112" fillId="21" borderId="2" xfId="1" applyFont="1" applyFill="1" applyBorder="1"/>
    <xf numFmtId="0" fontId="112" fillId="21" borderId="3" xfId="1" applyFont="1" applyFill="1" applyBorder="1"/>
    <xf numFmtId="0" fontId="12" fillId="21" borderId="4" xfId="1" applyFill="1" applyBorder="1" applyAlignment="1">
      <alignment horizontal="center"/>
    </xf>
    <xf numFmtId="0" fontId="18" fillId="0" borderId="4" xfId="1" applyFont="1" applyBorder="1" applyAlignment="1">
      <alignment horizontal="right" vertical="center"/>
    </xf>
    <xf numFmtId="49" fontId="18" fillId="0" borderId="0" xfId="1" applyNumberFormat="1" applyFont="1" applyAlignment="1">
      <alignment horizontal="right"/>
    </xf>
    <xf numFmtId="49" fontId="18" fillId="0" borderId="0" xfId="1" applyNumberFormat="1" applyFont="1" applyAlignment="1">
      <alignment horizontal="center"/>
    </xf>
    <xf numFmtId="0" fontId="12" fillId="0" borderId="4" xfId="1" applyBorder="1" applyAlignment="1">
      <alignment horizontal="center" vertical="center"/>
    </xf>
    <xf numFmtId="0" fontId="0" fillId="0" borderId="4" xfId="2" applyFont="1" applyBorder="1"/>
    <xf numFmtId="49" fontId="98" fillId="0" borderId="4" xfId="1" applyNumberFormat="1" applyFont="1" applyBorder="1" applyAlignment="1">
      <alignment horizontal="center"/>
    </xf>
    <xf numFmtId="14" fontId="12" fillId="0" borderId="4" xfId="1" applyNumberFormat="1" applyBorder="1" applyAlignment="1">
      <alignment horizontal="center"/>
    </xf>
    <xf numFmtId="14" fontId="17" fillId="0" borderId="4" xfId="1" applyNumberFormat="1" applyFont="1" applyBorder="1" applyAlignment="1">
      <alignment horizontal="center"/>
    </xf>
    <xf numFmtId="14" fontId="18" fillId="0" borderId="4" xfId="1" applyNumberFormat="1" applyFont="1" applyBorder="1" applyAlignment="1">
      <alignment horizontal="center"/>
    </xf>
    <xf numFmtId="14" fontId="99" fillId="0" borderId="4" xfId="1" applyNumberFormat="1" applyFont="1" applyBorder="1" applyAlignment="1">
      <alignment horizontal="center"/>
    </xf>
    <xf numFmtId="0" fontId="12" fillId="0" borderId="42" xfId="1" applyBorder="1"/>
    <xf numFmtId="0" fontId="99" fillId="0" borderId="42" xfId="1" applyFont="1" applyBorder="1"/>
    <xf numFmtId="49" fontId="99" fillId="0" borderId="4" xfId="1" applyNumberFormat="1" applyFont="1" applyBorder="1" applyAlignment="1">
      <alignment horizontal="center" vertical="center"/>
    </xf>
    <xf numFmtId="0" fontId="113" fillId="21" borderId="4" xfId="1" applyFont="1" applyFill="1" applyBorder="1"/>
    <xf numFmtId="0" fontId="123" fillId="0" borderId="4" xfId="1" applyFont="1" applyBorder="1"/>
    <xf numFmtId="0" fontId="12" fillId="0" borderId="4" xfId="1" applyBorder="1" applyAlignment="1">
      <alignment horizontal="left"/>
    </xf>
    <xf numFmtId="49" fontId="124" fillId="0" borderId="4" xfId="1" applyNumberFormat="1" applyFont="1" applyBorder="1" applyAlignment="1">
      <alignment horizontal="right"/>
    </xf>
    <xf numFmtId="0" fontId="98" fillId="0" borderId="4" xfId="1" applyFont="1" applyBorder="1"/>
    <xf numFmtId="0" fontId="125" fillId="0" borderId="4" xfId="1" applyFont="1" applyBorder="1"/>
    <xf numFmtId="49" fontId="96" fillId="0" borderId="0" xfId="1" applyNumberFormat="1" applyFont="1" applyAlignment="1">
      <alignment horizontal="right"/>
    </xf>
    <xf numFmtId="49" fontId="96" fillId="0" borderId="0" xfId="1" applyNumberFormat="1" applyFont="1" applyAlignment="1">
      <alignment horizontal="center"/>
    </xf>
    <xf numFmtId="49" fontId="97" fillId="0" borderId="0" xfId="1" applyNumberFormat="1" applyFont="1" applyAlignment="1">
      <alignment horizontal="right"/>
    </xf>
    <xf numFmtId="0" fontId="97" fillId="0" borderId="0" xfId="1" applyFont="1"/>
    <xf numFmtId="0" fontId="106" fillId="0" borderId="0" xfId="1" applyFont="1"/>
    <xf numFmtId="49" fontId="96" fillId="0" borderId="0" xfId="1" applyNumberFormat="1" applyFont="1" applyAlignment="1">
      <alignment horizontal="right" wrapText="1"/>
    </xf>
    <xf numFmtId="49" fontId="96" fillId="0" borderId="0" xfId="1" applyNumberFormat="1" applyFont="1" applyAlignment="1">
      <alignment horizontal="center" wrapText="1"/>
    </xf>
    <xf numFmtId="49" fontId="97" fillId="0" borderId="0" xfId="1" applyNumberFormat="1" applyFont="1" applyAlignment="1">
      <alignment horizontal="right" wrapText="1"/>
    </xf>
    <xf numFmtId="0" fontId="97" fillId="0" borderId="0" xfId="1" applyFont="1" applyAlignment="1">
      <alignment wrapText="1"/>
    </xf>
    <xf numFmtId="0" fontId="12" fillId="0" borderId="0" xfId="1" applyAlignment="1">
      <alignment wrapText="1"/>
    </xf>
    <xf numFmtId="0" fontId="18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83" fillId="10" borderId="0" xfId="0" applyFont="1" applyFill="1" applyAlignment="1">
      <alignment horizontal="center"/>
    </xf>
    <xf numFmtId="0" fontId="82" fillId="0" borderId="0" xfId="0" applyFont="1" applyBorder="1" applyAlignment="1">
      <alignment horizontal="center"/>
    </xf>
    <xf numFmtId="0" fontId="77" fillId="0" borderId="0" xfId="0" applyFont="1" applyAlignment="1">
      <alignment horizontal="center"/>
    </xf>
    <xf numFmtId="49" fontId="54" fillId="18" borderId="131" xfId="0" applyNumberFormat="1" applyFont="1" applyFill="1" applyBorder="1" applyAlignment="1">
      <alignment horizontal="center" vertical="center" wrapText="1"/>
    </xf>
    <xf numFmtId="49" fontId="54" fillId="14" borderId="130" xfId="0" applyNumberFormat="1" applyFont="1" applyFill="1" applyBorder="1" applyAlignment="1">
      <alignment horizontal="center" vertical="center" wrapText="1"/>
    </xf>
    <xf numFmtId="49" fontId="54" fillId="18" borderId="132" xfId="0" applyNumberFormat="1" applyFont="1" applyFill="1" applyBorder="1" applyAlignment="1">
      <alignment horizontal="center" vertical="center" wrapText="1"/>
    </xf>
    <xf numFmtId="0" fontId="9" fillId="0" borderId="0" xfId="3" applyFont="1"/>
    <xf numFmtId="0" fontId="13" fillId="0" borderId="0" xfId="3"/>
    <xf numFmtId="0" fontId="65" fillId="24" borderId="4" xfId="0" applyFont="1" applyFill="1" applyBorder="1" applyAlignment="1">
      <alignment horizontal="center" vertical="center" wrapText="1"/>
    </xf>
    <xf numFmtId="0" fontId="65" fillId="24" borderId="51" xfId="0" applyFont="1" applyFill="1" applyBorder="1" applyAlignment="1">
      <alignment horizontal="center" vertical="center" wrapText="1"/>
    </xf>
    <xf numFmtId="0" fontId="65" fillId="24" borderId="42" xfId="0" applyFont="1" applyFill="1" applyBorder="1" applyAlignment="1">
      <alignment horizontal="center" vertical="center" wrapText="1"/>
    </xf>
    <xf numFmtId="49" fontId="59" fillId="25" borderId="1" xfId="0" applyNumberFormat="1" applyFont="1" applyFill="1" applyBorder="1" applyAlignment="1">
      <alignment horizontal="center" vertical="center" wrapText="1"/>
    </xf>
    <xf numFmtId="0" fontId="65" fillId="25" borderId="4" xfId="0" applyFont="1" applyFill="1" applyBorder="1" applyAlignment="1">
      <alignment horizontal="center" vertical="center" wrapText="1"/>
    </xf>
    <xf numFmtId="49" fontId="59" fillId="24" borderId="1" xfId="0" applyNumberFormat="1" applyFont="1" applyFill="1" applyBorder="1" applyAlignment="1">
      <alignment horizontal="center" vertical="center" wrapText="1"/>
    </xf>
    <xf numFmtId="3" fontId="126" fillId="2" borderId="56" xfId="0" applyNumberFormat="1" applyFont="1" applyFill="1" applyBorder="1" applyAlignment="1">
      <alignment horizontal="center" vertical="center" wrapText="1"/>
    </xf>
    <xf numFmtId="3" fontId="127" fillId="10" borderId="4" xfId="0" applyNumberFormat="1" applyFont="1" applyFill="1" applyBorder="1" applyAlignment="1">
      <alignment horizontal="center" vertical="center"/>
    </xf>
    <xf numFmtId="0" fontId="126" fillId="2" borderId="1" xfId="0" applyFont="1" applyFill="1" applyBorder="1" applyAlignment="1">
      <alignment vertical="center"/>
    </xf>
    <xf numFmtId="3" fontId="57" fillId="15" borderId="56" xfId="0" applyNumberFormat="1" applyFont="1" applyFill="1" applyBorder="1" applyAlignment="1">
      <alignment horizontal="center" vertical="center" wrapText="1"/>
    </xf>
    <xf numFmtId="3" fontId="57" fillId="13" borderId="56" xfId="0" applyNumberFormat="1" applyFont="1" applyFill="1" applyBorder="1" applyAlignment="1">
      <alignment horizontal="center" vertical="center" wrapText="1"/>
    </xf>
    <xf numFmtId="49" fontId="66" fillId="14" borderId="4" xfId="0" applyNumberFormat="1" applyFont="1" applyFill="1" applyBorder="1" applyAlignment="1">
      <alignment horizontal="left" vertical="center" wrapText="1"/>
    </xf>
    <xf numFmtId="49" fontId="66" fillId="9" borderId="4" xfId="0" applyNumberFormat="1" applyFont="1" applyFill="1" applyBorder="1" applyAlignment="1">
      <alignment horizontal="left" vertical="center" wrapText="1"/>
    </xf>
    <xf numFmtId="49" fontId="66" fillId="18" borderId="4" xfId="0" applyNumberFormat="1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3" fontId="8" fillId="0" borderId="50" xfId="0" applyNumberFormat="1" applyFont="1" applyBorder="1" applyAlignment="1">
      <alignment horizontal="center" vertical="center"/>
    </xf>
    <xf numFmtId="0" fontId="66" fillId="4" borderId="4" xfId="0" applyFont="1" applyFill="1" applyBorder="1" applyAlignment="1">
      <alignment vertical="center" wrapText="1"/>
    </xf>
    <xf numFmtId="0" fontId="66" fillId="0" borderId="4" xfId="0" applyFont="1" applyBorder="1" applyAlignment="1">
      <alignment vertical="center" wrapText="1"/>
    </xf>
    <xf numFmtId="0" fontId="0" fillId="0" borderId="4" xfId="0" applyBorder="1"/>
    <xf numFmtId="0" fontId="66" fillId="14" borderId="4" xfId="0" applyFont="1" applyFill="1" applyBorder="1" applyAlignment="1">
      <alignment vertical="center" wrapText="1"/>
    </xf>
    <xf numFmtId="0" fontId="52" fillId="20" borderId="57" xfId="0" applyFont="1" applyFill="1" applyBorder="1" applyAlignment="1">
      <alignment vertical="center" wrapText="1"/>
    </xf>
    <xf numFmtId="0" fontId="15" fillId="4" borderId="4" xfId="0" applyFont="1" applyFill="1" applyBorder="1" applyAlignment="1">
      <alignment horizontal="left" vertical="center" wrapText="1"/>
    </xf>
    <xf numFmtId="49" fontId="68" fillId="4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49" fontId="68" fillId="0" borderId="1" xfId="0" applyNumberFormat="1" applyFont="1" applyFill="1" applyBorder="1" applyAlignment="1">
      <alignment horizontal="center" vertical="center" wrapText="1"/>
    </xf>
    <xf numFmtId="49" fontId="66" fillId="0" borderId="4" xfId="0" applyNumberFormat="1" applyFont="1" applyFill="1" applyBorder="1" applyAlignment="1">
      <alignment horizontal="left" vertical="center" wrapText="1"/>
    </xf>
    <xf numFmtId="49" fontId="81" fillId="0" borderId="4" xfId="0" applyNumberFormat="1" applyFont="1" applyFill="1" applyBorder="1" applyAlignment="1">
      <alignment horizontal="left" vertical="center" wrapText="1"/>
    </xf>
    <xf numFmtId="164" fontId="52" fillId="4" borderId="2" xfId="0" applyNumberFormat="1" applyFont="1" applyFill="1" applyBorder="1" applyAlignment="1">
      <alignment horizontal="center" vertical="center" wrapText="1"/>
    </xf>
    <xf numFmtId="49" fontId="52" fillId="4" borderId="4" xfId="0" applyNumberFormat="1" applyFont="1" applyFill="1" applyBorder="1" applyAlignment="1">
      <alignment horizontal="left" vertical="center" wrapText="1"/>
    </xf>
    <xf numFmtId="0" fontId="75" fillId="4" borderId="4" xfId="0" applyFont="1" applyFill="1" applyBorder="1" applyAlignment="1">
      <alignment vertical="center" wrapText="1"/>
    </xf>
    <xf numFmtId="0" fontId="66" fillId="4" borderId="3" xfId="0" applyFont="1" applyFill="1" applyBorder="1" applyAlignment="1">
      <alignment vertical="center" wrapText="1"/>
    </xf>
    <xf numFmtId="3" fontId="54" fillId="9" borderId="4" xfId="0" applyNumberFormat="1" applyFont="1" applyFill="1" applyBorder="1" applyAlignment="1">
      <alignment horizontal="center" vertical="center"/>
    </xf>
    <xf numFmtId="3" fontId="54" fillId="0" borderId="4" xfId="0" applyNumberFormat="1" applyFont="1" applyFill="1" applyBorder="1" applyAlignment="1">
      <alignment horizontal="center" vertical="center"/>
    </xf>
    <xf numFmtId="49" fontId="66" fillId="9" borderId="1" xfId="0" applyNumberFormat="1" applyFont="1" applyFill="1" applyBorder="1" applyAlignment="1">
      <alignment horizontal="left" vertical="center"/>
    </xf>
    <xf numFmtId="49" fontId="52" fillId="4" borderId="3" xfId="0" applyNumberFormat="1" applyFont="1" applyFill="1" applyBorder="1" applyAlignment="1">
      <alignment horizontal="left" vertical="center" wrapText="1"/>
    </xf>
    <xf numFmtId="3" fontId="54" fillId="4" borderId="4" xfId="0" applyNumberFormat="1" applyFont="1" applyFill="1" applyBorder="1" applyAlignment="1">
      <alignment horizontal="center" vertical="center"/>
    </xf>
    <xf numFmtId="49" fontId="62" fillId="4" borderId="3" xfId="0" applyNumberFormat="1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0" fontId="15" fillId="9" borderId="42" xfId="0" applyFont="1" applyFill="1" applyBorder="1" applyAlignment="1">
      <alignment horizontal="left" vertical="center" wrapText="1"/>
    </xf>
    <xf numFmtId="0" fontId="8" fillId="9" borderId="42" xfId="0" applyFont="1" applyFill="1" applyBorder="1" applyAlignment="1">
      <alignment vertical="center" wrapText="1"/>
    </xf>
    <xf numFmtId="49" fontId="68" fillId="9" borderId="54" xfId="0" applyNumberFormat="1" applyFont="1" applyFill="1" applyBorder="1" applyAlignment="1">
      <alignment horizontal="center" vertical="center" wrapText="1"/>
    </xf>
    <xf numFmtId="49" fontId="52" fillId="0" borderId="3" xfId="0" applyNumberFormat="1" applyFont="1" applyFill="1" applyBorder="1" applyAlignment="1">
      <alignment horizontal="left" vertical="center" wrapText="1"/>
    </xf>
    <xf numFmtId="49" fontId="62" fillId="9" borderId="3" xfId="1" applyNumberFormat="1" applyFont="1" applyFill="1" applyBorder="1" applyAlignment="1">
      <alignment horizontal="left" vertical="center" wrapText="1"/>
    </xf>
    <xf numFmtId="0" fontId="66" fillId="9" borderId="4" xfId="0" applyFont="1" applyFill="1" applyBorder="1" applyAlignment="1">
      <alignment vertical="center" wrapText="1"/>
    </xf>
    <xf numFmtId="3" fontId="8" fillId="0" borderId="50" xfId="0" applyNumberFormat="1" applyFont="1" applyFill="1" applyBorder="1" applyAlignment="1">
      <alignment horizontal="center" vertical="center"/>
    </xf>
    <xf numFmtId="49" fontId="66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49" fontId="67" fillId="0" borderId="0" xfId="0" applyNumberFormat="1" applyFont="1" applyFill="1" applyBorder="1" applyAlignment="1">
      <alignment horizontal="center" vertical="center" wrapText="1"/>
    </xf>
    <xf numFmtId="49" fontId="54" fillId="0" borderId="0" xfId="0" applyNumberFormat="1" applyFont="1" applyFill="1" applyBorder="1" applyAlignment="1">
      <alignment horizontal="center" vertical="center" wrapText="1"/>
    </xf>
    <xf numFmtId="49" fontId="53" fillId="0" borderId="0" xfId="0" applyNumberFormat="1" applyFont="1" applyFill="1" applyBorder="1" applyAlignment="1">
      <alignment horizontal="center" vertical="center" wrapText="1"/>
    </xf>
    <xf numFmtId="49" fontId="62" fillId="0" borderId="0" xfId="0" applyNumberFormat="1" applyFont="1" applyFill="1" applyBorder="1" applyAlignment="1">
      <alignment vertical="center" wrapText="1"/>
    </xf>
    <xf numFmtId="164" fontId="52" fillId="0" borderId="0" xfId="0" applyNumberFormat="1" applyFont="1" applyFill="1" applyBorder="1" applyAlignment="1">
      <alignment horizontal="center" vertical="center" wrapText="1"/>
    </xf>
    <xf numFmtId="49" fontId="62" fillId="0" borderId="0" xfId="0" applyNumberFormat="1" applyFont="1" applyFill="1" applyBorder="1" applyAlignment="1">
      <alignment horizontal="left" vertical="center" wrapText="1"/>
    </xf>
    <xf numFmtId="49" fontId="61" fillId="0" borderId="0" xfId="0" applyNumberFormat="1" applyFont="1" applyFill="1" applyBorder="1" applyAlignment="1">
      <alignment horizontal="left" vertical="center" wrapText="1"/>
    </xf>
    <xf numFmtId="49" fontId="66" fillId="0" borderId="0" xfId="0" applyNumberFormat="1" applyFont="1" applyFill="1" applyBorder="1" applyAlignment="1">
      <alignment horizontal="left" vertical="center" wrapText="1"/>
    </xf>
    <xf numFmtId="49" fontId="81" fillId="0" borderId="0" xfId="0" applyNumberFormat="1" applyFont="1" applyFill="1" applyBorder="1" applyAlignment="1">
      <alignment horizontal="left" vertical="center" wrapText="1"/>
    </xf>
    <xf numFmtId="49" fontId="62" fillId="18" borderId="12" xfId="0" applyNumberFormat="1" applyFont="1" applyFill="1" applyBorder="1" applyAlignment="1">
      <alignment horizontal="left" vertical="center" wrapText="1"/>
    </xf>
    <xf numFmtId="3" fontId="64" fillId="0" borderId="140" xfId="1" applyNumberFormat="1" applyFont="1" applyBorder="1" applyAlignment="1">
      <alignment horizontal="center" vertical="center" wrapText="1"/>
    </xf>
    <xf numFmtId="3" fontId="64" fillId="0" borderId="142" xfId="1" applyNumberFormat="1" applyFont="1" applyBorder="1" applyAlignment="1">
      <alignment horizontal="center" vertical="center" wrapText="1"/>
    </xf>
    <xf numFmtId="3" fontId="52" fillId="4" borderId="140" xfId="0" applyNumberFormat="1" applyFont="1" applyFill="1" applyBorder="1" applyAlignment="1">
      <alignment horizontal="center" vertical="center" wrapText="1"/>
    </xf>
    <xf numFmtId="3" fontId="52" fillId="4" borderId="142" xfId="0" applyNumberFormat="1" applyFont="1" applyFill="1" applyBorder="1" applyAlignment="1">
      <alignment horizontal="center" vertical="center" wrapText="1"/>
    </xf>
    <xf numFmtId="3" fontId="62" fillId="0" borderId="140" xfId="1" applyNumberFormat="1" applyFont="1" applyFill="1" applyBorder="1" applyAlignment="1">
      <alignment horizontal="center" vertical="center" wrapText="1"/>
    </xf>
    <xf numFmtId="3" fontId="62" fillId="0" borderId="142" xfId="1" applyNumberFormat="1" applyFont="1" applyFill="1" applyBorder="1" applyAlignment="1">
      <alignment horizontal="center" vertical="center" wrapText="1"/>
    </xf>
    <xf numFmtId="3" fontId="52" fillId="9" borderId="140" xfId="0" applyNumberFormat="1" applyFont="1" applyFill="1" applyBorder="1" applyAlignment="1">
      <alignment horizontal="center" vertical="center" wrapText="1"/>
    </xf>
    <xf numFmtId="3" fontId="52" fillId="9" borderId="142" xfId="0" applyNumberFormat="1" applyFont="1" applyFill="1" applyBorder="1" applyAlignment="1">
      <alignment horizontal="center" vertical="center" wrapText="1"/>
    </xf>
    <xf numFmtId="3" fontId="52" fillId="0" borderId="140" xfId="0" applyNumberFormat="1" applyFont="1" applyFill="1" applyBorder="1" applyAlignment="1">
      <alignment horizontal="center" vertical="center" wrapText="1"/>
    </xf>
    <xf numFmtId="3" fontId="52" fillId="0" borderId="142" xfId="0" applyNumberFormat="1" applyFont="1" applyFill="1" applyBorder="1" applyAlignment="1">
      <alignment horizontal="center" vertical="center" wrapText="1"/>
    </xf>
    <xf numFmtId="3" fontId="62" fillId="9" borderId="140" xfId="1" applyNumberFormat="1" applyFont="1" applyFill="1" applyBorder="1" applyAlignment="1">
      <alignment horizontal="center" vertical="center" wrapText="1"/>
    </xf>
    <xf numFmtId="3" fontId="62" fillId="9" borderId="142" xfId="1" applyNumberFormat="1" applyFont="1" applyFill="1" applyBorder="1" applyAlignment="1">
      <alignment horizontal="center" vertical="center" wrapText="1"/>
    </xf>
    <xf numFmtId="9" fontId="64" fillId="0" borderId="141" xfId="4" applyFont="1" applyBorder="1" applyAlignment="1">
      <alignment horizontal="center" vertical="center" wrapText="1"/>
    </xf>
    <xf numFmtId="3" fontId="134" fillId="5" borderId="144" xfId="0" applyNumberFormat="1" applyFont="1" applyFill="1" applyBorder="1" applyAlignment="1">
      <alignment horizontal="center" vertical="center" wrapText="1"/>
    </xf>
    <xf numFmtId="3" fontId="56" fillId="5" borderId="144" xfId="0" applyNumberFormat="1" applyFont="1" applyFill="1" applyBorder="1" applyAlignment="1">
      <alignment horizontal="center" vertical="center" wrapText="1"/>
    </xf>
    <xf numFmtId="9" fontId="52" fillId="4" borderId="141" xfId="4" applyFont="1" applyFill="1" applyBorder="1" applyAlignment="1">
      <alignment horizontal="center" vertical="center" wrapText="1"/>
    </xf>
    <xf numFmtId="9" fontId="62" fillId="0" borderId="141" xfId="4" applyFont="1" applyFill="1" applyBorder="1" applyAlignment="1">
      <alignment horizontal="center" vertical="center" wrapText="1"/>
    </xf>
    <xf numFmtId="9" fontId="52" fillId="9" borderId="141" xfId="4" applyFont="1" applyFill="1" applyBorder="1" applyAlignment="1">
      <alignment horizontal="center" vertical="center" wrapText="1"/>
    </xf>
    <xf numFmtId="9" fontId="62" fillId="9" borderId="141" xfId="4" applyFont="1" applyFill="1" applyBorder="1" applyAlignment="1">
      <alignment horizontal="center" vertical="center" wrapText="1"/>
    </xf>
    <xf numFmtId="9" fontId="52" fillId="0" borderId="141" xfId="4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left" vertical="center" wrapText="1"/>
    </xf>
    <xf numFmtId="3" fontId="62" fillId="0" borderId="133" xfId="1" applyNumberFormat="1" applyFont="1" applyFill="1" applyBorder="1" applyAlignment="1">
      <alignment horizontal="center" vertical="center" wrapText="1"/>
    </xf>
    <xf numFmtId="3" fontId="62" fillId="0" borderId="137" xfId="1" applyNumberFormat="1" applyFont="1" applyFill="1" applyBorder="1" applyAlignment="1">
      <alignment horizontal="center" vertical="center" wrapText="1"/>
    </xf>
    <xf numFmtId="9" fontId="62" fillId="0" borderId="138" xfId="4" applyFont="1" applyFill="1" applyBorder="1" applyAlignment="1">
      <alignment horizontal="center" vertical="center" wrapText="1"/>
    </xf>
    <xf numFmtId="3" fontId="62" fillId="0" borderId="139" xfId="1" applyNumberFormat="1" applyFont="1" applyFill="1" applyBorder="1" applyAlignment="1">
      <alignment horizontal="center" vertical="center" wrapText="1"/>
    </xf>
    <xf numFmtId="49" fontId="59" fillId="15" borderId="145" xfId="0" applyNumberFormat="1" applyFont="1" applyFill="1" applyBorder="1" applyAlignment="1">
      <alignment horizontal="left" vertical="center"/>
    </xf>
    <xf numFmtId="49" fontId="59" fillId="15" borderId="146" xfId="0" applyNumberFormat="1" applyFont="1" applyFill="1" applyBorder="1" applyAlignment="1">
      <alignment horizontal="left" vertical="center"/>
    </xf>
    <xf numFmtId="49" fontId="59" fillId="15" borderId="146" xfId="0" applyNumberFormat="1" applyFont="1" applyFill="1" applyBorder="1" applyAlignment="1">
      <alignment horizontal="center" vertical="center" wrapText="1"/>
    </xf>
    <xf numFmtId="3" fontId="57" fillId="15" borderId="146" xfId="0" applyNumberFormat="1" applyFont="1" applyFill="1" applyBorder="1" applyAlignment="1">
      <alignment horizontal="center" vertical="center" wrapText="1"/>
    </xf>
    <xf numFmtId="49" fontId="52" fillId="4" borderId="143" xfId="0" applyNumberFormat="1" applyFont="1" applyFill="1" applyBorder="1" applyAlignment="1">
      <alignment vertical="center" wrapText="1"/>
    </xf>
    <xf numFmtId="3" fontId="54" fillId="4" borderId="143" xfId="0" applyNumberFormat="1" applyFont="1" applyFill="1" applyBorder="1" applyAlignment="1">
      <alignment horizontal="center" vertical="center" wrapText="1"/>
    </xf>
    <xf numFmtId="164" fontId="52" fillId="4" borderId="143" xfId="0" applyNumberFormat="1" applyFont="1" applyFill="1" applyBorder="1" applyAlignment="1">
      <alignment horizontal="center" vertical="center" wrapText="1"/>
    </xf>
    <xf numFmtId="49" fontId="59" fillId="13" borderId="145" xfId="0" applyNumberFormat="1" applyFont="1" applyFill="1" applyBorder="1" applyAlignment="1">
      <alignment horizontal="left" vertical="center" wrapText="1"/>
    </xf>
    <xf numFmtId="49" fontId="59" fillId="13" borderId="146" xfId="0" applyNumberFormat="1" applyFont="1" applyFill="1" applyBorder="1" applyAlignment="1">
      <alignment horizontal="center" vertical="center" wrapText="1"/>
    </xf>
    <xf numFmtId="49" fontId="4" fillId="13" borderId="146" xfId="0" applyNumberFormat="1" applyFont="1" applyFill="1" applyBorder="1" applyAlignment="1">
      <alignment horizontal="left" vertical="center" wrapText="1"/>
    </xf>
    <xf numFmtId="49" fontId="65" fillId="13" borderId="146" xfId="0" applyNumberFormat="1" applyFont="1" applyFill="1" applyBorder="1" applyAlignment="1">
      <alignment horizontal="center" vertical="center" wrapText="1"/>
    </xf>
    <xf numFmtId="3" fontId="57" fillId="13" borderId="146" xfId="0" applyNumberFormat="1" applyFont="1" applyFill="1" applyBorder="1" applyAlignment="1">
      <alignment horizontal="center" vertical="center" wrapText="1"/>
    </xf>
    <xf numFmtId="3" fontId="59" fillId="13" borderId="146" xfId="0" applyNumberFormat="1" applyFont="1" applyFill="1" applyBorder="1" applyAlignment="1">
      <alignment horizontal="center" vertical="center" wrapText="1"/>
    </xf>
    <xf numFmtId="9" fontId="59" fillId="13" borderId="146" xfId="4" applyFont="1" applyFill="1" applyBorder="1" applyAlignment="1">
      <alignment horizontal="center" vertical="center" wrapText="1"/>
    </xf>
    <xf numFmtId="0" fontId="8" fillId="9" borderId="143" xfId="0" applyFont="1" applyFill="1" applyBorder="1" applyAlignment="1">
      <alignment vertical="center" wrapText="1"/>
    </xf>
    <xf numFmtId="49" fontId="52" fillId="9" borderId="143" xfId="0" applyNumberFormat="1" applyFont="1" applyFill="1" applyBorder="1" applyAlignment="1">
      <alignment vertical="center" wrapText="1"/>
    </xf>
    <xf numFmtId="0" fontId="15" fillId="9" borderId="143" xfId="0" applyFont="1" applyFill="1" applyBorder="1" applyAlignment="1">
      <alignment horizontal="left" vertical="center" wrapText="1"/>
    </xf>
    <xf numFmtId="0" fontId="0" fillId="9" borderId="143" xfId="0" applyFont="1" applyFill="1" applyBorder="1" applyAlignment="1">
      <alignment vertical="center" wrapText="1"/>
    </xf>
    <xf numFmtId="49" fontId="68" fillId="9" borderId="145" xfId="0" applyNumberFormat="1" applyFont="1" applyFill="1" applyBorder="1" applyAlignment="1">
      <alignment horizontal="center" vertical="center" wrapText="1"/>
    </xf>
    <xf numFmtId="3" fontId="54" fillId="9" borderId="143" xfId="0" applyNumberFormat="1" applyFont="1" applyFill="1" applyBorder="1" applyAlignment="1">
      <alignment horizontal="center" vertical="center" wrapText="1"/>
    </xf>
    <xf numFmtId="3" fontId="54" fillId="9" borderId="143" xfId="0" applyNumberFormat="1" applyFont="1" applyFill="1" applyBorder="1" applyAlignment="1">
      <alignment horizontal="center" vertical="center"/>
    </xf>
    <xf numFmtId="164" fontId="52" fillId="9" borderId="143" xfId="0" applyNumberFormat="1" applyFont="1" applyFill="1" applyBorder="1" applyAlignment="1">
      <alignment horizontal="center" vertical="center" wrapText="1"/>
    </xf>
    <xf numFmtId="49" fontId="59" fillId="26" borderId="146" xfId="0" applyNumberFormat="1" applyFont="1" applyFill="1" applyBorder="1" applyAlignment="1">
      <alignment horizontal="left" vertical="center"/>
    </xf>
    <xf numFmtId="49" fontId="59" fillId="26" borderId="144" xfId="0" applyNumberFormat="1" applyFont="1" applyFill="1" applyBorder="1" applyAlignment="1">
      <alignment horizontal="left" vertical="center"/>
    </xf>
    <xf numFmtId="49" fontId="59" fillId="26" borderId="146" xfId="0" applyNumberFormat="1" applyFont="1" applyFill="1" applyBorder="1" applyAlignment="1">
      <alignment horizontal="center" vertical="center" wrapText="1"/>
    </xf>
    <xf numFmtId="49" fontId="59" fillId="26" borderId="144" xfId="0" applyNumberFormat="1" applyFont="1" applyFill="1" applyBorder="1" applyAlignment="1">
      <alignment horizontal="center" vertical="center" wrapText="1"/>
    </xf>
    <xf numFmtId="3" fontId="59" fillId="26" borderId="144" xfId="0" applyNumberFormat="1" applyFont="1" applyFill="1" applyBorder="1" applyAlignment="1">
      <alignment horizontal="center" vertical="center" wrapText="1"/>
    </xf>
    <xf numFmtId="49" fontId="59" fillId="27" borderId="146" xfId="0" applyNumberFormat="1" applyFont="1" applyFill="1" applyBorder="1" applyAlignment="1">
      <alignment horizontal="left" vertical="center"/>
    </xf>
    <xf numFmtId="49" fontId="59" fillId="27" borderId="144" xfId="0" applyNumberFormat="1" applyFont="1" applyFill="1" applyBorder="1" applyAlignment="1">
      <alignment horizontal="left" vertical="center"/>
    </xf>
    <xf numFmtId="49" fontId="59" fillId="27" borderId="146" xfId="0" applyNumberFormat="1" applyFont="1" applyFill="1" applyBorder="1" applyAlignment="1">
      <alignment horizontal="center" vertical="center" wrapText="1"/>
    </xf>
    <xf numFmtId="49" fontId="59" fillId="27" borderId="144" xfId="0" applyNumberFormat="1" applyFont="1" applyFill="1" applyBorder="1" applyAlignment="1">
      <alignment horizontal="center" vertical="center" wrapText="1"/>
    </xf>
    <xf numFmtId="49" fontId="86" fillId="27" borderId="145" xfId="0" applyNumberFormat="1" applyFont="1" applyFill="1" applyBorder="1" applyAlignment="1">
      <alignment horizontal="left" vertical="center"/>
    </xf>
    <xf numFmtId="49" fontId="86" fillId="26" borderId="145" xfId="0" applyNumberFormat="1" applyFont="1" applyFill="1" applyBorder="1" applyAlignment="1">
      <alignment horizontal="left" vertical="center"/>
    </xf>
    <xf numFmtId="0" fontId="8" fillId="14" borderId="143" xfId="0" applyFont="1" applyFill="1" applyBorder="1" applyAlignment="1">
      <alignment vertical="center" wrapText="1"/>
    </xf>
    <xf numFmtId="0" fontId="15" fillId="14" borderId="143" xfId="0" applyFont="1" applyFill="1" applyBorder="1" applyAlignment="1">
      <alignment horizontal="left" vertical="center" wrapText="1"/>
    </xf>
    <xf numFmtId="0" fontId="0" fillId="14" borderId="143" xfId="0" applyFont="1" applyFill="1" applyBorder="1" applyAlignment="1">
      <alignment vertical="center" wrapText="1"/>
    </xf>
    <xf numFmtId="164" fontId="52" fillId="14" borderId="143" xfId="0" applyNumberFormat="1" applyFont="1" applyFill="1" applyBorder="1" applyAlignment="1">
      <alignment horizontal="center" vertical="center" wrapText="1"/>
    </xf>
    <xf numFmtId="3" fontId="52" fillId="9" borderId="133" xfId="0" applyNumberFormat="1" applyFont="1" applyFill="1" applyBorder="1" applyAlignment="1">
      <alignment horizontal="center" vertical="center" wrapText="1"/>
    </xf>
    <xf numFmtId="3" fontId="62" fillId="0" borderId="140" xfId="0" applyNumberFormat="1" applyFont="1" applyFill="1" applyBorder="1" applyAlignment="1">
      <alignment horizontal="center" vertical="center" wrapText="1"/>
    </xf>
    <xf numFmtId="3" fontId="62" fillId="0" borderId="142" xfId="0" applyNumberFormat="1" applyFont="1" applyFill="1" applyBorder="1" applyAlignment="1">
      <alignment horizontal="center" vertical="center" wrapText="1"/>
    </xf>
    <xf numFmtId="3" fontId="86" fillId="26" borderId="146" xfId="0" applyNumberFormat="1" applyFont="1" applyFill="1" applyBorder="1" applyAlignment="1">
      <alignment horizontal="center" vertical="center" wrapText="1"/>
    </xf>
    <xf numFmtId="9" fontId="86" fillId="26" borderId="146" xfId="4" applyFont="1" applyFill="1" applyBorder="1" applyAlignment="1">
      <alignment horizontal="center" vertical="center" wrapText="1"/>
    </xf>
    <xf numFmtId="3" fontId="86" fillId="27" borderId="144" xfId="0" applyNumberFormat="1" applyFont="1" applyFill="1" applyBorder="1" applyAlignment="1">
      <alignment horizontal="center" vertical="center" wrapText="1"/>
    </xf>
    <xf numFmtId="3" fontId="86" fillId="27" borderId="146" xfId="0" applyNumberFormat="1" applyFont="1" applyFill="1" applyBorder="1" applyAlignment="1">
      <alignment horizontal="center" vertical="center" wrapText="1"/>
    </xf>
    <xf numFmtId="9" fontId="86" fillId="27" borderId="146" xfId="4" applyFont="1" applyFill="1" applyBorder="1" applyAlignment="1">
      <alignment horizontal="center" vertical="center" wrapText="1"/>
    </xf>
    <xf numFmtId="3" fontId="86" fillId="28" borderId="144" xfId="0" applyNumberFormat="1" applyFont="1" applyFill="1" applyBorder="1" applyAlignment="1">
      <alignment horizontal="center" vertical="center" wrapText="1"/>
    </xf>
    <xf numFmtId="49" fontId="86" fillId="28" borderId="101" xfId="0" applyNumberFormat="1" applyFont="1" applyFill="1" applyBorder="1" applyAlignment="1">
      <alignment horizontal="center" vertical="center" wrapText="1"/>
    </xf>
    <xf numFmtId="0" fontId="86" fillId="28" borderId="48" xfId="0" applyFont="1" applyFill="1" applyBorder="1" applyAlignment="1">
      <alignment vertical="center"/>
    </xf>
    <xf numFmtId="49" fontId="55" fillId="28" borderId="144" xfId="0" applyNumberFormat="1" applyFont="1" applyFill="1" applyBorder="1" applyAlignment="1">
      <alignment vertical="center" wrapText="1"/>
    </xf>
    <xf numFmtId="0" fontId="86" fillId="28" borderId="144" xfId="0" applyFont="1" applyFill="1" applyBorder="1" applyAlignment="1">
      <alignment horizontal="left" vertical="center" wrapText="1"/>
    </xf>
    <xf numFmtId="0" fontId="55" fillId="28" borderId="144" xfId="0" applyFont="1" applyFill="1" applyBorder="1" applyAlignment="1">
      <alignment vertical="center" wrapText="1"/>
    </xf>
    <xf numFmtId="49" fontId="86" fillId="28" borderId="144" xfId="0" applyNumberFormat="1" applyFont="1" applyFill="1" applyBorder="1" applyAlignment="1">
      <alignment horizontal="center" vertical="center" wrapText="1"/>
    </xf>
    <xf numFmtId="3" fontId="86" fillId="28" borderId="144" xfId="0" applyNumberFormat="1" applyFont="1" applyFill="1" applyBorder="1" applyAlignment="1">
      <alignment horizontal="center" vertical="center"/>
    </xf>
    <xf numFmtId="164" fontId="55" fillId="28" borderId="144" xfId="0" applyNumberFormat="1" applyFont="1" applyFill="1" applyBorder="1" applyAlignment="1">
      <alignment horizontal="center" vertical="center" wrapText="1"/>
    </xf>
    <xf numFmtId="0" fontId="86" fillId="28" borderId="54" xfId="0" applyFont="1" applyFill="1" applyBorder="1" applyAlignment="1">
      <alignment vertical="center"/>
    </xf>
    <xf numFmtId="49" fontId="55" fillId="28" borderId="101" xfId="0" applyNumberFormat="1" applyFont="1" applyFill="1" applyBorder="1" applyAlignment="1">
      <alignment vertical="center" wrapText="1"/>
    </xf>
    <xf numFmtId="0" fontId="86" fillId="28" borderId="101" xfId="0" applyFont="1" applyFill="1" applyBorder="1" applyAlignment="1">
      <alignment horizontal="left" vertical="center" wrapText="1"/>
    </xf>
    <xf numFmtId="0" fontId="55" fillId="28" borderId="101" xfId="0" applyFont="1" applyFill="1" applyBorder="1" applyAlignment="1">
      <alignment vertical="center" wrapText="1"/>
    </xf>
    <xf numFmtId="3" fontId="86" fillId="28" borderId="101" xfId="0" applyNumberFormat="1" applyFont="1" applyFill="1" applyBorder="1" applyAlignment="1">
      <alignment horizontal="center" vertical="center" wrapText="1"/>
    </xf>
    <xf numFmtId="3" fontId="86" fillId="28" borderId="101" xfId="0" applyNumberFormat="1" applyFont="1" applyFill="1" applyBorder="1" applyAlignment="1">
      <alignment horizontal="center" vertical="center"/>
    </xf>
    <xf numFmtId="164" fontId="55" fillId="28" borderId="101" xfId="0" applyNumberFormat="1" applyFont="1" applyFill="1" applyBorder="1" applyAlignment="1">
      <alignment horizontal="center" vertical="center" wrapText="1"/>
    </xf>
    <xf numFmtId="49" fontId="69" fillId="2" borderId="145" xfId="0" applyNumberFormat="1" applyFont="1" applyFill="1" applyBorder="1" applyAlignment="1">
      <alignment horizontal="center" vertical="center" wrapText="1"/>
    </xf>
    <xf numFmtId="49" fontId="69" fillId="2" borderId="143" xfId="0" applyNumberFormat="1" applyFont="1" applyFill="1" applyBorder="1" applyAlignment="1">
      <alignment horizontal="left" vertical="center" wrapText="1"/>
    </xf>
    <xf numFmtId="49" fontId="69" fillId="2" borderId="143" xfId="0" applyNumberFormat="1" applyFont="1" applyFill="1" applyBorder="1" applyAlignment="1">
      <alignment horizontal="center" vertical="center" wrapText="1"/>
    </xf>
    <xf numFmtId="49" fontId="69" fillId="2" borderId="146" xfId="0" applyNumberFormat="1" applyFont="1" applyFill="1" applyBorder="1" applyAlignment="1">
      <alignment horizontal="center" vertical="center" wrapText="1"/>
    </xf>
    <xf numFmtId="3" fontId="59" fillId="15" borderId="146" xfId="0" applyNumberFormat="1" applyFont="1" applyFill="1" applyBorder="1" applyAlignment="1">
      <alignment horizontal="center" vertical="center" wrapText="1"/>
    </xf>
    <xf numFmtId="9" fontId="59" fillId="15" borderId="146" xfId="4" applyFont="1" applyFill="1" applyBorder="1" applyAlignment="1">
      <alignment horizontal="center" vertical="center" wrapText="1"/>
    </xf>
    <xf numFmtId="0" fontId="8" fillId="0" borderId="143" xfId="0" applyFont="1" applyFill="1" applyBorder="1" applyAlignment="1">
      <alignment vertical="center" wrapText="1"/>
    </xf>
    <xf numFmtId="49" fontId="52" fillId="0" borderId="143" xfId="0" applyNumberFormat="1" applyFont="1" applyFill="1" applyBorder="1" applyAlignment="1">
      <alignment vertical="center" wrapText="1"/>
    </xf>
    <xf numFmtId="0" fontId="0" fillId="0" borderId="143" xfId="0" applyFont="1" applyFill="1" applyBorder="1" applyAlignment="1">
      <alignment vertical="center" wrapText="1"/>
    </xf>
    <xf numFmtId="3" fontId="54" fillId="0" borderId="143" xfId="0" applyNumberFormat="1" applyFont="1" applyFill="1" applyBorder="1" applyAlignment="1">
      <alignment horizontal="center" vertical="center" wrapText="1"/>
    </xf>
    <xf numFmtId="164" fontId="52" fillId="0" borderId="143" xfId="0" applyNumberFormat="1" applyFont="1" applyFill="1" applyBorder="1" applyAlignment="1">
      <alignment horizontal="center" vertical="center" wrapText="1"/>
    </xf>
    <xf numFmtId="0" fontId="0" fillId="4" borderId="143" xfId="0" applyFont="1" applyFill="1" applyBorder="1" applyAlignment="1">
      <alignment vertical="center" wrapText="1"/>
    </xf>
    <xf numFmtId="0" fontId="8" fillId="4" borderId="143" xfId="0" applyFont="1" applyFill="1" applyBorder="1" applyAlignment="1">
      <alignment vertical="center" wrapText="1"/>
    </xf>
    <xf numFmtId="0" fontId="15" fillId="4" borderId="143" xfId="0" applyFont="1" applyFill="1" applyBorder="1" applyAlignment="1">
      <alignment horizontal="left" vertical="center" wrapText="1"/>
    </xf>
    <xf numFmtId="49" fontId="68" fillId="4" borderId="145" xfId="0" applyNumberFormat="1" applyFont="1" applyFill="1" applyBorder="1" applyAlignment="1">
      <alignment horizontal="center" vertical="center" wrapText="1"/>
    </xf>
    <xf numFmtId="164" fontId="52" fillId="4" borderId="146" xfId="0" applyNumberFormat="1" applyFont="1" applyFill="1" applyBorder="1" applyAlignment="1">
      <alignment horizontal="center" vertical="center" wrapText="1"/>
    </xf>
    <xf numFmtId="0" fontId="15" fillId="0" borderId="143" xfId="0" applyFont="1" applyFill="1" applyBorder="1" applyAlignment="1">
      <alignment horizontal="left" vertical="center" wrapText="1"/>
    </xf>
    <xf numFmtId="49" fontId="68" fillId="0" borderId="145" xfId="0" applyNumberFormat="1" applyFont="1" applyFill="1" applyBorder="1" applyAlignment="1">
      <alignment horizontal="center" vertical="center" wrapText="1"/>
    </xf>
    <xf numFmtId="3" fontId="54" fillId="0" borderId="143" xfId="0" applyNumberFormat="1" applyFont="1" applyFill="1" applyBorder="1" applyAlignment="1">
      <alignment horizontal="center" vertical="center"/>
    </xf>
    <xf numFmtId="9" fontId="62" fillId="0" borderId="147" xfId="4" applyFont="1" applyFill="1" applyBorder="1" applyAlignment="1">
      <alignment horizontal="center" vertical="center" wrapText="1"/>
    </xf>
    <xf numFmtId="3" fontId="62" fillId="0" borderId="148" xfId="1" applyNumberFormat="1" applyFont="1" applyFill="1" applyBorder="1" applyAlignment="1">
      <alignment horizontal="center" vertical="center" wrapText="1"/>
    </xf>
    <xf numFmtId="9" fontId="52" fillId="9" borderId="147" xfId="4" applyFont="1" applyFill="1" applyBorder="1" applyAlignment="1">
      <alignment horizontal="center" vertical="center" wrapText="1"/>
    </xf>
    <xf numFmtId="3" fontId="52" fillId="9" borderId="148" xfId="0" applyNumberFormat="1" applyFont="1" applyFill="1" applyBorder="1" applyAlignment="1">
      <alignment horizontal="center" vertical="center" wrapText="1"/>
    </xf>
    <xf numFmtId="0" fontId="126" fillId="2" borderId="145" xfId="0" applyFont="1" applyFill="1" applyBorder="1" applyAlignment="1">
      <alignment vertical="center"/>
    </xf>
    <xf numFmtId="0" fontId="126" fillId="2" borderId="146" xfId="0" applyFont="1" applyFill="1" applyBorder="1" applyAlignment="1">
      <alignment vertical="center"/>
    </xf>
    <xf numFmtId="0" fontId="57" fillId="2" borderId="146" xfId="0" applyFont="1" applyFill="1" applyBorder="1" applyAlignment="1">
      <alignment horizontal="left" vertical="center" wrapText="1"/>
    </xf>
    <xf numFmtId="0" fontId="58" fillId="2" borderId="146" xfId="0" applyFont="1" applyFill="1" applyBorder="1" applyAlignment="1">
      <alignment vertical="center" wrapText="1"/>
    </xf>
    <xf numFmtId="49" fontId="57" fillId="2" borderId="146" xfId="0" applyNumberFormat="1" applyFont="1" applyFill="1" applyBorder="1" applyAlignment="1">
      <alignment horizontal="center" vertical="center" wrapText="1"/>
    </xf>
    <xf numFmtId="3" fontId="57" fillId="2" borderId="146" xfId="0" applyNumberFormat="1" applyFont="1" applyFill="1" applyBorder="1" applyAlignment="1">
      <alignment horizontal="center" vertical="center" wrapText="1"/>
    </xf>
    <xf numFmtId="3" fontId="57" fillId="2" borderId="144" xfId="0" applyNumberFormat="1" applyFont="1" applyFill="1" applyBorder="1" applyAlignment="1">
      <alignment horizontal="center" vertical="center" wrapText="1"/>
    </xf>
    <xf numFmtId="9" fontId="57" fillId="2" borderId="144" xfId="4" applyFont="1" applyFill="1" applyBorder="1" applyAlignment="1">
      <alignment horizontal="center" vertical="center" wrapText="1"/>
    </xf>
    <xf numFmtId="164" fontId="58" fillId="2" borderId="146" xfId="0" applyNumberFormat="1" applyFont="1" applyFill="1" applyBorder="1" applyAlignment="1">
      <alignment horizontal="center" vertical="center" wrapText="1"/>
    </xf>
    <xf numFmtId="49" fontId="59" fillId="17" borderId="145" xfId="0" applyNumberFormat="1" applyFont="1" applyFill="1" applyBorder="1" applyAlignment="1">
      <alignment horizontal="left" vertical="center" wrapText="1"/>
    </xf>
    <xf numFmtId="49" fontId="59" fillId="17" borderId="146" xfId="0" applyNumberFormat="1" applyFont="1" applyFill="1" applyBorder="1" applyAlignment="1">
      <alignment horizontal="left" vertical="center" wrapText="1"/>
    </xf>
    <xf numFmtId="49" fontId="4" fillId="17" borderId="146" xfId="0" applyNumberFormat="1" applyFont="1" applyFill="1" applyBorder="1" applyAlignment="1">
      <alignment horizontal="left" vertical="center" wrapText="1"/>
    </xf>
    <xf numFmtId="49" fontId="65" fillId="17" borderId="146" xfId="0" applyNumberFormat="1" applyFont="1" applyFill="1" applyBorder="1" applyAlignment="1">
      <alignment horizontal="center" vertical="center" wrapText="1"/>
    </xf>
    <xf numFmtId="49" fontId="59" fillId="17" borderId="146" xfId="0" applyNumberFormat="1" applyFont="1" applyFill="1" applyBorder="1" applyAlignment="1">
      <alignment horizontal="center" vertical="center" wrapText="1"/>
    </xf>
    <xf numFmtId="3" fontId="59" fillId="17" borderId="146" xfId="0" applyNumberFormat="1" applyFont="1" applyFill="1" applyBorder="1" applyAlignment="1">
      <alignment horizontal="center" vertical="center" wrapText="1"/>
    </xf>
    <xf numFmtId="49" fontId="67" fillId="14" borderId="145" xfId="0" applyNumberFormat="1" applyFont="1" applyFill="1" applyBorder="1" applyAlignment="1">
      <alignment horizontal="center" vertical="center" wrapText="1"/>
    </xf>
    <xf numFmtId="49" fontId="53" fillId="14" borderId="143" xfId="0" applyNumberFormat="1" applyFont="1" applyFill="1" applyBorder="1" applyAlignment="1">
      <alignment horizontal="center" vertical="center" wrapText="1"/>
    </xf>
    <xf numFmtId="0" fontId="62" fillId="14" borderId="146" xfId="0" applyFont="1" applyFill="1" applyBorder="1" applyAlignment="1">
      <alignment horizontal="left" vertical="center" wrapText="1"/>
    </xf>
    <xf numFmtId="9" fontId="86" fillId="28" borderId="144" xfId="4" applyFont="1" applyFill="1" applyBorder="1" applyAlignment="1">
      <alignment horizontal="center" vertical="center" wrapText="1"/>
    </xf>
    <xf numFmtId="9" fontId="86" fillId="28" borderId="101" xfId="4" applyFont="1" applyFill="1" applyBorder="1" applyAlignment="1">
      <alignment horizontal="center" vertical="center" wrapText="1"/>
    </xf>
    <xf numFmtId="3" fontId="126" fillId="2" borderId="146" xfId="0" applyNumberFormat="1" applyFont="1" applyFill="1" applyBorder="1" applyAlignment="1">
      <alignment horizontal="center" vertical="center" wrapText="1"/>
    </xf>
    <xf numFmtId="3" fontId="128" fillId="5" borderId="144" xfId="0" applyNumberFormat="1" applyFont="1" applyFill="1" applyBorder="1" applyAlignment="1">
      <alignment horizontal="center" vertical="center" wrapText="1"/>
    </xf>
    <xf numFmtId="0" fontId="128" fillId="5" borderId="48" xfId="0" applyFont="1" applyFill="1" applyBorder="1" applyAlignment="1">
      <alignment vertical="center"/>
    </xf>
    <xf numFmtId="49" fontId="56" fillId="5" borderId="144" xfId="0" applyNumberFormat="1" applyFont="1" applyFill="1" applyBorder="1" applyAlignment="1">
      <alignment vertical="center" wrapText="1"/>
    </xf>
    <xf numFmtId="0" fontId="132" fillId="5" borderId="144" xfId="0" applyFont="1" applyFill="1" applyBorder="1" applyAlignment="1">
      <alignment horizontal="left" vertical="center" wrapText="1"/>
    </xf>
    <xf numFmtId="0" fontId="56" fillId="5" borderId="144" xfId="0" applyFont="1" applyFill="1" applyBorder="1" applyAlignment="1">
      <alignment vertical="center" wrapText="1"/>
    </xf>
    <xf numFmtId="49" fontId="133" fillId="5" borderId="0" xfId="0" applyNumberFormat="1" applyFont="1" applyFill="1" applyBorder="1" applyAlignment="1">
      <alignment horizontal="center" vertical="center" wrapText="1"/>
    </xf>
    <xf numFmtId="3" fontId="128" fillId="5" borderId="144" xfId="0" applyNumberFormat="1" applyFont="1" applyFill="1" applyBorder="1" applyAlignment="1">
      <alignment horizontal="center" vertical="center"/>
    </xf>
    <xf numFmtId="164" fontId="56" fillId="5" borderId="144" xfId="0" applyNumberFormat="1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left" vertical="center" wrapText="1"/>
    </xf>
    <xf numFmtId="0" fontId="55" fillId="0" borderId="0" xfId="0" applyFont="1" applyAlignment="1">
      <alignment vertical="center" wrapText="1"/>
    </xf>
    <xf numFmtId="49" fontId="69" fillId="2" borderId="146" xfId="0" applyNumberFormat="1" applyFont="1" applyFill="1" applyBorder="1" applyAlignment="1">
      <alignment horizontal="left" vertical="center" wrapText="1"/>
    </xf>
    <xf numFmtId="49" fontId="62" fillId="0" borderId="146" xfId="1" applyNumberFormat="1" applyFont="1" applyFill="1" applyBorder="1" applyAlignment="1">
      <alignment horizontal="left" vertical="center" wrapText="1"/>
    </xf>
    <xf numFmtId="49" fontId="62" fillId="4" borderId="149" xfId="1" applyNumberFormat="1" applyFont="1" applyFill="1" applyBorder="1" applyAlignment="1">
      <alignment horizontal="left" vertical="center" wrapText="1"/>
    </xf>
    <xf numFmtId="49" fontId="62" fillId="4" borderId="146" xfId="1" applyNumberFormat="1" applyFont="1" applyFill="1" applyBorder="1" applyAlignment="1">
      <alignment horizontal="left" vertical="center" wrapText="1"/>
    </xf>
    <xf numFmtId="49" fontId="64" fillId="0" borderId="146" xfId="1" applyNumberFormat="1" applyFont="1" applyBorder="1" applyAlignment="1">
      <alignment horizontal="left" vertical="center" wrapText="1"/>
    </xf>
    <xf numFmtId="49" fontId="52" fillId="4" borderId="145" xfId="0" applyNumberFormat="1" applyFont="1" applyFill="1" applyBorder="1" applyAlignment="1">
      <alignment horizontal="left" vertical="center" wrapText="1"/>
    </xf>
    <xf numFmtId="49" fontId="52" fillId="4" borderId="146" xfId="0" applyNumberFormat="1" applyFont="1" applyFill="1" applyBorder="1" applyAlignment="1">
      <alignment horizontal="left" vertical="center" wrapText="1"/>
    </xf>
    <xf numFmtId="49" fontId="62" fillId="0" borderId="146" xfId="0" applyNumberFormat="1" applyFont="1" applyFill="1" applyBorder="1" applyAlignment="1">
      <alignment horizontal="left" vertical="center" wrapText="1"/>
    </xf>
    <xf numFmtId="49" fontId="52" fillId="0" borderId="146" xfId="0" applyNumberFormat="1" applyFont="1" applyFill="1" applyBorder="1" applyAlignment="1">
      <alignment horizontal="left" vertical="center" wrapText="1"/>
    </xf>
    <xf numFmtId="49" fontId="52" fillId="9" borderId="146" xfId="0" applyNumberFormat="1" applyFont="1" applyFill="1" applyBorder="1" applyAlignment="1">
      <alignment horizontal="left" vertical="center" wrapText="1"/>
    </xf>
    <xf numFmtId="49" fontId="62" fillId="9" borderId="146" xfId="1" applyNumberFormat="1" applyFont="1" applyFill="1" applyBorder="1" applyAlignment="1">
      <alignment horizontal="left" vertical="center" wrapText="1"/>
    </xf>
    <xf numFmtId="49" fontId="58" fillId="2" borderId="146" xfId="0" applyNumberFormat="1" applyFont="1" applyFill="1" applyBorder="1" applyAlignment="1">
      <alignment horizontal="left" vertical="center" wrapText="1"/>
    </xf>
    <xf numFmtId="49" fontId="55" fillId="28" borderId="144" xfId="0" applyNumberFormat="1" applyFont="1" applyFill="1" applyBorder="1" applyAlignment="1">
      <alignment horizontal="left" vertical="center" wrapText="1"/>
    </xf>
    <xf numFmtId="49" fontId="55" fillId="28" borderId="101" xfId="0" applyNumberFormat="1" applyFont="1" applyFill="1" applyBorder="1" applyAlignment="1">
      <alignment horizontal="left" vertical="center" wrapText="1"/>
    </xf>
    <xf numFmtId="49" fontId="56" fillId="5" borderId="144" xfId="0" applyNumberFormat="1" applyFont="1" applyFill="1" applyBorder="1" applyAlignment="1">
      <alignment horizontal="left" vertical="center" wrapText="1"/>
    </xf>
    <xf numFmtId="0" fontId="0" fillId="0" borderId="143" xfId="0" applyBorder="1" applyAlignment="1">
      <alignment vertical="center" wrapText="1"/>
    </xf>
    <xf numFmtId="0" fontId="0" fillId="0" borderId="143" xfId="0" applyFont="1" applyBorder="1" applyAlignment="1">
      <alignment vertical="center" wrapText="1"/>
    </xf>
    <xf numFmtId="0" fontId="0" fillId="29" borderId="143" xfId="0" applyFont="1" applyFill="1" applyBorder="1" applyAlignment="1">
      <alignment vertical="center" wrapText="1"/>
    </xf>
    <xf numFmtId="0" fontId="0" fillId="29" borderId="143" xfId="0" applyFill="1" applyBorder="1" applyAlignment="1">
      <alignment vertical="center" wrapText="1"/>
    </xf>
    <xf numFmtId="49" fontId="0" fillId="0" borderId="0" xfId="0" applyNumberFormat="1" applyFont="1"/>
    <xf numFmtId="49" fontId="0" fillId="0" borderId="143" xfId="0" applyNumberFormat="1" applyBorder="1" applyAlignment="1">
      <alignment vertical="center" wrapText="1"/>
    </xf>
    <xf numFmtId="49" fontId="0" fillId="0" borderId="143" xfId="0" applyNumberFormat="1" applyFont="1" applyBorder="1" applyAlignment="1">
      <alignment vertical="center" wrapText="1"/>
    </xf>
    <xf numFmtId="49" fontId="0" fillId="29" borderId="143" xfId="0" applyNumberFormat="1" applyFont="1" applyFill="1" applyBorder="1" applyAlignment="1">
      <alignment vertical="center" wrapText="1"/>
    </xf>
    <xf numFmtId="49" fontId="0" fillId="30" borderId="143" xfId="0" applyNumberFormat="1" applyFill="1" applyBorder="1" applyAlignment="1">
      <alignment vertical="center" wrapText="1"/>
    </xf>
    <xf numFmtId="0" fontId="8" fillId="29" borderId="143" xfId="0" applyFont="1" applyFill="1" applyBorder="1" applyAlignment="1">
      <alignment vertical="center" wrapText="1"/>
    </xf>
    <xf numFmtId="0" fontId="15" fillId="29" borderId="143" xfId="0" applyFont="1" applyFill="1" applyBorder="1" applyAlignment="1">
      <alignment horizontal="left" vertical="center" wrapText="1"/>
    </xf>
    <xf numFmtId="49" fontId="67" fillId="29" borderId="143" xfId="0" applyNumberFormat="1" applyFont="1" applyFill="1" applyBorder="1" applyAlignment="1">
      <alignment horizontal="center" vertical="center" wrapText="1"/>
    </xf>
    <xf numFmtId="49" fontId="54" fillId="29" borderId="143" xfId="0" applyNumberFormat="1" applyFont="1" applyFill="1" applyBorder="1" applyAlignment="1">
      <alignment horizontal="center" vertical="center" wrapText="1"/>
    </xf>
    <xf numFmtId="49" fontId="53" fillId="29" borderId="143" xfId="0" applyNumberFormat="1" applyFont="1" applyFill="1" applyBorder="1" applyAlignment="1">
      <alignment horizontal="center" vertical="center" wrapText="1"/>
    </xf>
    <xf numFmtId="49" fontId="62" fillId="29" borderId="143" xfId="0" applyNumberFormat="1" applyFont="1" applyFill="1" applyBorder="1" applyAlignment="1">
      <alignment horizontal="left" vertical="center" wrapText="1"/>
    </xf>
    <xf numFmtId="164" fontId="52" fillId="29" borderId="143" xfId="0" applyNumberFormat="1" applyFont="1" applyFill="1" applyBorder="1" applyAlignment="1">
      <alignment horizontal="center" vertical="center" wrapText="1"/>
    </xf>
    <xf numFmtId="0" fontId="0" fillId="0" borderId="50" xfId="0" applyFont="1" applyBorder="1" applyAlignment="1">
      <alignment vertical="center" wrapText="1"/>
    </xf>
    <xf numFmtId="49" fontId="0" fillId="0" borderId="50" xfId="0" applyNumberFormat="1" applyFont="1" applyBorder="1" applyAlignment="1">
      <alignment vertical="center" wrapText="1"/>
    </xf>
    <xf numFmtId="49" fontId="0" fillId="0" borderId="143" xfId="0" applyNumberFormat="1" applyFill="1" applyBorder="1" applyAlignment="1">
      <alignment vertical="center" wrapText="1"/>
    </xf>
    <xf numFmtId="49" fontId="0" fillId="29" borderId="143" xfId="0" applyNumberFormat="1" applyFill="1" applyBorder="1" applyAlignment="1">
      <alignment vertical="center" wrapText="1"/>
    </xf>
    <xf numFmtId="49" fontId="62" fillId="29" borderId="145" xfId="0" applyNumberFormat="1" applyFont="1" applyFill="1" applyBorder="1" applyAlignment="1">
      <alignment horizontal="left" vertical="center" wrapText="1"/>
    </xf>
    <xf numFmtId="49" fontId="69" fillId="2" borderId="150" xfId="0" applyNumberFormat="1" applyFont="1" applyFill="1" applyBorder="1" applyAlignment="1">
      <alignment horizontal="left" vertical="center" wrapText="1"/>
    </xf>
    <xf numFmtId="49" fontId="69" fillId="2" borderId="151" xfId="0" applyNumberFormat="1" applyFont="1" applyFill="1" applyBorder="1" applyAlignment="1">
      <alignment horizontal="left" vertical="center" wrapText="1"/>
    </xf>
    <xf numFmtId="49" fontId="69" fillId="2" borderId="152" xfId="0" applyNumberFormat="1" applyFont="1" applyFill="1" applyBorder="1" applyAlignment="1">
      <alignment horizontal="left" vertical="center" wrapText="1"/>
    </xf>
    <xf numFmtId="49" fontId="59" fillId="15" borderId="28" xfId="0" applyNumberFormat="1" applyFont="1" applyFill="1" applyBorder="1" applyAlignment="1">
      <alignment horizontal="center" vertical="center" wrapText="1"/>
    </xf>
    <xf numFmtId="49" fontId="59" fillId="15" borderId="29" xfId="0" applyNumberFormat="1" applyFont="1" applyFill="1" applyBorder="1" applyAlignment="1">
      <alignment horizontal="center" vertical="center" wrapText="1"/>
    </xf>
    <xf numFmtId="49" fontId="59" fillId="26" borderId="28" xfId="0" applyNumberFormat="1" applyFont="1" applyFill="1" applyBorder="1" applyAlignment="1">
      <alignment horizontal="center" vertical="center" wrapText="1"/>
    </xf>
    <xf numFmtId="49" fontId="59" fillId="26" borderId="29" xfId="0" applyNumberFormat="1" applyFont="1" applyFill="1" applyBorder="1" applyAlignment="1">
      <alignment horizontal="center" vertical="center" wrapText="1"/>
    </xf>
    <xf numFmtId="0" fontId="0" fillId="0" borderId="153" xfId="0" applyBorder="1" applyAlignment="1">
      <alignment vertical="center" wrapText="1"/>
    </xf>
    <xf numFmtId="0" fontId="0" fillId="0" borderId="154" xfId="0" applyFont="1" applyBorder="1" applyAlignment="1">
      <alignment vertical="center" wrapText="1"/>
    </xf>
    <xf numFmtId="0" fontId="0" fillId="0" borderId="154" xfId="0" applyBorder="1" applyAlignment="1">
      <alignment vertical="center" wrapText="1"/>
    </xf>
    <xf numFmtId="0" fontId="0" fillId="0" borderId="153" xfId="0" applyFont="1" applyBorder="1" applyAlignment="1">
      <alignment vertical="center" wrapText="1"/>
    </xf>
    <xf numFmtId="49" fontId="59" fillId="13" borderId="28" xfId="0" applyNumberFormat="1" applyFont="1" applyFill="1" applyBorder="1" applyAlignment="1">
      <alignment horizontal="center" vertical="center" wrapText="1"/>
    </xf>
    <xf numFmtId="49" fontId="59" fillId="13" borderId="29" xfId="0" applyNumberFormat="1" applyFont="1" applyFill="1" applyBorder="1" applyAlignment="1">
      <alignment horizontal="center" vertical="center" wrapText="1"/>
    </xf>
    <xf numFmtId="49" fontId="59" fillId="27" borderId="28" xfId="0" applyNumberFormat="1" applyFont="1" applyFill="1" applyBorder="1" applyAlignment="1">
      <alignment horizontal="center" vertical="center" wrapText="1"/>
    </xf>
    <xf numFmtId="49" fontId="59" fillId="27" borderId="29" xfId="0" applyNumberFormat="1" applyFont="1" applyFill="1" applyBorder="1" applyAlignment="1">
      <alignment horizontal="center" vertical="center" wrapText="1"/>
    </xf>
    <xf numFmtId="49" fontId="58" fillId="2" borderId="28" xfId="0" applyNumberFormat="1" applyFont="1" applyFill="1" applyBorder="1" applyAlignment="1">
      <alignment horizontal="left" vertical="center" wrapText="1"/>
    </xf>
    <xf numFmtId="49" fontId="58" fillId="2" borderId="29" xfId="0" applyNumberFormat="1" applyFont="1" applyFill="1" applyBorder="1" applyAlignment="1">
      <alignment horizontal="left" vertical="center" wrapText="1"/>
    </xf>
    <xf numFmtId="49" fontId="55" fillId="28" borderId="43" xfId="0" applyNumberFormat="1" applyFont="1" applyFill="1" applyBorder="1" applyAlignment="1">
      <alignment horizontal="left" vertical="center" wrapText="1"/>
    </xf>
    <xf numFmtId="49" fontId="55" fillId="28" borderId="45" xfId="0" applyNumberFormat="1" applyFont="1" applyFill="1" applyBorder="1" applyAlignment="1">
      <alignment horizontal="left" vertical="center" wrapText="1"/>
    </xf>
    <xf numFmtId="49" fontId="55" fillId="28" borderId="109" xfId="0" applyNumberFormat="1" applyFont="1" applyFill="1" applyBorder="1" applyAlignment="1">
      <alignment horizontal="left" vertical="center" wrapText="1"/>
    </xf>
    <xf numFmtId="49" fontId="55" fillId="28" borderId="84" xfId="0" applyNumberFormat="1" applyFont="1" applyFill="1" applyBorder="1" applyAlignment="1">
      <alignment horizontal="left" vertical="center" wrapText="1"/>
    </xf>
    <xf numFmtId="49" fontId="56" fillId="5" borderId="43" xfId="0" applyNumberFormat="1" applyFont="1" applyFill="1" applyBorder="1" applyAlignment="1">
      <alignment horizontal="left" vertical="center" wrapText="1"/>
    </xf>
    <xf numFmtId="49" fontId="56" fillId="5" borderId="45" xfId="0" applyNumberFormat="1" applyFont="1" applyFill="1" applyBorder="1" applyAlignment="1">
      <alignment horizontal="left" vertical="center" wrapText="1"/>
    </xf>
    <xf numFmtId="49" fontId="59" fillId="17" borderId="28" xfId="0" applyNumberFormat="1" applyFont="1" applyFill="1" applyBorder="1" applyAlignment="1">
      <alignment horizontal="center" vertical="center" wrapText="1"/>
    </xf>
    <xf numFmtId="49" fontId="59" fillId="17" borderId="29" xfId="0" applyNumberFormat="1" applyFont="1" applyFill="1" applyBorder="1" applyAlignment="1">
      <alignment horizontal="center" vertical="center" wrapText="1"/>
    </xf>
    <xf numFmtId="0" fontId="0" fillId="0" borderId="47" xfId="0" applyFont="1" applyBorder="1" applyAlignment="1">
      <alignment vertical="center" wrapText="1"/>
    </xf>
    <xf numFmtId="0" fontId="0" fillId="0" borderId="155" xfId="0" applyFont="1" applyBorder="1" applyAlignment="1">
      <alignment vertical="center" wrapText="1"/>
    </xf>
    <xf numFmtId="0" fontId="0" fillId="29" borderId="153" xfId="0" applyFont="1" applyFill="1" applyBorder="1" applyAlignment="1">
      <alignment vertical="center" wrapText="1"/>
    </xf>
    <xf numFmtId="0" fontId="0" fillId="29" borderId="154" xfId="0" applyFill="1" applyBorder="1" applyAlignment="1">
      <alignment vertical="center" wrapText="1"/>
    </xf>
    <xf numFmtId="0" fontId="0" fillId="29" borderId="153" xfId="0" applyFill="1" applyBorder="1" applyAlignment="1">
      <alignment vertical="center" wrapText="1"/>
    </xf>
    <xf numFmtId="0" fontId="0" fillId="29" borderId="154" xfId="0" applyFont="1" applyFill="1" applyBorder="1" applyAlignment="1">
      <alignment vertical="center" wrapText="1"/>
    </xf>
    <xf numFmtId="0" fontId="0" fillId="29" borderId="156" xfId="0" applyFont="1" applyFill="1" applyBorder="1" applyAlignment="1">
      <alignment vertical="center" wrapText="1"/>
    </xf>
    <xf numFmtId="0" fontId="0" fillId="29" borderId="157" xfId="0" applyFill="1" applyBorder="1" applyAlignment="1">
      <alignment vertical="center" wrapText="1"/>
    </xf>
    <xf numFmtId="0" fontId="0" fillId="29" borderId="157" xfId="0" applyFont="1" applyFill="1" applyBorder="1" applyAlignment="1">
      <alignment vertical="center" wrapText="1"/>
    </xf>
    <xf numFmtId="49" fontId="0" fillId="29" borderId="157" xfId="0" applyNumberFormat="1" applyFont="1" applyFill="1" applyBorder="1" applyAlignment="1">
      <alignment vertical="center" wrapText="1"/>
    </xf>
    <xf numFmtId="0" fontId="0" fillId="29" borderId="158" xfId="0" applyFont="1" applyFill="1" applyBorder="1" applyAlignment="1">
      <alignment vertical="center" wrapText="1"/>
    </xf>
    <xf numFmtId="0" fontId="1" fillId="0" borderId="154" xfId="0" applyFont="1" applyBorder="1" applyAlignment="1">
      <alignment vertical="center" wrapText="1"/>
    </xf>
    <xf numFmtId="49" fontId="54" fillId="27" borderId="29" xfId="0" applyNumberFormat="1" applyFont="1" applyFill="1" applyBorder="1" applyAlignment="1">
      <alignment horizontal="center" vertical="center" wrapText="1"/>
    </xf>
    <xf numFmtId="0" fontId="0" fillId="10" borderId="143" xfId="0" applyFill="1" applyBorder="1" applyAlignment="1">
      <alignment vertical="center" wrapText="1"/>
    </xf>
    <xf numFmtId="0" fontId="0" fillId="30" borderId="154" xfId="0" applyFill="1" applyBorder="1" applyAlignment="1">
      <alignment vertical="center" wrapText="1"/>
    </xf>
    <xf numFmtId="0" fontId="1" fillId="30" borderId="154" xfId="0" applyFont="1" applyFill="1" applyBorder="1" applyAlignment="1">
      <alignment vertical="center" wrapText="1"/>
    </xf>
    <xf numFmtId="0" fontId="135" fillId="30" borderId="154" xfId="0" applyFont="1" applyFill="1" applyBorder="1" applyAlignment="1">
      <alignment vertical="center" wrapText="1"/>
    </xf>
    <xf numFmtId="0" fontId="8" fillId="29" borderId="55" xfId="0" applyFont="1" applyFill="1" applyBorder="1" applyAlignment="1">
      <alignment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49" fontId="9" fillId="4" borderId="11" xfId="0" applyNumberFormat="1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top"/>
    </xf>
    <xf numFmtId="0" fontId="19" fillId="0" borderId="16" xfId="0" applyFont="1" applyBorder="1" applyAlignment="1">
      <alignment horizontal="center" vertical="top"/>
    </xf>
    <xf numFmtId="0" fontId="19" fillId="0" borderId="14" xfId="0" applyFont="1" applyBorder="1" applyAlignment="1">
      <alignment horizontal="center" vertical="top"/>
    </xf>
    <xf numFmtId="0" fontId="20" fillId="0" borderId="17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8" borderId="22" xfId="0" applyFont="1" applyFill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0" fillId="8" borderId="25" xfId="0" applyFont="1" applyFill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34" fillId="0" borderId="22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20" fillId="8" borderId="37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10" borderId="10" xfId="0" applyNumberFormat="1" applyFont="1" applyFill="1" applyBorder="1" applyAlignment="1">
      <alignment horizontal="center" vertical="center" wrapText="1"/>
    </xf>
    <xf numFmtId="49" fontId="9" fillId="10" borderId="12" xfId="0" applyNumberFormat="1" applyFont="1" applyFill="1" applyBorder="1" applyAlignment="1">
      <alignment horizontal="center" vertical="center" wrapText="1"/>
    </xf>
    <xf numFmtId="49" fontId="9" fillId="10" borderId="1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2" xfId="0" applyNumberFormat="1" applyFont="1" applyFill="1" applyBorder="1" applyAlignment="1">
      <alignment horizontal="center" vertical="center" wrapText="1"/>
    </xf>
    <xf numFmtId="49" fontId="9" fillId="10" borderId="3" xfId="0" applyNumberFormat="1" applyFont="1" applyFill="1" applyBorder="1" applyAlignment="1">
      <alignment horizontal="center" vertical="center" wrapText="1"/>
    </xf>
    <xf numFmtId="49" fontId="9" fillId="10" borderId="6" xfId="0" applyNumberFormat="1" applyFont="1" applyFill="1" applyBorder="1" applyAlignment="1">
      <alignment horizontal="center" vertical="center" wrapText="1"/>
    </xf>
    <xf numFmtId="49" fontId="9" fillId="10" borderId="8" xfId="0" applyNumberFormat="1" applyFont="1" applyFill="1" applyBorder="1" applyAlignment="1">
      <alignment horizontal="center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49" fontId="9" fillId="4" borderId="8" xfId="0" applyNumberFormat="1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49" fontId="9" fillId="4" borderId="52" xfId="0" applyNumberFormat="1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15" fillId="14" borderId="50" xfId="0" applyFont="1" applyFill="1" applyBorder="1" applyAlignment="1">
      <alignment horizontal="left" vertical="center" wrapText="1"/>
    </xf>
    <xf numFmtId="0" fontId="15" fillId="14" borderId="42" xfId="0" applyFont="1" applyFill="1" applyBorder="1" applyAlignment="1">
      <alignment horizontal="left" vertical="center" wrapText="1"/>
    </xf>
    <xf numFmtId="49" fontId="61" fillId="9" borderId="1" xfId="0" applyNumberFormat="1" applyFont="1" applyFill="1" applyBorder="1" applyAlignment="1">
      <alignment horizontal="center" vertical="center" wrapText="1"/>
    </xf>
    <xf numFmtId="49" fontId="61" fillId="9" borderId="3" xfId="0" applyNumberFormat="1" applyFont="1" applyFill="1" applyBorder="1" applyAlignment="1">
      <alignment horizontal="center" vertical="center" wrapText="1"/>
    </xf>
    <xf numFmtId="49" fontId="61" fillId="18" borderId="10" xfId="0" applyNumberFormat="1" applyFont="1" applyFill="1" applyBorder="1" applyAlignment="1">
      <alignment horizontal="left" vertical="center" wrapText="1"/>
    </xf>
    <xf numFmtId="49" fontId="61" fillId="18" borderId="12" xfId="0" applyNumberFormat="1" applyFont="1" applyFill="1" applyBorder="1" applyAlignment="1">
      <alignment horizontal="left" vertical="center" wrapText="1"/>
    </xf>
    <xf numFmtId="49" fontId="61" fillId="18" borderId="11" xfId="0" applyNumberFormat="1" applyFont="1" applyFill="1" applyBorder="1" applyAlignment="1">
      <alignment horizontal="left" vertical="center" wrapText="1"/>
    </xf>
    <xf numFmtId="49" fontId="61" fillId="14" borderId="1" xfId="0" applyNumberFormat="1" applyFont="1" applyFill="1" applyBorder="1" applyAlignment="1">
      <alignment horizontal="left" vertical="center" wrapText="1"/>
    </xf>
    <xf numFmtId="49" fontId="61" fillId="14" borderId="2" xfId="0" applyNumberFormat="1" applyFont="1" applyFill="1" applyBorder="1" applyAlignment="1">
      <alignment horizontal="left" vertical="center" wrapText="1"/>
    </xf>
    <xf numFmtId="49" fontId="61" fillId="14" borderId="3" xfId="0" applyNumberFormat="1" applyFont="1" applyFill="1" applyBorder="1" applyAlignment="1">
      <alignment horizontal="left" vertical="center" wrapText="1"/>
    </xf>
    <xf numFmtId="49" fontId="61" fillId="18" borderId="6" xfId="0" applyNumberFormat="1" applyFont="1" applyFill="1" applyBorder="1" applyAlignment="1">
      <alignment horizontal="left" vertical="center" wrapText="1"/>
    </xf>
    <xf numFmtId="49" fontId="61" fillId="18" borderId="8" xfId="0" applyNumberFormat="1" applyFont="1" applyFill="1" applyBorder="1" applyAlignment="1">
      <alignment horizontal="left" vertical="center" wrapText="1"/>
    </xf>
    <xf numFmtId="49" fontId="61" fillId="18" borderId="7" xfId="0" applyNumberFormat="1" applyFont="1" applyFill="1" applyBorder="1" applyAlignment="1">
      <alignment horizontal="left" vertical="center" wrapText="1"/>
    </xf>
    <xf numFmtId="49" fontId="61" fillId="14" borderId="6" xfId="0" applyNumberFormat="1" applyFont="1" applyFill="1" applyBorder="1" applyAlignment="1">
      <alignment horizontal="left" vertical="center" wrapText="1"/>
    </xf>
    <xf numFmtId="49" fontId="61" fillId="14" borderId="8" xfId="0" applyNumberFormat="1" applyFont="1" applyFill="1" applyBorder="1" applyAlignment="1">
      <alignment horizontal="left" vertical="center" wrapText="1"/>
    </xf>
    <xf numFmtId="49" fontId="61" fillId="14" borderId="7" xfId="0" applyNumberFormat="1" applyFont="1" applyFill="1" applyBorder="1" applyAlignment="1">
      <alignment horizontal="left" vertical="center" wrapText="1"/>
    </xf>
    <xf numFmtId="49" fontId="61" fillId="14" borderId="1" xfId="0" applyNumberFormat="1" applyFont="1" applyFill="1" applyBorder="1" applyAlignment="1">
      <alignment horizontal="center" vertical="center" wrapText="1"/>
    </xf>
    <xf numFmtId="49" fontId="61" fillId="14" borderId="3" xfId="0" applyNumberFormat="1" applyFont="1" applyFill="1" applyBorder="1" applyAlignment="1">
      <alignment horizontal="center" vertical="center" wrapText="1"/>
    </xf>
    <xf numFmtId="49" fontId="68" fillId="14" borderId="50" xfId="0" applyNumberFormat="1" applyFont="1" applyFill="1" applyBorder="1" applyAlignment="1">
      <alignment horizontal="center" vertical="center" wrapText="1"/>
    </xf>
    <xf numFmtId="49" fontId="68" fillId="14" borderId="42" xfId="0" applyNumberFormat="1" applyFont="1" applyFill="1" applyBorder="1" applyAlignment="1">
      <alignment horizontal="center" vertical="center" wrapText="1"/>
    </xf>
    <xf numFmtId="49" fontId="61" fillId="9" borderId="1" xfId="0" applyNumberFormat="1" applyFont="1" applyFill="1" applyBorder="1" applyAlignment="1">
      <alignment horizontal="left" vertical="center" wrapText="1"/>
    </xf>
    <xf numFmtId="49" fontId="61" fillId="9" borderId="2" xfId="0" applyNumberFormat="1" applyFont="1" applyFill="1" applyBorder="1" applyAlignment="1">
      <alignment horizontal="left" vertical="center" wrapText="1"/>
    </xf>
    <xf numFmtId="49" fontId="61" fillId="9" borderId="3" xfId="0" applyNumberFormat="1" applyFont="1" applyFill="1" applyBorder="1" applyAlignment="1">
      <alignment horizontal="left" vertical="center" wrapText="1"/>
    </xf>
    <xf numFmtId="49" fontId="61" fillId="4" borderId="52" xfId="0" applyNumberFormat="1" applyFont="1" applyFill="1" applyBorder="1" applyAlignment="1">
      <alignment horizontal="center" vertical="center" wrapText="1"/>
    </xf>
    <xf numFmtId="0" fontId="0" fillId="4" borderId="53" xfId="0" applyFont="1" applyFill="1" applyBorder="1" applyAlignment="1">
      <alignment horizontal="center" vertical="center" wrapText="1"/>
    </xf>
    <xf numFmtId="3" fontId="54" fillId="4" borderId="50" xfId="0" applyNumberFormat="1" applyFont="1" applyFill="1" applyBorder="1" applyAlignment="1">
      <alignment horizontal="center" vertical="center" wrapText="1"/>
    </xf>
    <xf numFmtId="3" fontId="54" fillId="4" borderId="55" xfId="0" applyNumberFormat="1" applyFont="1" applyFill="1" applyBorder="1" applyAlignment="1">
      <alignment horizontal="center" vertical="center" wrapText="1"/>
    </xf>
    <xf numFmtId="3" fontId="54" fillId="4" borderId="42" xfId="0" applyNumberFormat="1" applyFont="1" applyFill="1" applyBorder="1" applyAlignment="1">
      <alignment horizontal="center" vertical="center" wrapText="1"/>
    </xf>
    <xf numFmtId="0" fontId="15" fillId="0" borderId="50" xfId="0" applyFont="1" applyFill="1" applyBorder="1" applyAlignment="1">
      <alignment horizontal="left" vertical="center" wrapText="1"/>
    </xf>
    <xf numFmtId="0" fontId="15" fillId="0" borderId="55" xfId="0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49" fontId="61" fillId="0" borderId="52" xfId="0" applyNumberFormat="1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49" fontId="65" fillId="12" borderId="1" xfId="0" applyNumberFormat="1" applyFont="1" applyFill="1" applyBorder="1" applyAlignment="1">
      <alignment horizontal="center" vertical="top" wrapText="1"/>
    </xf>
    <xf numFmtId="49" fontId="65" fillId="12" borderId="3" xfId="0" applyNumberFormat="1" applyFont="1" applyFill="1" applyBorder="1" applyAlignment="1">
      <alignment horizontal="center" vertical="top" wrapText="1"/>
    </xf>
    <xf numFmtId="49" fontId="61" fillId="0" borderId="1" xfId="0" applyNumberFormat="1" applyFont="1" applyFill="1" applyBorder="1" applyAlignment="1">
      <alignment horizontal="center" vertical="center" wrapText="1"/>
    </xf>
    <xf numFmtId="49" fontId="61" fillId="0" borderId="3" xfId="0" applyNumberFormat="1" applyFont="1" applyFill="1" applyBorder="1" applyAlignment="1">
      <alignment horizontal="center" vertical="center" wrapText="1"/>
    </xf>
    <xf numFmtId="49" fontId="68" fillId="0" borderId="50" xfId="0" applyNumberFormat="1" applyFont="1" applyFill="1" applyBorder="1" applyAlignment="1">
      <alignment horizontal="center" vertical="center" wrapText="1"/>
    </xf>
    <xf numFmtId="49" fontId="68" fillId="0" borderId="55" xfId="0" applyNumberFormat="1" applyFont="1" applyFill="1" applyBorder="1" applyAlignment="1">
      <alignment horizontal="center" vertical="center" wrapText="1"/>
    </xf>
    <xf numFmtId="49" fontId="68" fillId="0" borderId="42" xfId="0" applyNumberFormat="1" applyFont="1" applyFill="1" applyBorder="1" applyAlignment="1">
      <alignment horizontal="center" vertical="center" wrapText="1"/>
    </xf>
    <xf numFmtId="3" fontId="54" fillId="9" borderId="50" xfId="0" applyNumberFormat="1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9" fontId="61" fillId="4" borderId="1" xfId="0" applyNumberFormat="1" applyFont="1" applyFill="1" applyBorder="1" applyAlignment="1">
      <alignment horizontal="center" vertical="center" wrapText="1"/>
    </xf>
    <xf numFmtId="49" fontId="61" fillId="4" borderId="3" xfId="0" applyNumberFormat="1" applyFont="1" applyFill="1" applyBorder="1" applyAlignment="1">
      <alignment horizontal="center" vertical="center" wrapText="1"/>
    </xf>
    <xf numFmtId="49" fontId="62" fillId="0" borderId="1" xfId="0" applyNumberFormat="1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3" fontId="54" fillId="0" borderId="50" xfId="0" applyNumberFormat="1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50" xfId="0" applyFont="1" applyFill="1" applyBorder="1" applyAlignment="1">
      <alignment horizontal="left" vertical="center" wrapText="1"/>
    </xf>
    <xf numFmtId="0" fontId="0" fillId="0" borderId="42" xfId="0" applyFont="1" applyFill="1" applyBorder="1" applyAlignment="1">
      <alignment horizontal="left" vertical="center" wrapText="1"/>
    </xf>
    <xf numFmtId="0" fontId="8" fillId="0" borderId="50" xfId="0" applyFont="1" applyFill="1" applyBorder="1" applyAlignment="1">
      <alignment vertical="center" wrapText="1"/>
    </xf>
    <xf numFmtId="0" fontId="0" fillId="0" borderId="42" xfId="0" applyFill="1" applyBorder="1" applyAlignment="1">
      <alignment vertical="center" wrapText="1"/>
    </xf>
    <xf numFmtId="0" fontId="0" fillId="0" borderId="42" xfId="0" applyBorder="1" applyAlignment="1">
      <alignment horizontal="left" vertical="center" wrapText="1"/>
    </xf>
    <xf numFmtId="0" fontId="0" fillId="0" borderId="50" xfId="0" applyFont="1" applyFill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2" xfId="0" applyBorder="1" applyAlignment="1">
      <alignment horizontal="center" vertical="center" wrapText="1"/>
    </xf>
    <xf numFmtId="164" fontId="52" fillId="0" borderId="50" xfId="0" applyNumberFormat="1" applyFont="1" applyFill="1" applyBorder="1" applyAlignment="1">
      <alignment horizontal="center" vertical="center" wrapText="1"/>
    </xf>
    <xf numFmtId="164" fontId="52" fillId="0" borderId="42" xfId="0" applyNumberFormat="1" applyFont="1" applyFill="1" applyBorder="1" applyAlignment="1">
      <alignment horizontal="center" vertical="center" wrapText="1"/>
    </xf>
    <xf numFmtId="14" fontId="3" fillId="10" borderId="0" xfId="0" applyNumberFormat="1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3" fontId="62" fillId="0" borderId="133" xfId="1" applyNumberFormat="1" applyFont="1" applyFill="1" applyBorder="1" applyAlignment="1">
      <alignment horizontal="center" vertical="center" wrapText="1"/>
    </xf>
    <xf numFmtId="3" fontId="62" fillId="0" borderId="134" xfId="1" applyNumberFormat="1" applyFont="1" applyFill="1" applyBorder="1" applyAlignment="1">
      <alignment horizontal="center" vertical="center" wrapText="1"/>
    </xf>
    <xf numFmtId="3" fontId="62" fillId="0" borderId="137" xfId="1" applyNumberFormat="1" applyFont="1" applyFill="1" applyBorder="1" applyAlignment="1">
      <alignment horizontal="center" vertical="center" wrapText="1"/>
    </xf>
    <xf numFmtId="9" fontId="62" fillId="0" borderId="147" xfId="4" applyFont="1" applyFill="1" applyBorder="1" applyAlignment="1">
      <alignment horizontal="center" vertical="center" wrapText="1"/>
    </xf>
    <xf numFmtId="9" fontId="62" fillId="0" borderId="135" xfId="4" applyFont="1" applyFill="1" applyBorder="1" applyAlignment="1">
      <alignment horizontal="center" vertical="center" wrapText="1"/>
    </xf>
    <xf numFmtId="9" fontId="62" fillId="0" borderId="138" xfId="4" applyFont="1" applyFill="1" applyBorder="1" applyAlignment="1">
      <alignment horizontal="center" vertical="center" wrapText="1"/>
    </xf>
    <xf numFmtId="3" fontId="62" fillId="0" borderId="148" xfId="1" applyNumberFormat="1" applyFont="1" applyFill="1" applyBorder="1" applyAlignment="1">
      <alignment horizontal="center" vertical="center" wrapText="1"/>
    </xf>
    <xf numFmtId="3" fontId="62" fillId="0" borderId="136" xfId="1" applyNumberFormat="1" applyFont="1" applyFill="1" applyBorder="1" applyAlignment="1">
      <alignment horizontal="center" vertical="center" wrapText="1"/>
    </xf>
    <xf numFmtId="3" fontId="62" fillId="0" borderId="139" xfId="1" applyNumberFormat="1" applyFont="1" applyFill="1" applyBorder="1" applyAlignment="1">
      <alignment horizontal="center" vertical="center" wrapText="1"/>
    </xf>
    <xf numFmtId="0" fontId="0" fillId="0" borderId="43" xfId="0" applyBorder="1" applyAlignment="1">
      <alignment horizontal="left" vertical="center"/>
    </xf>
    <xf numFmtId="0" fontId="0" fillId="0" borderId="110" xfId="0" applyBorder="1" applyAlignment="1">
      <alignment horizontal="left" vertical="center"/>
    </xf>
    <xf numFmtId="0" fontId="0" fillId="0" borderId="109" xfId="0" applyBorder="1" applyAlignment="1">
      <alignment horizontal="left" vertical="center"/>
    </xf>
    <xf numFmtId="0" fontId="86" fillId="0" borderId="88" xfId="0" applyFont="1" applyBorder="1" applyAlignment="1">
      <alignment horizontal="center" vertical="center"/>
    </xf>
    <xf numFmtId="0" fontId="86" fillId="0" borderId="77" xfId="0" applyFont="1" applyBorder="1" applyAlignment="1">
      <alignment horizontal="center" vertical="center"/>
    </xf>
    <xf numFmtId="0" fontId="86" fillId="0" borderId="82" xfId="0" applyFont="1" applyBorder="1" applyAlignment="1">
      <alignment horizontal="center" vertical="center"/>
    </xf>
    <xf numFmtId="0" fontId="54" fillId="9" borderId="89" xfId="0" applyFont="1" applyFill="1" applyBorder="1" applyAlignment="1">
      <alignment horizontal="center" vertical="center"/>
    </xf>
    <xf numFmtId="0" fontId="54" fillId="9" borderId="78" xfId="0" applyFont="1" applyFill="1" applyBorder="1" applyAlignment="1">
      <alignment horizontal="center" vertical="center"/>
    </xf>
    <xf numFmtId="0" fontId="54" fillId="9" borderId="83" xfId="0" applyFont="1" applyFill="1" applyBorder="1" applyAlignment="1">
      <alignment horizontal="center" vertical="center"/>
    </xf>
    <xf numFmtId="0" fontId="87" fillId="19" borderId="89" xfId="0" applyFont="1" applyFill="1" applyBorder="1" applyAlignment="1">
      <alignment horizontal="center" vertical="center"/>
    </xf>
    <xf numFmtId="0" fontId="87" fillId="19" borderId="78" xfId="0" applyFont="1" applyFill="1" applyBorder="1" applyAlignment="1">
      <alignment horizontal="center" vertical="center"/>
    </xf>
    <xf numFmtId="0" fontId="87" fillId="19" borderId="83" xfId="0" applyFont="1" applyFill="1" applyBorder="1" applyAlignment="1">
      <alignment horizontal="center" vertical="center"/>
    </xf>
    <xf numFmtId="0" fontId="0" fillId="0" borderId="85" xfId="0" applyBorder="1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86" fillId="0" borderId="88" xfId="0" applyFont="1" applyBorder="1" applyAlignment="1">
      <alignment horizontal="center" vertical="center" wrapText="1"/>
    </xf>
    <xf numFmtId="0" fontId="86" fillId="0" borderId="77" xfId="0" applyFont="1" applyBorder="1" applyAlignment="1">
      <alignment horizontal="center" vertical="center" wrapText="1"/>
    </xf>
    <xf numFmtId="0" fontId="86" fillId="0" borderId="82" xfId="0" applyFont="1" applyBorder="1" applyAlignment="1">
      <alignment horizontal="center" vertical="center" wrapText="1"/>
    </xf>
    <xf numFmtId="0" fontId="70" fillId="0" borderId="58" xfId="0" applyFont="1" applyBorder="1" applyAlignment="1">
      <alignment horizontal="center"/>
    </xf>
    <xf numFmtId="0" fontId="0" fillId="0" borderId="66" xfId="0" applyBorder="1" applyAlignment="1">
      <alignment horizontal="left" vertical="center"/>
    </xf>
    <xf numFmtId="0" fontId="86" fillId="0" borderId="61" xfId="0" applyFont="1" applyBorder="1" applyAlignment="1">
      <alignment horizontal="center" vertical="center"/>
    </xf>
    <xf numFmtId="0" fontId="54" fillId="9" borderId="71" xfId="0" applyFont="1" applyFill="1" applyBorder="1" applyAlignment="1">
      <alignment horizontal="center" vertical="center"/>
    </xf>
    <xf numFmtId="0" fontId="87" fillId="19" borderId="71" xfId="0" applyFont="1" applyFill="1" applyBorder="1" applyAlignment="1">
      <alignment horizontal="center" vertical="center"/>
    </xf>
    <xf numFmtId="49" fontId="12" fillId="21" borderId="1" xfId="1" applyNumberFormat="1" applyFill="1" applyBorder="1" applyAlignment="1">
      <alignment horizontal="center"/>
    </xf>
    <xf numFmtId="49" fontId="12" fillId="21" borderId="2" xfId="1" applyNumberFormat="1" applyFill="1" applyBorder="1" applyAlignment="1">
      <alignment horizontal="center"/>
    </xf>
    <xf numFmtId="49" fontId="12" fillId="21" borderId="3" xfId="1" applyNumberFormat="1" applyFill="1" applyBorder="1" applyAlignment="1">
      <alignment horizontal="center"/>
    </xf>
    <xf numFmtId="49" fontId="12" fillId="21" borderId="4" xfId="1" applyNumberFormat="1" applyFill="1" applyBorder="1" applyAlignment="1">
      <alignment horizontal="center"/>
    </xf>
    <xf numFmtId="49" fontId="112" fillId="21" borderId="4" xfId="1" applyNumberFormat="1" applyFont="1" applyFill="1" applyBorder="1" applyAlignment="1">
      <alignment horizontal="center"/>
    </xf>
    <xf numFmtId="49" fontId="100" fillId="21" borderId="1" xfId="1" applyNumberFormat="1" applyFont="1" applyFill="1" applyBorder="1" applyAlignment="1">
      <alignment horizontal="center"/>
    </xf>
    <xf numFmtId="49" fontId="100" fillId="21" borderId="2" xfId="1" applyNumberFormat="1" applyFont="1" applyFill="1" applyBorder="1" applyAlignment="1">
      <alignment horizontal="center"/>
    </xf>
    <xf numFmtId="49" fontId="100" fillId="21" borderId="3" xfId="1" applyNumberFormat="1" applyFont="1" applyFill="1" applyBorder="1" applyAlignment="1">
      <alignment horizontal="center"/>
    </xf>
    <xf numFmtId="49" fontId="112" fillId="21" borderId="1" xfId="1" applyNumberFormat="1" applyFont="1" applyFill="1" applyBorder="1" applyAlignment="1">
      <alignment horizontal="center" vertical="center"/>
    </xf>
    <xf numFmtId="49" fontId="112" fillId="21" borderId="2" xfId="1" applyNumberFormat="1" applyFont="1" applyFill="1" applyBorder="1" applyAlignment="1">
      <alignment horizontal="center" vertical="center"/>
    </xf>
    <xf numFmtId="49" fontId="112" fillId="21" borderId="3" xfId="1" applyNumberFormat="1" applyFont="1" applyFill="1" applyBorder="1" applyAlignment="1">
      <alignment horizontal="center" vertical="center"/>
    </xf>
    <xf numFmtId="49" fontId="119" fillId="21" borderId="1" xfId="1" applyNumberFormat="1" applyFont="1" applyFill="1" applyBorder="1" applyAlignment="1">
      <alignment horizontal="center" vertical="center"/>
    </xf>
    <xf numFmtId="49" fontId="119" fillId="21" borderId="2" xfId="1" applyNumberFormat="1" applyFont="1" applyFill="1" applyBorder="1" applyAlignment="1">
      <alignment horizontal="center" vertical="center"/>
    </xf>
    <xf numFmtId="49" fontId="119" fillId="21" borderId="3" xfId="1" applyNumberFormat="1" applyFont="1" applyFill="1" applyBorder="1" applyAlignment="1">
      <alignment horizontal="center" vertical="center"/>
    </xf>
    <xf numFmtId="49" fontId="119" fillId="21" borderId="4" xfId="1" applyNumberFormat="1" applyFont="1" applyFill="1" applyBorder="1" applyAlignment="1">
      <alignment horizontal="center" vertical="center"/>
    </xf>
    <xf numFmtId="49" fontId="112" fillId="21" borderId="1" xfId="1" applyNumberFormat="1" applyFont="1" applyFill="1" applyBorder="1" applyAlignment="1">
      <alignment horizontal="center"/>
    </xf>
    <xf numFmtId="49" fontId="112" fillId="21" borderId="2" xfId="1" applyNumberFormat="1" applyFont="1" applyFill="1" applyBorder="1" applyAlignment="1">
      <alignment horizontal="center"/>
    </xf>
    <xf numFmtId="49" fontId="112" fillId="21" borderId="3" xfId="1" applyNumberFormat="1" applyFont="1" applyFill="1" applyBorder="1" applyAlignment="1">
      <alignment horizontal="center"/>
    </xf>
    <xf numFmtId="49" fontId="108" fillId="21" borderId="1" xfId="1" applyNumberFormat="1" applyFont="1" applyFill="1" applyBorder="1" applyAlignment="1">
      <alignment horizontal="center"/>
    </xf>
    <xf numFmtId="49" fontId="108" fillId="21" borderId="2" xfId="1" applyNumberFormat="1" applyFont="1" applyFill="1" applyBorder="1" applyAlignment="1">
      <alignment horizontal="center"/>
    </xf>
    <xf numFmtId="49" fontId="108" fillId="21" borderId="3" xfId="1" applyNumberFormat="1" applyFont="1" applyFill="1" applyBorder="1" applyAlignment="1">
      <alignment horizontal="center"/>
    </xf>
    <xf numFmtId="49" fontId="101" fillId="21" borderId="1" xfId="1" applyNumberFormat="1" applyFont="1" applyFill="1" applyBorder="1" applyAlignment="1">
      <alignment horizontal="center"/>
    </xf>
    <xf numFmtId="49" fontId="101" fillId="21" borderId="2" xfId="1" applyNumberFormat="1" applyFont="1" applyFill="1" applyBorder="1" applyAlignment="1">
      <alignment horizontal="center"/>
    </xf>
    <xf numFmtId="49" fontId="101" fillId="21" borderId="3" xfId="1" applyNumberFormat="1" applyFont="1" applyFill="1" applyBorder="1" applyAlignment="1">
      <alignment horizontal="center"/>
    </xf>
    <xf numFmtId="0" fontId="0" fillId="0" borderId="143" xfId="0" applyFill="1" applyBorder="1" applyAlignment="1">
      <alignment vertical="center" wrapText="1"/>
    </xf>
  </cellXfs>
  <cellStyles count="6">
    <cellStyle name="normální" xfId="0" builtinId="0"/>
    <cellStyle name="Normální 2" xfId="1"/>
    <cellStyle name="Normální 3" xfId="3"/>
    <cellStyle name="Normální 4" xfId="5"/>
    <cellStyle name="normální_List1" xfId="2"/>
    <cellStyle name="procent" xfId="4" builtinId="5"/>
  </cellStyles>
  <dxfs count="0"/>
  <tableStyles count="0" defaultTableStyle="TableStyleMedium2" defaultPivotStyle="PivotStyleLight16"/>
  <colors>
    <mruColors>
      <color rgb="FF00E266"/>
      <color rgb="FF00EE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D1:O115"/>
  <sheetViews>
    <sheetView showGridLines="0" zoomScaleNormal="100" workbookViewId="0"/>
  </sheetViews>
  <sheetFormatPr defaultRowHeight="1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14062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>
      <c r="D1" s="1042" t="s">
        <v>0</v>
      </c>
      <c r="E1" s="1042"/>
      <c r="F1" s="1042"/>
      <c r="G1" s="1042"/>
      <c r="H1" s="1042"/>
      <c r="I1" s="1042"/>
      <c r="J1" s="1042"/>
      <c r="K1" s="1042"/>
      <c r="L1" s="1042"/>
      <c r="M1" s="1042"/>
      <c r="N1" s="1042"/>
    </row>
    <row r="2" spans="4:14" ht="15.75">
      <c r="D2" s="1043" t="s">
        <v>1</v>
      </c>
      <c r="E2" s="1043"/>
      <c r="F2" s="1043"/>
      <c r="G2" s="1043"/>
      <c r="H2" s="1043"/>
      <c r="I2" s="1043"/>
      <c r="J2" s="1043"/>
      <c r="K2" s="1043"/>
      <c r="L2" s="1043"/>
      <c r="M2" s="1043"/>
      <c r="N2" s="1043"/>
    </row>
    <row r="4" spans="4:14" ht="15.75">
      <c r="E4" s="1044" t="s">
        <v>2</v>
      </c>
      <c r="F4" s="1045"/>
      <c r="G4" s="1045"/>
      <c r="H4" s="1045"/>
      <c r="I4" s="1045"/>
      <c r="J4" s="1046"/>
      <c r="K4" s="1047" t="s">
        <v>3</v>
      </c>
      <c r="L4" s="1048"/>
      <c r="M4" s="1048"/>
      <c r="N4" s="1049"/>
    </row>
    <row r="5" spans="4:14" s="6" customFormat="1" ht="25.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>
      <c r="D6" s="7" t="s">
        <v>12</v>
      </c>
      <c r="E6" s="8" t="s">
        <v>13</v>
      </c>
      <c r="F6" s="9" t="s">
        <v>14</v>
      </c>
      <c r="G6" s="10">
        <v>12</v>
      </c>
      <c r="H6" s="11" t="s">
        <v>15</v>
      </c>
      <c r="I6" s="12">
        <v>43917</v>
      </c>
      <c r="J6" s="13" t="s">
        <v>16</v>
      </c>
      <c r="K6" s="14" t="s">
        <v>14</v>
      </c>
      <c r="L6" s="15"/>
      <c r="M6" s="11" t="s">
        <v>17</v>
      </c>
      <c r="N6" s="8" t="s">
        <v>18</v>
      </c>
    </row>
    <row r="7" spans="4:14" s="16" customFormat="1" ht="28.9" customHeight="1">
      <c r="D7" s="17" t="s">
        <v>19</v>
      </c>
      <c r="E7" s="18" t="s">
        <v>13</v>
      </c>
      <c r="F7" s="19" t="s">
        <v>20</v>
      </c>
      <c r="G7" s="20">
        <v>23</v>
      </c>
      <c r="H7" s="21" t="s">
        <v>21</v>
      </c>
      <c r="I7" s="22">
        <v>43924</v>
      </c>
      <c r="J7" s="23" t="s">
        <v>22</v>
      </c>
      <c r="K7" s="1050" t="s">
        <v>23</v>
      </c>
      <c r="L7" s="1051"/>
      <c r="M7" s="1051"/>
      <c r="N7" s="1052"/>
    </row>
    <row r="8" spans="4:14" s="16" customFormat="1" ht="28.9" customHeight="1">
      <c r="D8" s="24" t="s">
        <v>24</v>
      </c>
      <c r="E8" s="8" t="s">
        <v>13</v>
      </c>
      <c r="F8" s="9" t="s">
        <v>25</v>
      </c>
      <c r="G8" s="25">
        <v>20</v>
      </c>
      <c r="H8" s="11" t="s">
        <v>26</v>
      </c>
      <c r="I8" s="12">
        <v>43923</v>
      </c>
      <c r="J8" s="26" t="s">
        <v>27</v>
      </c>
      <c r="K8" s="14" t="s">
        <v>25</v>
      </c>
      <c r="L8" s="15"/>
      <c r="M8" s="11" t="s">
        <v>28</v>
      </c>
      <c r="N8" s="8" t="s">
        <v>29</v>
      </c>
    </row>
    <row r="9" spans="4:14" s="16" customFormat="1" ht="28.9" customHeight="1">
      <c r="D9" s="17" t="s">
        <v>30</v>
      </c>
      <c r="E9" s="18" t="s">
        <v>31</v>
      </c>
      <c r="F9" s="27" t="s">
        <v>32</v>
      </c>
      <c r="G9" s="28">
        <v>22</v>
      </c>
      <c r="H9" s="29" t="s">
        <v>33</v>
      </c>
      <c r="I9" s="22">
        <v>43924</v>
      </c>
      <c r="J9" s="23" t="s">
        <v>34</v>
      </c>
      <c r="K9" s="30" t="s">
        <v>32</v>
      </c>
      <c r="L9" s="31"/>
      <c r="M9" s="29" t="s">
        <v>33</v>
      </c>
      <c r="N9" s="32" t="s">
        <v>35</v>
      </c>
    </row>
    <row r="10" spans="4:14" s="16" customFormat="1" ht="28.9" customHeight="1">
      <c r="D10" s="33" t="s">
        <v>36</v>
      </c>
      <c r="E10" s="8" t="s">
        <v>37</v>
      </c>
      <c r="F10" s="9" t="s">
        <v>38</v>
      </c>
      <c r="G10" s="34">
        <v>10</v>
      </c>
      <c r="H10" s="11" t="s">
        <v>39</v>
      </c>
      <c r="I10" s="12">
        <v>43910</v>
      </c>
      <c r="J10" s="26" t="s">
        <v>40</v>
      </c>
      <c r="K10" s="14" t="s">
        <v>38</v>
      </c>
      <c r="L10" s="15"/>
      <c r="M10" s="11" t="s">
        <v>39</v>
      </c>
      <c r="N10" s="8" t="s">
        <v>41</v>
      </c>
    </row>
    <row r="11" spans="4:14" s="16" customFormat="1" ht="28.9" customHeight="1">
      <c r="D11" s="17" t="s">
        <v>42</v>
      </c>
      <c r="E11" s="18" t="s">
        <v>43</v>
      </c>
      <c r="F11" s="27" t="s">
        <v>44</v>
      </c>
      <c r="G11" s="28">
        <v>10</v>
      </c>
      <c r="H11" s="29" t="s">
        <v>45</v>
      </c>
      <c r="I11" s="22">
        <v>43907</v>
      </c>
      <c r="J11" s="35" t="s">
        <v>46</v>
      </c>
      <c r="K11" s="30" t="s">
        <v>44</v>
      </c>
      <c r="L11" s="31"/>
      <c r="M11" s="29" t="s">
        <v>45</v>
      </c>
      <c r="N11" s="18" t="s">
        <v>41</v>
      </c>
    </row>
    <row r="12" spans="4:14" s="16" customFormat="1" ht="28.9" customHeight="1">
      <c r="D12" s="36" t="s">
        <v>47</v>
      </c>
      <c r="E12" s="37" t="s">
        <v>48</v>
      </c>
      <c r="F12" s="38" t="s">
        <v>49</v>
      </c>
      <c r="G12" s="39" t="s">
        <v>50</v>
      </c>
      <c r="H12" s="40" t="s">
        <v>51</v>
      </c>
      <c r="I12" s="41">
        <v>43917</v>
      </c>
      <c r="J12" s="42" t="s">
        <v>52</v>
      </c>
      <c r="K12" s="1039" t="s">
        <v>53</v>
      </c>
      <c r="L12" s="1040"/>
      <c r="M12" s="1040"/>
      <c r="N12" s="1041"/>
    </row>
    <row r="13" spans="4:14" s="16" customFormat="1" ht="28.9" customHeight="1">
      <c r="D13" s="43" t="s">
        <v>47</v>
      </c>
      <c r="E13" s="44" t="s">
        <v>48</v>
      </c>
      <c r="F13" s="45" t="s">
        <v>54</v>
      </c>
      <c r="G13" s="46" t="s">
        <v>50</v>
      </c>
      <c r="H13" s="47" t="s">
        <v>55</v>
      </c>
      <c r="I13" s="48">
        <v>43910</v>
      </c>
      <c r="J13" s="49" t="s">
        <v>56</v>
      </c>
      <c r="K13" s="1053" t="s">
        <v>57</v>
      </c>
      <c r="L13" s="1054"/>
      <c r="M13" s="1054"/>
      <c r="N13" s="1055"/>
    </row>
    <row r="14" spans="4:14" ht="28.9" customHeight="1">
      <c r="F14" s="50" t="s">
        <v>58</v>
      </c>
      <c r="G14" s="51">
        <f>SUM(G6:G7,G9:G11)</f>
        <v>77</v>
      </c>
    </row>
    <row r="15" spans="4:14">
      <c r="G15" s="52"/>
    </row>
    <row r="16" spans="4:14" ht="15.75" thickBot="1"/>
    <row r="17" spans="5:15" ht="30.75" thickBot="1">
      <c r="E17" s="53" t="s">
        <v>59</v>
      </c>
      <c r="F17" s="54" t="s">
        <v>60</v>
      </c>
      <c r="G17" s="54" t="s">
        <v>61</v>
      </c>
      <c r="H17" s="1056" t="s">
        <v>62</v>
      </c>
      <c r="I17" s="1057"/>
      <c r="J17" s="1057"/>
      <c r="K17" s="1057"/>
      <c r="L17" s="1057"/>
      <c r="M17" s="1057"/>
      <c r="N17" s="1058"/>
      <c r="O17" s="55" t="s">
        <v>63</v>
      </c>
    </row>
    <row r="18" spans="5:15">
      <c r="E18" s="1059" t="s">
        <v>64</v>
      </c>
      <c r="F18" s="56" t="s">
        <v>65</v>
      </c>
      <c r="G18" s="57" t="s">
        <v>66</v>
      </c>
      <c r="H18" s="58" t="s">
        <v>67</v>
      </c>
      <c r="I18" s="59"/>
      <c r="J18" s="59"/>
      <c r="K18" s="59"/>
      <c r="L18" s="59"/>
      <c r="M18" s="59"/>
      <c r="N18" s="60"/>
      <c r="O18" s="60" t="s">
        <v>68</v>
      </c>
    </row>
    <row r="19" spans="5:15">
      <c r="E19" s="1060"/>
      <c r="F19" s="1061" t="s">
        <v>69</v>
      </c>
      <c r="G19" s="1062" t="s">
        <v>70</v>
      </c>
      <c r="H19" s="61" t="s">
        <v>71</v>
      </c>
      <c r="I19" s="62"/>
      <c r="J19" s="62"/>
      <c r="K19" s="62"/>
      <c r="L19" s="62"/>
      <c r="M19" s="62"/>
      <c r="N19" s="63"/>
      <c r="O19" s="63"/>
    </row>
    <row r="20" spans="5:15">
      <c r="E20" s="1060"/>
      <c r="F20" s="1061"/>
      <c r="G20" s="1062"/>
      <c r="H20" s="61" t="s">
        <v>72</v>
      </c>
      <c r="I20" s="62"/>
      <c r="J20" s="62"/>
      <c r="K20" s="62"/>
      <c r="L20" s="62"/>
      <c r="M20" s="62"/>
      <c r="N20" s="63"/>
      <c r="O20" s="63"/>
    </row>
    <row r="21" spans="5:15">
      <c r="E21" s="1060"/>
      <c r="F21" s="1063" t="s">
        <v>73</v>
      </c>
      <c r="G21" s="1062" t="s">
        <v>74</v>
      </c>
      <c r="H21" s="61" t="s">
        <v>75</v>
      </c>
      <c r="I21" s="62"/>
      <c r="J21" s="62"/>
      <c r="K21" s="62"/>
      <c r="L21" s="62"/>
      <c r="M21" s="62"/>
      <c r="N21" s="63"/>
      <c r="O21" s="63"/>
    </row>
    <row r="22" spans="5:15">
      <c r="E22" s="1060"/>
      <c r="F22" s="1064"/>
      <c r="G22" s="1065"/>
      <c r="H22" s="64" t="s">
        <v>76</v>
      </c>
      <c r="I22" s="65"/>
      <c r="J22" s="65"/>
      <c r="K22" s="65"/>
      <c r="L22" s="65"/>
      <c r="M22" s="65"/>
      <c r="N22" s="66"/>
      <c r="O22" s="66"/>
    </row>
    <row r="23" spans="5:15">
      <c r="E23" s="67" t="s">
        <v>43</v>
      </c>
      <c r="F23" s="68" t="s">
        <v>77</v>
      </c>
      <c r="G23" s="69" t="s">
        <v>78</v>
      </c>
      <c r="H23" s="70" t="s">
        <v>79</v>
      </c>
      <c r="I23" s="71"/>
      <c r="J23" s="71"/>
      <c r="K23" s="71"/>
      <c r="L23" s="71"/>
      <c r="M23" s="71"/>
      <c r="N23" s="72"/>
      <c r="O23" s="72"/>
    </row>
    <row r="24" spans="5:15">
      <c r="E24" s="67" t="s">
        <v>80</v>
      </c>
      <c r="F24" s="68" t="s">
        <v>81</v>
      </c>
      <c r="G24" s="73" t="s">
        <v>82</v>
      </c>
      <c r="H24" s="68" t="s">
        <v>83</v>
      </c>
      <c r="I24" s="71"/>
      <c r="J24" s="71"/>
      <c r="K24" s="71"/>
      <c r="L24" s="71"/>
      <c r="M24" s="71"/>
      <c r="N24" s="72"/>
      <c r="O24" s="72"/>
    </row>
    <row r="25" spans="5:15">
      <c r="E25" s="67" t="s">
        <v>31</v>
      </c>
      <c r="F25" s="68" t="s">
        <v>84</v>
      </c>
      <c r="G25" s="69" t="s">
        <v>85</v>
      </c>
      <c r="H25" s="68" t="s">
        <v>86</v>
      </c>
      <c r="I25" s="71"/>
      <c r="J25" s="71"/>
      <c r="K25" s="71"/>
      <c r="L25" s="71"/>
      <c r="M25" s="71"/>
      <c r="N25" s="72"/>
      <c r="O25" s="72"/>
    </row>
    <row r="26" spans="5:15" ht="15.75" thickBot="1">
      <c r="E26" s="74" t="s">
        <v>37</v>
      </c>
      <c r="F26" s="75" t="s">
        <v>87</v>
      </c>
      <c r="G26" s="76" t="s">
        <v>88</v>
      </c>
      <c r="H26" s="75" t="s">
        <v>89</v>
      </c>
      <c r="I26" s="77"/>
      <c r="J26" s="77"/>
      <c r="K26" s="77"/>
      <c r="L26" s="77"/>
      <c r="M26" s="77"/>
      <c r="N26" s="78"/>
      <c r="O26" s="78"/>
    </row>
    <row r="27" spans="5:15">
      <c r="E27" s="79"/>
    </row>
    <row r="30" spans="5:15">
      <c r="E30" s="80" t="s">
        <v>90</v>
      </c>
      <c r="F30" s="81" t="s">
        <v>91</v>
      </c>
      <c r="G30" s="82" t="s">
        <v>92</v>
      </c>
      <c r="H30" s="82" t="s">
        <v>93</v>
      </c>
      <c r="I30" s="82" t="s">
        <v>94</v>
      </c>
      <c r="J30" s="82" t="s">
        <v>95</v>
      </c>
      <c r="K30" s="83" t="s">
        <v>9</v>
      </c>
      <c r="L30" s="83" t="s">
        <v>96</v>
      </c>
      <c r="M30" s="84" t="s">
        <v>92</v>
      </c>
    </row>
    <row r="31" spans="5:15">
      <c r="E31" s="85" t="s">
        <v>97</v>
      </c>
      <c r="F31" s="85" t="s">
        <v>98</v>
      </c>
      <c r="G31" s="86"/>
      <c r="H31" s="86"/>
      <c r="M31" s="87" t="s">
        <v>552</v>
      </c>
    </row>
    <row r="32" spans="5:15">
      <c r="E32" s="85" t="s">
        <v>99</v>
      </c>
      <c r="F32" s="85" t="s">
        <v>98</v>
      </c>
      <c r="G32" s="86"/>
      <c r="H32" s="86"/>
      <c r="M32" s="87" t="s">
        <v>552</v>
      </c>
    </row>
    <row r="33" spans="5:13">
      <c r="E33" s="88" t="s">
        <v>85</v>
      </c>
      <c r="F33" s="89" t="s">
        <v>98</v>
      </c>
      <c r="G33" s="90">
        <v>1</v>
      </c>
      <c r="H33" s="90" t="s">
        <v>100</v>
      </c>
      <c r="I33" s="90">
        <v>22</v>
      </c>
      <c r="J33" s="90">
        <v>27</v>
      </c>
      <c r="K33" s="91">
        <v>43924</v>
      </c>
      <c r="L33" s="91"/>
      <c r="M33" s="87" t="s">
        <v>553</v>
      </c>
    </row>
    <row r="34" spans="5:13">
      <c r="E34" s="85" t="s">
        <v>101</v>
      </c>
      <c r="F34" s="85" t="s">
        <v>98</v>
      </c>
      <c r="G34" s="86"/>
      <c r="H34" s="86"/>
      <c r="M34" s="87" t="s">
        <v>552</v>
      </c>
    </row>
    <row r="35" spans="5:13">
      <c r="E35" s="85" t="s">
        <v>102</v>
      </c>
      <c r="F35" s="85" t="s">
        <v>98</v>
      </c>
      <c r="G35" s="86"/>
      <c r="H35" s="86"/>
      <c r="M35" s="87" t="s">
        <v>552</v>
      </c>
    </row>
    <row r="36" spans="5:13">
      <c r="E36" s="85" t="s">
        <v>103</v>
      </c>
      <c r="F36" s="85" t="s">
        <v>104</v>
      </c>
      <c r="G36" s="86"/>
      <c r="H36" s="86"/>
      <c r="M36" s="87" t="s">
        <v>552</v>
      </c>
    </row>
    <row r="37" spans="5:13">
      <c r="E37" s="88" t="s">
        <v>66</v>
      </c>
      <c r="F37" s="89" t="s">
        <v>104</v>
      </c>
      <c r="G37" s="90">
        <v>1</v>
      </c>
      <c r="H37" s="90" t="s">
        <v>105</v>
      </c>
      <c r="I37" s="90">
        <v>12</v>
      </c>
      <c r="J37" s="90">
        <v>16</v>
      </c>
      <c r="K37" s="91">
        <v>43917</v>
      </c>
      <c r="L37" s="91"/>
      <c r="M37" s="87" t="s">
        <v>553</v>
      </c>
    </row>
    <row r="38" spans="5:13">
      <c r="E38" s="92" t="s">
        <v>70</v>
      </c>
      <c r="F38" s="93" t="s">
        <v>104</v>
      </c>
      <c r="G38" s="94">
        <v>2</v>
      </c>
      <c r="H38" s="95" t="s">
        <v>106</v>
      </c>
      <c r="I38" s="94">
        <v>20</v>
      </c>
      <c r="J38" s="96">
        <v>28</v>
      </c>
      <c r="K38" s="97">
        <v>43923</v>
      </c>
      <c r="L38" s="97"/>
      <c r="M38" s="87" t="s">
        <v>552</v>
      </c>
    </row>
    <row r="39" spans="5:13">
      <c r="E39" s="88" t="s">
        <v>74</v>
      </c>
      <c r="F39" s="89" t="s">
        <v>104</v>
      </c>
      <c r="G39" s="90">
        <v>1</v>
      </c>
      <c r="H39" s="90" t="s">
        <v>107</v>
      </c>
      <c r="I39" s="90">
        <v>23</v>
      </c>
      <c r="J39" s="90">
        <v>28</v>
      </c>
      <c r="K39" s="91">
        <v>43924</v>
      </c>
      <c r="L39" s="91"/>
      <c r="M39" s="87" t="s">
        <v>553</v>
      </c>
    </row>
    <row r="40" spans="5:13">
      <c r="E40" s="85" t="s">
        <v>108</v>
      </c>
      <c r="F40" s="85" t="s">
        <v>109</v>
      </c>
      <c r="G40" s="86"/>
      <c r="H40" s="86"/>
      <c r="M40" s="87" t="s">
        <v>552</v>
      </c>
    </row>
    <row r="41" spans="5:13">
      <c r="E41" s="92" t="s">
        <v>82</v>
      </c>
      <c r="F41" s="93" t="s">
        <v>109</v>
      </c>
      <c r="G41" s="94">
        <v>2</v>
      </c>
      <c r="H41" s="95" t="s">
        <v>110</v>
      </c>
      <c r="I41" s="94">
        <v>8</v>
      </c>
      <c r="J41" s="96">
        <v>28</v>
      </c>
      <c r="K41" s="97">
        <v>43922</v>
      </c>
      <c r="L41" s="97"/>
      <c r="M41" s="87" t="s">
        <v>552</v>
      </c>
    </row>
    <row r="42" spans="5:13">
      <c r="E42" s="85" t="s">
        <v>111</v>
      </c>
      <c r="F42" s="85" t="s">
        <v>112</v>
      </c>
      <c r="G42" s="86"/>
      <c r="H42" s="86"/>
      <c r="M42" s="87" t="s">
        <v>552</v>
      </c>
    </row>
    <row r="43" spans="5:13">
      <c r="E43" s="85" t="s">
        <v>113</v>
      </c>
      <c r="F43" s="85" t="s">
        <v>112</v>
      </c>
      <c r="G43" s="86"/>
      <c r="H43" s="86"/>
      <c r="M43" s="87" t="s">
        <v>552</v>
      </c>
    </row>
    <row r="44" spans="5:13">
      <c r="E44" s="85" t="s">
        <v>114</v>
      </c>
      <c r="F44" s="85" t="s">
        <v>112</v>
      </c>
      <c r="G44" s="86"/>
      <c r="H44" s="86"/>
      <c r="M44" s="87" t="s">
        <v>552</v>
      </c>
    </row>
    <row r="45" spans="5:13">
      <c r="E45" s="85" t="s">
        <v>115</v>
      </c>
      <c r="F45" s="85" t="s">
        <v>116</v>
      </c>
      <c r="G45" s="86"/>
      <c r="H45" s="86"/>
      <c r="M45" s="87" t="s">
        <v>552</v>
      </c>
    </row>
    <row r="46" spans="5:13">
      <c r="E46" s="85" t="s">
        <v>117</v>
      </c>
      <c r="F46" s="85" t="s">
        <v>116</v>
      </c>
      <c r="G46" s="86"/>
      <c r="H46" s="86"/>
      <c r="M46" s="87" t="s">
        <v>552</v>
      </c>
    </row>
    <row r="47" spans="5:13">
      <c r="E47" s="85" t="s">
        <v>118</v>
      </c>
      <c r="F47" s="85" t="s">
        <v>116</v>
      </c>
      <c r="G47" s="86"/>
      <c r="H47" s="86"/>
      <c r="M47" s="87" t="s">
        <v>552</v>
      </c>
    </row>
    <row r="48" spans="5:13">
      <c r="E48" s="85" t="s">
        <v>119</v>
      </c>
      <c r="F48" s="85" t="s">
        <v>116</v>
      </c>
      <c r="G48" s="86"/>
      <c r="H48" s="86"/>
      <c r="M48" s="87" t="s">
        <v>552</v>
      </c>
    </row>
    <row r="49" spans="5:13">
      <c r="E49" s="85" t="s">
        <v>120</v>
      </c>
      <c r="F49" s="85" t="s">
        <v>116</v>
      </c>
      <c r="G49" s="86"/>
      <c r="H49" s="86"/>
      <c r="M49" s="87" t="s">
        <v>552</v>
      </c>
    </row>
    <row r="50" spans="5:13">
      <c r="E50" s="85" t="s">
        <v>121</v>
      </c>
      <c r="F50" s="85" t="s">
        <v>43</v>
      </c>
      <c r="G50" s="86"/>
      <c r="H50" s="86"/>
      <c r="M50" s="87" t="s">
        <v>552</v>
      </c>
    </row>
    <row r="51" spans="5:13">
      <c r="E51" s="85" t="s">
        <v>122</v>
      </c>
      <c r="F51" s="85" t="s">
        <v>43</v>
      </c>
      <c r="G51" s="86"/>
      <c r="H51" s="86"/>
      <c r="M51" s="87" t="s">
        <v>552</v>
      </c>
    </row>
    <row r="52" spans="5:13">
      <c r="E52" s="85" t="s">
        <v>123</v>
      </c>
      <c r="F52" s="85" t="s">
        <v>43</v>
      </c>
      <c r="G52" s="86"/>
      <c r="H52" s="86"/>
      <c r="M52" s="87" t="s">
        <v>552</v>
      </c>
    </row>
    <row r="53" spans="5:13">
      <c r="E53" s="85" t="s">
        <v>124</v>
      </c>
      <c r="F53" s="85" t="s">
        <v>43</v>
      </c>
      <c r="G53" s="86"/>
      <c r="H53" s="86"/>
      <c r="M53" s="87" t="s">
        <v>552</v>
      </c>
    </row>
    <row r="54" spans="5:13">
      <c r="E54" s="85" t="s">
        <v>125</v>
      </c>
      <c r="F54" s="85" t="s">
        <v>43</v>
      </c>
      <c r="G54" s="86"/>
      <c r="H54" s="86"/>
      <c r="M54" s="87" t="s">
        <v>552</v>
      </c>
    </row>
    <row r="55" spans="5:13">
      <c r="E55" s="85" t="s">
        <v>126</v>
      </c>
      <c r="F55" s="85" t="s">
        <v>43</v>
      </c>
      <c r="G55" s="86"/>
      <c r="H55" s="86"/>
      <c r="M55" s="87" t="s">
        <v>552</v>
      </c>
    </row>
    <row r="56" spans="5:13">
      <c r="E56" s="85" t="s">
        <v>127</v>
      </c>
      <c r="F56" s="85" t="s">
        <v>43</v>
      </c>
      <c r="G56" s="86"/>
      <c r="H56" s="86"/>
      <c r="M56" s="87" t="s">
        <v>552</v>
      </c>
    </row>
    <row r="57" spans="5:13">
      <c r="E57" s="85" t="s">
        <v>128</v>
      </c>
      <c r="F57" s="85" t="s">
        <v>43</v>
      </c>
      <c r="G57" s="86"/>
      <c r="H57" s="86"/>
      <c r="M57" s="87" t="s">
        <v>552</v>
      </c>
    </row>
    <row r="58" spans="5:13">
      <c r="E58" s="85" t="s">
        <v>129</v>
      </c>
      <c r="F58" s="85" t="s">
        <v>43</v>
      </c>
      <c r="G58" s="86"/>
      <c r="H58" s="86"/>
      <c r="M58" s="87" t="s">
        <v>552</v>
      </c>
    </row>
    <row r="59" spans="5:13">
      <c r="E59" s="85" t="s">
        <v>130</v>
      </c>
      <c r="F59" s="85" t="s">
        <v>43</v>
      </c>
      <c r="G59" s="86"/>
      <c r="H59" s="86"/>
      <c r="M59" s="87" t="s">
        <v>552</v>
      </c>
    </row>
    <row r="60" spans="5:13">
      <c r="E60" s="88" t="s">
        <v>78</v>
      </c>
      <c r="F60" s="98" t="s">
        <v>43</v>
      </c>
      <c r="G60" s="90">
        <v>1</v>
      </c>
      <c r="H60" s="90" t="s">
        <v>131</v>
      </c>
      <c r="I60" s="90">
        <v>10</v>
      </c>
      <c r="J60" s="90">
        <v>10</v>
      </c>
      <c r="K60" s="91">
        <v>43907</v>
      </c>
      <c r="L60" s="91"/>
      <c r="M60" s="87" t="s">
        <v>553</v>
      </c>
    </row>
    <row r="61" spans="5:13">
      <c r="E61" s="85" t="s">
        <v>132</v>
      </c>
      <c r="F61" s="85" t="s">
        <v>43</v>
      </c>
      <c r="G61" s="86"/>
      <c r="H61" s="86"/>
      <c r="M61" s="87" t="s">
        <v>552</v>
      </c>
    </row>
    <row r="62" spans="5:13">
      <c r="E62" s="85" t="s">
        <v>133</v>
      </c>
      <c r="F62" s="85" t="s">
        <v>134</v>
      </c>
      <c r="G62" s="86"/>
      <c r="H62" s="86"/>
      <c r="M62" s="87" t="s">
        <v>552</v>
      </c>
    </row>
    <row r="63" spans="5:13">
      <c r="E63" s="85" t="s">
        <v>135</v>
      </c>
      <c r="F63" s="85" t="s">
        <v>134</v>
      </c>
      <c r="G63" s="86"/>
      <c r="H63" s="86"/>
      <c r="M63" s="87" t="s">
        <v>552</v>
      </c>
    </row>
    <row r="64" spans="5:13">
      <c r="E64" s="85" t="s">
        <v>136</v>
      </c>
      <c r="F64" s="85" t="s">
        <v>137</v>
      </c>
      <c r="G64" s="86"/>
      <c r="H64" s="86"/>
      <c r="M64" s="87" t="s">
        <v>552</v>
      </c>
    </row>
    <row r="65" spans="5:13">
      <c r="E65" s="85" t="s">
        <v>138</v>
      </c>
      <c r="F65" s="85" t="s">
        <v>137</v>
      </c>
      <c r="G65" s="86"/>
      <c r="H65" s="86"/>
      <c r="M65" s="87" t="s">
        <v>552</v>
      </c>
    </row>
    <row r="66" spans="5:13">
      <c r="E66" s="85" t="s">
        <v>139</v>
      </c>
      <c r="F66" s="85" t="s">
        <v>137</v>
      </c>
      <c r="G66" s="86"/>
      <c r="H66" s="86"/>
      <c r="M66" s="87" t="s">
        <v>552</v>
      </c>
    </row>
    <row r="67" spans="5:13">
      <c r="E67" s="85" t="s">
        <v>140</v>
      </c>
      <c r="F67" s="85" t="s">
        <v>141</v>
      </c>
      <c r="G67" s="86"/>
      <c r="H67" s="86"/>
      <c r="M67" s="87" t="s">
        <v>552</v>
      </c>
    </row>
    <row r="68" spans="5:13">
      <c r="E68" s="85" t="s">
        <v>142</v>
      </c>
      <c r="F68" s="85" t="s">
        <v>143</v>
      </c>
      <c r="G68" s="86"/>
      <c r="H68" s="86"/>
      <c r="M68" s="87" t="s">
        <v>552</v>
      </c>
    </row>
    <row r="69" spans="5:13">
      <c r="E69" s="88" t="s">
        <v>144</v>
      </c>
      <c r="F69" s="98" t="s">
        <v>143</v>
      </c>
      <c r="G69" s="90">
        <v>1</v>
      </c>
      <c r="H69" s="90" t="s">
        <v>145</v>
      </c>
      <c r="I69" s="90">
        <v>10</v>
      </c>
      <c r="J69" s="90">
        <v>10</v>
      </c>
      <c r="K69" s="91">
        <v>43910</v>
      </c>
      <c r="L69" s="91"/>
      <c r="M69" s="87" t="s">
        <v>553</v>
      </c>
    </row>
    <row r="70" spans="5:13">
      <c r="E70" s="85" t="s">
        <v>146</v>
      </c>
      <c r="F70" s="85" t="s">
        <v>143</v>
      </c>
      <c r="G70" s="86"/>
      <c r="H70" s="86"/>
      <c r="M70" s="87" t="s">
        <v>552</v>
      </c>
    </row>
    <row r="71" spans="5:13">
      <c r="E71" s="85" t="s">
        <v>147</v>
      </c>
      <c r="F71" s="85" t="s">
        <v>148</v>
      </c>
      <c r="G71" s="86"/>
      <c r="H71" s="86"/>
      <c r="M71" s="87" t="s">
        <v>552</v>
      </c>
    </row>
    <row r="72" spans="5:13">
      <c r="E72" s="85" t="s">
        <v>149</v>
      </c>
      <c r="F72" s="85" t="s">
        <v>148</v>
      </c>
      <c r="G72" s="86"/>
      <c r="H72" s="86"/>
      <c r="M72" s="87" t="s">
        <v>552</v>
      </c>
    </row>
    <row r="73" spans="5:13">
      <c r="E73" s="85" t="s">
        <v>150</v>
      </c>
      <c r="F73" s="85" t="s">
        <v>151</v>
      </c>
      <c r="G73" s="86"/>
      <c r="H73" s="86"/>
      <c r="M73" s="87" t="s">
        <v>552</v>
      </c>
    </row>
    <row r="74" spans="5:13">
      <c r="E74" s="85" t="s">
        <v>152</v>
      </c>
      <c r="F74" s="85" t="s">
        <v>153</v>
      </c>
      <c r="G74" s="86"/>
      <c r="H74" s="86"/>
      <c r="M74" s="87" t="s">
        <v>552</v>
      </c>
    </row>
    <row r="75" spans="5:13">
      <c r="E75" s="85" t="s">
        <v>154</v>
      </c>
      <c r="F75" s="85" t="s">
        <v>155</v>
      </c>
      <c r="G75" s="86"/>
      <c r="H75" s="86"/>
      <c r="M75" s="87" t="s">
        <v>552</v>
      </c>
    </row>
    <row r="76" spans="5:13">
      <c r="E76" s="85" t="s">
        <v>156</v>
      </c>
      <c r="F76" s="85" t="s">
        <v>157</v>
      </c>
      <c r="G76" s="86"/>
      <c r="H76" s="86"/>
      <c r="M76" s="87" t="s">
        <v>552</v>
      </c>
    </row>
    <row r="77" spans="5:13">
      <c r="E77" s="85" t="s">
        <v>158</v>
      </c>
      <c r="F77" s="85" t="s">
        <v>157</v>
      </c>
      <c r="G77" s="86"/>
      <c r="H77" s="86"/>
      <c r="M77" s="87" t="s">
        <v>552</v>
      </c>
    </row>
    <row r="78" spans="5:13">
      <c r="E78" s="85" t="s">
        <v>159</v>
      </c>
      <c r="F78" s="85" t="s">
        <v>157</v>
      </c>
      <c r="G78" s="86"/>
      <c r="H78" s="86"/>
      <c r="M78" s="87" t="s">
        <v>552</v>
      </c>
    </row>
    <row r="79" spans="5:13">
      <c r="E79" s="85" t="s">
        <v>160</v>
      </c>
      <c r="F79" s="85" t="s">
        <v>157</v>
      </c>
      <c r="G79" s="86"/>
      <c r="H79" s="86"/>
      <c r="M79" s="87" t="s">
        <v>552</v>
      </c>
    </row>
    <row r="80" spans="5:13">
      <c r="E80" s="85" t="s">
        <v>161</v>
      </c>
      <c r="F80" s="85" t="s">
        <v>157</v>
      </c>
      <c r="G80" s="86"/>
      <c r="H80" s="86"/>
      <c r="M80" s="87" t="s">
        <v>552</v>
      </c>
    </row>
    <row r="81" spans="5:13">
      <c r="E81" s="85" t="s">
        <v>162</v>
      </c>
      <c r="F81" s="85" t="s">
        <v>163</v>
      </c>
      <c r="G81" s="86"/>
      <c r="H81" s="86"/>
      <c r="M81" s="87" t="s">
        <v>552</v>
      </c>
    </row>
    <row r="82" spans="5:13">
      <c r="E82" s="85" t="s">
        <v>164</v>
      </c>
      <c r="F82" s="85" t="s">
        <v>163</v>
      </c>
      <c r="G82" s="86"/>
      <c r="H82" s="86"/>
      <c r="M82" s="87" t="s">
        <v>552</v>
      </c>
    </row>
    <row r="83" spans="5:13">
      <c r="E83" s="85" t="s">
        <v>165</v>
      </c>
      <c r="F83" s="85" t="s">
        <v>163</v>
      </c>
      <c r="G83" s="86"/>
      <c r="H83" s="86"/>
      <c r="M83" s="87" t="s">
        <v>552</v>
      </c>
    </row>
    <row r="84" spans="5:13">
      <c r="E84" s="85" t="s">
        <v>166</v>
      </c>
      <c r="F84" s="85" t="s">
        <v>167</v>
      </c>
      <c r="G84" s="86"/>
      <c r="H84" s="86"/>
      <c r="M84" s="87" t="s">
        <v>552</v>
      </c>
    </row>
    <row r="85" spans="5:13">
      <c r="E85" s="85" t="s">
        <v>168</v>
      </c>
      <c r="F85" s="85" t="s">
        <v>167</v>
      </c>
      <c r="G85" s="86"/>
      <c r="H85" s="86"/>
      <c r="M85" s="87" t="s">
        <v>552</v>
      </c>
    </row>
    <row r="86" spans="5:13">
      <c r="E86" s="85" t="s">
        <v>169</v>
      </c>
      <c r="F86" s="85" t="s">
        <v>167</v>
      </c>
      <c r="G86" s="86"/>
      <c r="H86" s="86"/>
      <c r="M86" s="87" t="s">
        <v>552</v>
      </c>
    </row>
    <row r="87" spans="5:13">
      <c r="E87" s="85" t="s">
        <v>170</v>
      </c>
      <c r="F87" s="85" t="s">
        <v>167</v>
      </c>
      <c r="G87" s="86"/>
      <c r="H87" s="86"/>
      <c r="M87" s="87" t="s">
        <v>552</v>
      </c>
    </row>
    <row r="88" spans="5:13">
      <c r="E88" s="85" t="s">
        <v>171</v>
      </c>
      <c r="F88" s="85" t="s">
        <v>167</v>
      </c>
      <c r="G88" s="86"/>
      <c r="H88" s="86"/>
      <c r="M88" s="87" t="s">
        <v>552</v>
      </c>
    </row>
    <row r="89" spans="5:13">
      <c r="E89" s="85" t="s">
        <v>172</v>
      </c>
      <c r="F89" s="85" t="s">
        <v>173</v>
      </c>
      <c r="G89" s="86"/>
      <c r="H89" s="86"/>
      <c r="M89" s="87" t="s">
        <v>552</v>
      </c>
    </row>
    <row r="90" spans="5:13">
      <c r="E90" s="85" t="s">
        <v>174</v>
      </c>
      <c r="F90" s="85" t="s">
        <v>175</v>
      </c>
      <c r="G90" s="86"/>
      <c r="H90" s="86"/>
      <c r="M90" s="87" t="s">
        <v>552</v>
      </c>
    </row>
    <row r="91" spans="5:13">
      <c r="E91" s="85" t="s">
        <v>176</v>
      </c>
      <c r="F91" s="85" t="s">
        <v>175</v>
      </c>
      <c r="G91" s="86"/>
      <c r="H91" s="86"/>
      <c r="M91" s="87" t="s">
        <v>552</v>
      </c>
    </row>
    <row r="92" spans="5:13">
      <c r="E92" s="85" t="s">
        <v>177</v>
      </c>
      <c r="F92" s="85" t="s">
        <v>178</v>
      </c>
      <c r="G92" s="86"/>
      <c r="H92" s="86"/>
      <c r="M92" s="87" t="s">
        <v>552</v>
      </c>
    </row>
    <row r="93" spans="5:13">
      <c r="E93" s="85" t="s">
        <v>179</v>
      </c>
      <c r="F93" s="85" t="s">
        <v>180</v>
      </c>
      <c r="G93" s="86"/>
      <c r="H93" s="86"/>
      <c r="M93" s="87" t="s">
        <v>552</v>
      </c>
    </row>
    <row r="94" spans="5:13">
      <c r="E94" s="85" t="s">
        <v>181</v>
      </c>
      <c r="F94" s="85" t="s">
        <v>180</v>
      </c>
      <c r="G94" s="86"/>
      <c r="H94" s="86"/>
      <c r="M94" s="87" t="s">
        <v>552</v>
      </c>
    </row>
    <row r="95" spans="5:13">
      <c r="E95" s="85" t="s">
        <v>182</v>
      </c>
      <c r="F95" s="85" t="s">
        <v>180</v>
      </c>
      <c r="G95" s="86"/>
      <c r="H95" s="86"/>
      <c r="M95" s="87" t="s">
        <v>552</v>
      </c>
    </row>
    <row r="96" spans="5:13">
      <c r="E96" s="85" t="s">
        <v>183</v>
      </c>
      <c r="F96" s="85" t="s">
        <v>180</v>
      </c>
      <c r="G96" s="86"/>
      <c r="H96" s="86"/>
      <c r="M96" s="87" t="s">
        <v>552</v>
      </c>
    </row>
    <row r="97" spans="5:13">
      <c r="E97" s="85" t="s">
        <v>184</v>
      </c>
      <c r="F97" s="85" t="s">
        <v>185</v>
      </c>
      <c r="G97" s="86"/>
      <c r="H97" s="86"/>
      <c r="M97" s="87" t="s">
        <v>552</v>
      </c>
    </row>
    <row r="98" spans="5:13">
      <c r="E98" s="85" t="s">
        <v>186</v>
      </c>
      <c r="F98" s="85" t="s">
        <v>185</v>
      </c>
      <c r="G98" s="86"/>
      <c r="H98" s="86"/>
      <c r="M98" s="87" t="s">
        <v>552</v>
      </c>
    </row>
    <row r="99" spans="5:13">
      <c r="E99" s="85" t="s">
        <v>187</v>
      </c>
      <c r="F99" s="85" t="s">
        <v>185</v>
      </c>
      <c r="G99" s="86"/>
      <c r="H99" s="86"/>
      <c r="M99" s="87" t="s">
        <v>552</v>
      </c>
    </row>
    <row r="100" spans="5:13">
      <c r="E100" s="85" t="s">
        <v>188</v>
      </c>
      <c r="F100" s="85" t="s">
        <v>185</v>
      </c>
      <c r="G100" s="86"/>
      <c r="H100" s="86"/>
      <c r="M100" s="87" t="s">
        <v>552</v>
      </c>
    </row>
    <row r="101" spans="5:13">
      <c r="E101" s="85" t="s">
        <v>189</v>
      </c>
      <c r="F101" s="85" t="s">
        <v>190</v>
      </c>
      <c r="G101" s="86"/>
      <c r="H101" s="86"/>
      <c r="M101" s="87" t="s">
        <v>552</v>
      </c>
    </row>
    <row r="102" spans="5:13">
      <c r="E102" s="85" t="s">
        <v>191</v>
      </c>
      <c r="F102" s="85" t="s">
        <v>190</v>
      </c>
      <c r="G102" s="86"/>
      <c r="H102" s="86"/>
      <c r="M102" s="87" t="s">
        <v>552</v>
      </c>
    </row>
    <row r="103" spans="5:13">
      <c r="E103" s="85" t="s">
        <v>192</v>
      </c>
      <c r="F103" s="85" t="s">
        <v>190</v>
      </c>
      <c r="G103" s="86"/>
      <c r="H103" s="86"/>
      <c r="M103" s="87" t="s">
        <v>552</v>
      </c>
    </row>
    <row r="104" spans="5:13">
      <c r="E104" s="85" t="s">
        <v>193</v>
      </c>
      <c r="F104" s="85" t="s">
        <v>190</v>
      </c>
      <c r="G104" s="86"/>
      <c r="H104" s="86"/>
      <c r="M104" s="87" t="s">
        <v>552</v>
      </c>
    </row>
    <row r="105" spans="5:13">
      <c r="E105" s="85" t="s">
        <v>194</v>
      </c>
      <c r="F105" s="85" t="s">
        <v>195</v>
      </c>
      <c r="G105" s="86"/>
      <c r="H105" s="86"/>
      <c r="M105" s="87" t="s">
        <v>552</v>
      </c>
    </row>
    <row r="106" spans="5:13">
      <c r="E106" s="85" t="s">
        <v>196</v>
      </c>
      <c r="F106" s="85" t="s">
        <v>195</v>
      </c>
      <c r="G106" s="86"/>
      <c r="H106" s="86"/>
      <c r="M106" s="87" t="s">
        <v>552</v>
      </c>
    </row>
    <row r="107" spans="5:13">
      <c r="E107" s="85" t="s">
        <v>197</v>
      </c>
      <c r="F107" s="85" t="s">
        <v>195</v>
      </c>
      <c r="G107" s="86"/>
      <c r="H107" s="86"/>
      <c r="M107" s="87" t="s">
        <v>552</v>
      </c>
    </row>
    <row r="108" spans="5:13">
      <c r="E108" s="85" t="s">
        <v>198</v>
      </c>
      <c r="F108" s="85" t="s">
        <v>199</v>
      </c>
      <c r="G108" s="86"/>
      <c r="H108" s="86"/>
      <c r="M108" s="87" t="s">
        <v>552</v>
      </c>
    </row>
    <row r="109" spans="5:13">
      <c r="E109" s="85" t="s">
        <v>200</v>
      </c>
      <c r="F109" s="85" t="s">
        <v>199</v>
      </c>
      <c r="G109" s="86"/>
      <c r="H109" s="86"/>
      <c r="M109" s="87" t="s">
        <v>552</v>
      </c>
    </row>
    <row r="110" spans="5:13">
      <c r="E110" s="85" t="s">
        <v>201</v>
      </c>
      <c r="F110" s="85" t="s">
        <v>202</v>
      </c>
      <c r="G110" s="86"/>
      <c r="H110" s="86"/>
      <c r="M110" s="87" t="s">
        <v>552</v>
      </c>
    </row>
    <row r="111" spans="5:13">
      <c r="E111" s="85" t="s">
        <v>203</v>
      </c>
      <c r="F111" s="85" t="s">
        <v>202</v>
      </c>
      <c r="G111" s="86"/>
      <c r="H111" s="86"/>
      <c r="M111" s="87" t="s">
        <v>552</v>
      </c>
    </row>
    <row r="112" spans="5:13">
      <c r="E112" s="85" t="s">
        <v>204</v>
      </c>
      <c r="F112" s="85" t="s">
        <v>205</v>
      </c>
      <c r="G112" s="86"/>
      <c r="H112" s="86"/>
      <c r="M112" s="87" t="s">
        <v>552</v>
      </c>
    </row>
    <row r="113" spans="5:9">
      <c r="E113" s="85"/>
      <c r="G113" s="99"/>
      <c r="H113" s="86"/>
      <c r="I113" s="86"/>
    </row>
    <row r="114" spans="5:9">
      <c r="H114" s="86"/>
      <c r="I114" s="86"/>
    </row>
    <row r="115" spans="5:9">
      <c r="H115" s="86"/>
      <c r="I115" s="86"/>
    </row>
  </sheetData>
  <mergeCells count="13">
    <mergeCell ref="K13:N13"/>
    <mergeCell ref="H17:N17"/>
    <mergeCell ref="E18:E22"/>
    <mergeCell ref="F19:F20"/>
    <mergeCell ref="G19:G20"/>
    <mergeCell ref="F21:F22"/>
    <mergeCell ref="G21:G22"/>
    <mergeCell ref="K12:N12"/>
    <mergeCell ref="D1:N1"/>
    <mergeCell ref="D2:N2"/>
    <mergeCell ref="E4:J4"/>
    <mergeCell ref="K4:N4"/>
    <mergeCell ref="K7:N7"/>
  </mergeCells>
  <pageMargins left="0.43307086614173229" right="0.27559055118110237" top="0.78740157480314965" bottom="0.78740157480314965" header="0.31496062992125984" footer="0.31496062992125984"/>
  <pageSetup paperSize="9" scale="54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A4" sqref="A4"/>
    </sheetView>
  </sheetViews>
  <sheetFormatPr defaultRowHeight="15"/>
  <cols>
    <col min="1" max="1" width="33.85546875" customWidth="1"/>
    <col min="2" max="2" width="10.85546875" customWidth="1"/>
  </cols>
  <sheetData>
    <row r="1" spans="1:3">
      <c r="A1" t="s">
        <v>2271</v>
      </c>
    </row>
    <row r="2" spans="1:3">
      <c r="A2" t="s">
        <v>2272</v>
      </c>
      <c r="B2" t="s">
        <v>2297</v>
      </c>
      <c r="C2" t="s">
        <v>2273</v>
      </c>
    </row>
    <row r="3" spans="1:3">
      <c r="A3" t="s">
        <v>2272</v>
      </c>
      <c r="B3" t="s">
        <v>2307</v>
      </c>
      <c r="C3" t="s">
        <v>2274</v>
      </c>
    </row>
    <row r="4" spans="1:3">
      <c r="A4" t="s">
        <v>2312</v>
      </c>
      <c r="B4" t="s">
        <v>2311</v>
      </c>
      <c r="C4" t="s">
        <v>2273</v>
      </c>
    </row>
    <row r="5" spans="1:3">
      <c r="A5" t="s">
        <v>2322</v>
      </c>
      <c r="B5" t="s">
        <v>2308</v>
      </c>
      <c r="C5" t="s">
        <v>2273</v>
      </c>
    </row>
    <row r="6" spans="1:3">
      <c r="A6" t="s">
        <v>2313</v>
      </c>
      <c r="B6" t="s">
        <v>2308</v>
      </c>
      <c r="C6" t="s">
        <v>2273</v>
      </c>
    </row>
    <row r="7" spans="1:3">
      <c r="A7" t="s">
        <v>2309</v>
      </c>
      <c r="B7" t="s">
        <v>2308</v>
      </c>
      <c r="C7" t="s">
        <v>2273</v>
      </c>
    </row>
    <row r="9" spans="1:3">
      <c r="A9" t="s">
        <v>2277</v>
      </c>
    </row>
    <row r="10" spans="1:3">
      <c r="A10" t="s">
        <v>2278</v>
      </c>
      <c r="B10" t="s">
        <v>2279</v>
      </c>
      <c r="C10" t="s">
        <v>2280</v>
      </c>
    </row>
    <row r="11" spans="1:3">
      <c r="A11" t="s">
        <v>2318</v>
      </c>
      <c r="B11" t="s">
        <v>2291</v>
      </c>
      <c r="C11" t="s">
        <v>2319</v>
      </c>
    </row>
    <row r="12" spans="1:3">
      <c r="A12" t="s">
        <v>2301</v>
      </c>
      <c r="B12" t="s">
        <v>2283</v>
      </c>
      <c r="C12" t="s">
        <v>2280</v>
      </c>
    </row>
    <row r="13" spans="1:3">
      <c r="A13" t="s">
        <v>2301</v>
      </c>
      <c r="B13" t="s">
        <v>2302</v>
      </c>
      <c r="C13" t="s">
        <v>2303</v>
      </c>
    </row>
    <row r="14" spans="1:3">
      <c r="A14" t="s">
        <v>2286</v>
      </c>
      <c r="B14" t="s">
        <v>2283</v>
      </c>
      <c r="C14" t="s">
        <v>2280</v>
      </c>
    </row>
    <row r="15" spans="1:3">
      <c r="A15" t="s">
        <v>2287</v>
      </c>
      <c r="B15" t="s">
        <v>2283</v>
      </c>
      <c r="C15" t="s">
        <v>2280</v>
      </c>
    </row>
    <row r="16" spans="1:3">
      <c r="A16" t="s">
        <v>2299</v>
      </c>
      <c r="B16" t="s">
        <v>2283</v>
      </c>
      <c r="C16" t="s">
        <v>2280</v>
      </c>
    </row>
    <row r="17" spans="1:3">
      <c r="A17" t="s">
        <v>2300</v>
      </c>
      <c r="B17" t="s">
        <v>2283</v>
      </c>
      <c r="C17" t="s">
        <v>2280</v>
      </c>
    </row>
    <row r="20" spans="1:3">
      <c r="A20" t="s">
        <v>2281</v>
      </c>
    </row>
    <row r="21" spans="1:3">
      <c r="A21" t="s">
        <v>2282</v>
      </c>
      <c r="B21" t="s">
        <v>2283</v>
      </c>
      <c r="C21" t="s">
        <v>2273</v>
      </c>
    </row>
    <row r="22" spans="1:3">
      <c r="A22" t="s">
        <v>2284</v>
      </c>
      <c r="B22" t="s">
        <v>2285</v>
      </c>
      <c r="C22" t="s">
        <v>2280</v>
      </c>
    </row>
    <row r="23" spans="1:3">
      <c r="A23" t="s">
        <v>2320</v>
      </c>
      <c r="C23" t="s">
        <v>2280</v>
      </c>
    </row>
    <row r="26" spans="1:3">
      <c r="A26" t="s">
        <v>2288</v>
      </c>
    </row>
    <row r="27" spans="1:3">
      <c r="A27" t="s">
        <v>2289</v>
      </c>
      <c r="B27" t="s">
        <v>2283</v>
      </c>
      <c r="C27" t="s">
        <v>2280</v>
      </c>
    </row>
    <row r="30" spans="1:3">
      <c r="A30" t="s">
        <v>2290</v>
      </c>
    </row>
    <row r="31" spans="1:3">
      <c r="A31" t="s">
        <v>2296</v>
      </c>
      <c r="B31" t="s">
        <v>2297</v>
      </c>
      <c r="C31" t="s">
        <v>2280</v>
      </c>
    </row>
    <row r="32" spans="1:3">
      <c r="A32" t="s">
        <v>2298</v>
      </c>
      <c r="B32" t="s">
        <v>2283</v>
      </c>
      <c r="C32" t="s">
        <v>2280</v>
      </c>
    </row>
    <row r="33" spans="1:3">
      <c r="A33" t="s">
        <v>2292</v>
      </c>
      <c r="B33" t="s">
        <v>2293</v>
      </c>
      <c r="C33" t="s">
        <v>2280</v>
      </c>
    </row>
    <row r="34" spans="1:3">
      <c r="A34" t="s">
        <v>2294</v>
      </c>
      <c r="B34" t="s">
        <v>2295</v>
      </c>
      <c r="C34" t="s">
        <v>2280</v>
      </c>
    </row>
    <row r="35" spans="1:3">
      <c r="A35" t="s">
        <v>2321</v>
      </c>
      <c r="B35" t="s">
        <v>2283</v>
      </c>
      <c r="C35" t="s">
        <v>2273</v>
      </c>
    </row>
    <row r="37" spans="1:3">
      <c r="A37" t="s">
        <v>2304</v>
      </c>
    </row>
    <row r="38" spans="1:3">
      <c r="A38" t="s">
        <v>2310</v>
      </c>
      <c r="B38" t="s">
        <v>2306</v>
      </c>
      <c r="C38" t="s">
        <v>2273</v>
      </c>
    </row>
    <row r="39" spans="1:3">
      <c r="A39" t="s">
        <v>2305</v>
      </c>
      <c r="B39" t="s">
        <v>2291</v>
      </c>
      <c r="C39" t="s">
        <v>2273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D1:O117"/>
  <sheetViews>
    <sheetView showGridLines="0" zoomScaleNormal="100" workbookViewId="0">
      <selection activeCell="I6" sqref="I6"/>
    </sheetView>
  </sheetViews>
  <sheetFormatPr defaultRowHeight="1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8554687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>
      <c r="D1" s="1042" t="s">
        <v>0</v>
      </c>
      <c r="E1" s="1042"/>
      <c r="F1" s="1042"/>
      <c r="G1" s="1042"/>
      <c r="H1" s="1042"/>
      <c r="I1" s="1042"/>
      <c r="J1" s="1042"/>
      <c r="K1" s="1042"/>
      <c r="L1" s="1042"/>
      <c r="M1" s="1042"/>
      <c r="N1" s="1042"/>
    </row>
    <row r="2" spans="4:14" ht="15.75">
      <c r="D2" s="1043" t="s">
        <v>206</v>
      </c>
      <c r="E2" s="1043"/>
      <c r="F2" s="1043"/>
      <c r="G2" s="1043"/>
      <c r="H2" s="1043"/>
      <c r="I2" s="1043"/>
      <c r="J2" s="1043"/>
      <c r="K2" s="1043"/>
      <c r="L2" s="1043"/>
      <c r="M2" s="1043"/>
      <c r="N2" s="1043"/>
    </row>
    <row r="4" spans="4:14" ht="15.75">
      <c r="E4" s="1044" t="s">
        <v>2</v>
      </c>
      <c r="F4" s="1045"/>
      <c r="G4" s="1045"/>
      <c r="H4" s="1045"/>
      <c r="I4" s="1045"/>
      <c r="J4" s="1046"/>
      <c r="K4" s="1047" t="s">
        <v>3</v>
      </c>
      <c r="L4" s="1048"/>
      <c r="M4" s="1048"/>
      <c r="N4" s="1049"/>
    </row>
    <row r="5" spans="4:14" s="6" customFormat="1" ht="25.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>
      <c r="D6" s="7" t="s">
        <v>12</v>
      </c>
      <c r="E6" s="8" t="s">
        <v>13</v>
      </c>
      <c r="F6" s="102" t="s">
        <v>14</v>
      </c>
      <c r="G6" s="10">
        <v>12</v>
      </c>
      <c r="H6" s="11" t="s">
        <v>15</v>
      </c>
      <c r="I6" s="12">
        <v>43917</v>
      </c>
      <c r="J6" s="13" t="s">
        <v>16</v>
      </c>
      <c r="K6" s="14" t="s">
        <v>14</v>
      </c>
      <c r="L6" s="15"/>
      <c r="M6" s="11" t="s">
        <v>17</v>
      </c>
      <c r="N6" s="8" t="s">
        <v>18</v>
      </c>
    </row>
    <row r="7" spans="4:14" s="16" customFormat="1" ht="28.9" customHeight="1">
      <c r="D7" s="100" t="s">
        <v>19</v>
      </c>
      <c r="E7" s="18" t="s">
        <v>13</v>
      </c>
      <c r="F7" s="19" t="s">
        <v>20</v>
      </c>
      <c r="G7" s="101">
        <v>23</v>
      </c>
      <c r="H7" s="21" t="s">
        <v>21</v>
      </c>
      <c r="I7" s="103">
        <v>43943</v>
      </c>
      <c r="J7" s="23" t="s">
        <v>207</v>
      </c>
      <c r="K7" s="1050" t="s">
        <v>213</v>
      </c>
      <c r="L7" s="1051"/>
      <c r="M7" s="1051"/>
      <c r="N7" s="1052"/>
    </row>
    <row r="8" spans="4:14" s="16" customFormat="1" ht="28.9" customHeight="1">
      <c r="D8" s="24" t="s">
        <v>211</v>
      </c>
      <c r="E8" s="8" t="s">
        <v>13</v>
      </c>
      <c r="F8" s="9" t="s">
        <v>25</v>
      </c>
      <c r="G8" s="25">
        <v>28</v>
      </c>
      <c r="H8" s="11" t="s">
        <v>26</v>
      </c>
      <c r="I8" s="104">
        <v>43943</v>
      </c>
      <c r="J8" s="26" t="s">
        <v>208</v>
      </c>
      <c r="K8" s="14" t="s">
        <v>25</v>
      </c>
      <c r="L8" s="15"/>
      <c r="M8" s="11" t="s">
        <v>209</v>
      </c>
      <c r="N8" s="8" t="s">
        <v>210</v>
      </c>
    </row>
    <row r="9" spans="4:14" s="16" customFormat="1" ht="28.9" customHeight="1">
      <c r="D9" s="100" t="s">
        <v>30</v>
      </c>
      <c r="E9" s="18" t="s">
        <v>31</v>
      </c>
      <c r="F9" s="27" t="s">
        <v>32</v>
      </c>
      <c r="G9" s="28">
        <v>22</v>
      </c>
      <c r="H9" s="29" t="s">
        <v>33</v>
      </c>
      <c r="I9" s="114">
        <v>43943</v>
      </c>
      <c r="J9" s="23" t="s">
        <v>226</v>
      </c>
      <c r="K9" s="30" t="s">
        <v>32</v>
      </c>
      <c r="L9" s="31"/>
      <c r="M9" s="29" t="s">
        <v>33</v>
      </c>
      <c r="N9" s="32" t="s">
        <v>35</v>
      </c>
    </row>
    <row r="10" spans="4:14" s="16" customFormat="1" ht="28.9" customHeight="1">
      <c r="D10" s="33" t="s">
        <v>36</v>
      </c>
      <c r="E10" s="8" t="s">
        <v>37</v>
      </c>
      <c r="F10" s="9" t="s">
        <v>38</v>
      </c>
      <c r="G10" s="34">
        <v>10</v>
      </c>
      <c r="H10" s="11" t="s">
        <v>39</v>
      </c>
      <c r="I10" s="12">
        <v>43910</v>
      </c>
      <c r="J10" s="26" t="s">
        <v>40</v>
      </c>
      <c r="K10" s="14" t="s">
        <v>38</v>
      </c>
      <c r="L10" s="15"/>
      <c r="M10" s="11" t="s">
        <v>39</v>
      </c>
      <c r="N10" s="8" t="s">
        <v>41</v>
      </c>
    </row>
    <row r="11" spans="4:14" s="16" customFormat="1" ht="28.9" customHeight="1">
      <c r="D11" s="17" t="s">
        <v>42</v>
      </c>
      <c r="E11" s="18" t="s">
        <v>43</v>
      </c>
      <c r="F11" s="27" t="s">
        <v>44</v>
      </c>
      <c r="G11" s="28">
        <v>10</v>
      </c>
      <c r="H11" s="29" t="s">
        <v>45</v>
      </c>
      <c r="I11" s="22">
        <v>43907</v>
      </c>
      <c r="J11" s="35" t="s">
        <v>46</v>
      </c>
      <c r="K11" s="30" t="s">
        <v>44</v>
      </c>
      <c r="L11" s="31"/>
      <c r="M11" s="29" t="s">
        <v>45</v>
      </c>
      <c r="N11" s="18" t="s">
        <v>41</v>
      </c>
    </row>
    <row r="12" spans="4:14" s="16" customFormat="1" ht="28.9" customHeight="1">
      <c r="D12" s="36" t="s">
        <v>47</v>
      </c>
      <c r="E12" s="37" t="s">
        <v>48</v>
      </c>
      <c r="F12" s="38" t="s">
        <v>49</v>
      </c>
      <c r="G12" s="39" t="s">
        <v>50</v>
      </c>
      <c r="H12" s="40" t="s">
        <v>51</v>
      </c>
      <c r="I12" s="41">
        <v>43917</v>
      </c>
      <c r="J12" s="42" t="s">
        <v>52</v>
      </c>
      <c r="K12" s="1039" t="s">
        <v>53</v>
      </c>
      <c r="L12" s="1040"/>
      <c r="M12" s="1040"/>
      <c r="N12" s="1041"/>
    </row>
    <row r="13" spans="4:14" s="16" customFormat="1" ht="28.9" customHeight="1">
      <c r="D13" s="43" t="s">
        <v>47</v>
      </c>
      <c r="E13" s="44" t="s">
        <v>48</v>
      </c>
      <c r="F13" s="45" t="s">
        <v>54</v>
      </c>
      <c r="G13" s="46" t="s">
        <v>50</v>
      </c>
      <c r="H13" s="47" t="s">
        <v>55</v>
      </c>
      <c r="I13" s="48">
        <v>43910</v>
      </c>
      <c r="J13" s="49" t="s">
        <v>56</v>
      </c>
      <c r="K13" s="1053" t="s">
        <v>57</v>
      </c>
      <c r="L13" s="1054"/>
      <c r="M13" s="1054"/>
      <c r="N13" s="1055"/>
    </row>
    <row r="14" spans="4:14" s="16" customFormat="1" ht="28.9" customHeight="1">
      <c r="D14" s="112" t="s">
        <v>217</v>
      </c>
      <c r="E14" s="8" t="s">
        <v>13</v>
      </c>
      <c r="F14" s="9" t="s">
        <v>227</v>
      </c>
      <c r="G14" s="10">
        <v>14</v>
      </c>
      <c r="H14" s="11" t="s">
        <v>218</v>
      </c>
      <c r="I14" s="104">
        <v>43943</v>
      </c>
      <c r="J14" s="13" t="s">
        <v>219</v>
      </c>
      <c r="K14" s="1072" t="s">
        <v>212</v>
      </c>
      <c r="L14" s="1073"/>
      <c r="M14" s="1073"/>
      <c r="N14" s="1074"/>
    </row>
    <row r="15" spans="4:14" ht="28.9" customHeight="1">
      <c r="F15" s="50" t="s">
        <v>58</v>
      </c>
      <c r="G15" s="51">
        <f>+G6+G10+G11</f>
        <v>32</v>
      </c>
    </row>
    <row r="16" spans="4:14">
      <c r="G16" s="52"/>
    </row>
    <row r="17" spans="5:15" ht="15.75" thickBot="1"/>
    <row r="18" spans="5:15" ht="30.75" thickBot="1">
      <c r="E18" s="53" t="s">
        <v>59</v>
      </c>
      <c r="F18" s="54" t="s">
        <v>60</v>
      </c>
      <c r="G18" s="54" t="s">
        <v>61</v>
      </c>
      <c r="H18" s="1056" t="s">
        <v>62</v>
      </c>
      <c r="I18" s="1057"/>
      <c r="J18" s="1057"/>
      <c r="K18" s="1057"/>
      <c r="L18" s="1057"/>
      <c r="M18" s="1057"/>
      <c r="N18" s="1058"/>
      <c r="O18" s="55" t="s">
        <v>63</v>
      </c>
    </row>
    <row r="19" spans="5:15">
      <c r="E19" s="1066" t="s">
        <v>64</v>
      </c>
      <c r="F19" s="56" t="s">
        <v>65</v>
      </c>
      <c r="G19" s="57" t="s">
        <v>66</v>
      </c>
      <c r="H19" s="58" t="s">
        <v>67</v>
      </c>
      <c r="I19" s="59"/>
      <c r="J19" s="59"/>
      <c r="K19" s="59"/>
      <c r="L19" s="59"/>
      <c r="M19" s="59"/>
      <c r="N19" s="60"/>
      <c r="O19" s="60" t="s">
        <v>68</v>
      </c>
    </row>
    <row r="20" spans="5:15">
      <c r="E20" s="1067"/>
      <c r="F20" s="1061" t="s">
        <v>69</v>
      </c>
      <c r="G20" s="1062" t="s">
        <v>70</v>
      </c>
      <c r="H20" s="61" t="s">
        <v>214</v>
      </c>
      <c r="I20" s="62"/>
      <c r="J20" s="62"/>
      <c r="K20" s="62"/>
      <c r="L20" s="62"/>
      <c r="M20" s="62"/>
      <c r="N20" s="63"/>
      <c r="O20" s="63"/>
    </row>
    <row r="21" spans="5:15">
      <c r="E21" s="1067"/>
      <c r="F21" s="1061"/>
      <c r="G21" s="1062"/>
      <c r="H21" s="61" t="s">
        <v>72</v>
      </c>
      <c r="I21" s="62"/>
      <c r="J21" s="62"/>
      <c r="K21" s="62"/>
      <c r="L21" s="62"/>
      <c r="M21" s="62"/>
      <c r="N21" s="63"/>
      <c r="O21" s="107"/>
    </row>
    <row r="22" spans="5:15">
      <c r="E22" s="1067"/>
      <c r="F22" s="1069" t="s">
        <v>73</v>
      </c>
      <c r="G22" s="1062" t="s">
        <v>74</v>
      </c>
      <c r="H22" s="61" t="s">
        <v>75</v>
      </c>
      <c r="I22" s="62"/>
      <c r="J22" s="62"/>
      <c r="K22" s="62"/>
      <c r="L22" s="62"/>
      <c r="M22" s="62"/>
      <c r="N22" s="63"/>
      <c r="O22" s="113" t="s">
        <v>221</v>
      </c>
    </row>
    <row r="23" spans="5:15">
      <c r="E23" s="1067"/>
      <c r="F23" s="1070"/>
      <c r="G23" s="1071"/>
      <c r="H23" s="105" t="s">
        <v>215</v>
      </c>
      <c r="I23" s="106"/>
      <c r="J23" s="106"/>
      <c r="K23" s="106"/>
      <c r="L23" s="106"/>
      <c r="M23" s="106"/>
      <c r="N23" s="107"/>
      <c r="O23" s="107"/>
    </row>
    <row r="24" spans="5:15">
      <c r="E24" s="1068"/>
      <c r="F24" s="111" t="s">
        <v>220</v>
      </c>
      <c r="G24" s="110" t="s">
        <v>216</v>
      </c>
      <c r="H24" s="108" t="s">
        <v>222</v>
      </c>
      <c r="I24" s="65"/>
      <c r="J24" s="65"/>
      <c r="K24" s="65"/>
      <c r="L24" s="65"/>
      <c r="M24" s="65"/>
      <c r="N24" s="66"/>
      <c r="O24" s="66"/>
    </row>
    <row r="25" spans="5:15">
      <c r="E25" s="67" t="s">
        <v>43</v>
      </c>
      <c r="F25" s="68" t="s">
        <v>77</v>
      </c>
      <c r="G25" s="69" t="s">
        <v>78</v>
      </c>
      <c r="H25" s="70" t="s">
        <v>79</v>
      </c>
      <c r="I25" s="71"/>
      <c r="J25" s="71"/>
      <c r="K25" s="71"/>
      <c r="L25" s="71"/>
      <c r="M25" s="71"/>
      <c r="N25" s="72"/>
      <c r="O25" s="72"/>
    </row>
    <row r="26" spans="5:15">
      <c r="E26" s="67" t="s">
        <v>80</v>
      </c>
      <c r="F26" s="68" t="s">
        <v>81</v>
      </c>
      <c r="G26" s="73" t="s">
        <v>82</v>
      </c>
      <c r="H26" s="68" t="s">
        <v>223</v>
      </c>
      <c r="I26" s="71"/>
      <c r="J26" s="71"/>
      <c r="K26" s="71"/>
      <c r="L26" s="71"/>
      <c r="M26" s="71"/>
      <c r="N26" s="72"/>
      <c r="O26" s="72"/>
    </row>
    <row r="27" spans="5:15">
      <c r="E27" s="67" t="s">
        <v>31</v>
      </c>
      <c r="F27" s="68" t="s">
        <v>224</v>
      </c>
      <c r="G27" s="69" t="s">
        <v>85</v>
      </c>
      <c r="H27" s="68" t="s">
        <v>225</v>
      </c>
      <c r="I27" s="71"/>
      <c r="J27" s="71"/>
      <c r="K27" s="71"/>
      <c r="L27" s="71"/>
      <c r="M27" s="71"/>
      <c r="N27" s="72"/>
      <c r="O27" s="72"/>
    </row>
    <row r="28" spans="5:15" ht="15.75" thickBot="1">
      <c r="E28" s="74" t="s">
        <v>37</v>
      </c>
      <c r="F28" s="75" t="s">
        <v>87</v>
      </c>
      <c r="G28" s="76" t="s">
        <v>88</v>
      </c>
      <c r="H28" s="75" t="s">
        <v>89</v>
      </c>
      <c r="I28" s="77"/>
      <c r="J28" s="77"/>
      <c r="K28" s="77"/>
      <c r="L28" s="77"/>
      <c r="M28" s="77"/>
      <c r="N28" s="78"/>
      <c r="O28" s="78"/>
    </row>
    <row r="29" spans="5:15">
      <c r="E29" s="79"/>
      <c r="H29" s="109"/>
    </row>
    <row r="32" spans="5:15">
      <c r="E32" s="80" t="s">
        <v>90</v>
      </c>
      <c r="F32" s="81" t="s">
        <v>91</v>
      </c>
      <c r="G32" s="82" t="s">
        <v>92</v>
      </c>
      <c r="H32" s="82" t="s">
        <v>93</v>
      </c>
      <c r="I32" s="82" t="s">
        <v>94</v>
      </c>
      <c r="J32" s="82" t="s">
        <v>95</v>
      </c>
      <c r="K32" s="83" t="s">
        <v>9</v>
      </c>
      <c r="L32" s="83" t="s">
        <v>96</v>
      </c>
      <c r="M32" s="84" t="s">
        <v>92</v>
      </c>
    </row>
    <row r="33" spans="5:13">
      <c r="E33" s="85" t="s">
        <v>97</v>
      </c>
      <c r="F33" s="85" t="s">
        <v>98</v>
      </c>
      <c r="G33" s="86"/>
      <c r="H33" s="86"/>
      <c r="M33" s="87" t="s">
        <v>552</v>
      </c>
    </row>
    <row r="34" spans="5:13">
      <c r="E34" s="85" t="s">
        <v>99</v>
      </c>
      <c r="F34" s="85" t="s">
        <v>98</v>
      </c>
      <c r="G34" s="86"/>
      <c r="H34" s="86"/>
      <c r="M34" s="87" t="s">
        <v>552</v>
      </c>
    </row>
    <row r="35" spans="5:13">
      <c r="E35" s="88" t="s">
        <v>85</v>
      </c>
      <c r="F35" s="89" t="s">
        <v>98</v>
      </c>
      <c r="G35" s="90">
        <v>1</v>
      </c>
      <c r="H35" s="90" t="s">
        <v>100</v>
      </c>
      <c r="I35" s="90">
        <v>22</v>
      </c>
      <c r="J35" s="90">
        <v>27</v>
      </c>
      <c r="K35" s="91">
        <v>43924</v>
      </c>
      <c r="L35" s="91">
        <v>43943</v>
      </c>
      <c r="M35" s="87" t="s">
        <v>553</v>
      </c>
    </row>
    <row r="36" spans="5:13">
      <c r="E36" s="85" t="s">
        <v>101</v>
      </c>
      <c r="F36" s="85" t="s">
        <v>98</v>
      </c>
      <c r="G36" s="86"/>
      <c r="H36" s="86"/>
      <c r="M36" s="87" t="s">
        <v>552</v>
      </c>
    </row>
    <row r="37" spans="5:13">
      <c r="E37" s="85" t="s">
        <v>102</v>
      </c>
      <c r="F37" s="85" t="s">
        <v>98</v>
      </c>
      <c r="G37" s="86"/>
      <c r="H37" s="86"/>
      <c r="M37" s="87" t="s">
        <v>552</v>
      </c>
    </row>
    <row r="38" spans="5:13">
      <c r="E38" s="85" t="s">
        <v>103</v>
      </c>
      <c r="F38" s="85" t="s">
        <v>104</v>
      </c>
      <c r="G38" s="86"/>
      <c r="H38" s="86"/>
      <c r="M38" s="87" t="s">
        <v>552</v>
      </c>
    </row>
    <row r="39" spans="5:13">
      <c r="E39" s="88" t="s">
        <v>66</v>
      </c>
      <c r="F39" s="89" t="s">
        <v>104</v>
      </c>
      <c r="G39" s="90">
        <v>1</v>
      </c>
      <c r="H39" s="90" t="s">
        <v>105</v>
      </c>
      <c r="I39" s="90">
        <v>12</v>
      </c>
      <c r="J39" s="90">
        <v>16</v>
      </c>
      <c r="K39" s="91">
        <v>43917</v>
      </c>
      <c r="L39" s="91"/>
      <c r="M39" s="87" t="s">
        <v>553</v>
      </c>
    </row>
    <row r="40" spans="5:13">
      <c r="E40" s="92" t="s">
        <v>70</v>
      </c>
      <c r="F40" s="93" t="s">
        <v>104</v>
      </c>
      <c r="G40" s="94">
        <v>2</v>
      </c>
      <c r="H40" s="95" t="s">
        <v>106</v>
      </c>
      <c r="I40" s="94">
        <v>20</v>
      </c>
      <c r="J40" s="96">
        <v>28</v>
      </c>
      <c r="K40" s="97">
        <v>43923</v>
      </c>
      <c r="L40" s="97">
        <v>43943</v>
      </c>
      <c r="M40" s="87" t="s">
        <v>552</v>
      </c>
    </row>
    <row r="41" spans="5:13">
      <c r="E41" s="88" t="s">
        <v>74</v>
      </c>
      <c r="F41" s="89" t="s">
        <v>104</v>
      </c>
      <c r="G41" s="90">
        <v>1</v>
      </c>
      <c r="H41" s="90" t="s">
        <v>107</v>
      </c>
      <c r="I41" s="90">
        <v>23</v>
      </c>
      <c r="J41" s="90">
        <v>28</v>
      </c>
      <c r="K41" s="91">
        <v>43924</v>
      </c>
      <c r="L41" s="91">
        <v>43943</v>
      </c>
      <c r="M41" s="87" t="s">
        <v>553</v>
      </c>
    </row>
    <row r="42" spans="5:13">
      <c r="E42" s="85" t="s">
        <v>108</v>
      </c>
      <c r="F42" s="85" t="s">
        <v>109</v>
      </c>
      <c r="G42" s="86"/>
      <c r="H42" s="86"/>
      <c r="M42" s="87" t="s">
        <v>552</v>
      </c>
    </row>
    <row r="43" spans="5:13">
      <c r="E43" s="92" t="s">
        <v>82</v>
      </c>
      <c r="F43" s="93" t="s">
        <v>109</v>
      </c>
      <c r="G43" s="94">
        <v>2</v>
      </c>
      <c r="H43" s="95" t="s">
        <v>110</v>
      </c>
      <c r="I43" s="94">
        <v>8</v>
      </c>
      <c r="J43" s="96">
        <v>28</v>
      </c>
      <c r="K43" s="97">
        <v>43922</v>
      </c>
      <c r="L43" s="97">
        <v>43943</v>
      </c>
      <c r="M43" s="87" t="s">
        <v>552</v>
      </c>
    </row>
    <row r="44" spans="5:13">
      <c r="E44" s="85" t="s">
        <v>111</v>
      </c>
      <c r="F44" s="85" t="s">
        <v>112</v>
      </c>
      <c r="G44" s="86"/>
      <c r="H44" s="86"/>
      <c r="M44" s="87" t="s">
        <v>552</v>
      </c>
    </row>
    <row r="45" spans="5:13">
      <c r="E45" s="85" t="s">
        <v>113</v>
      </c>
      <c r="F45" s="85" t="s">
        <v>112</v>
      </c>
      <c r="G45" s="86"/>
      <c r="H45" s="86"/>
      <c r="M45" s="87" t="s">
        <v>552</v>
      </c>
    </row>
    <row r="46" spans="5:13">
      <c r="E46" s="85" t="s">
        <v>114</v>
      </c>
      <c r="F46" s="85" t="s">
        <v>112</v>
      </c>
      <c r="G46" s="86"/>
      <c r="H46" s="86"/>
      <c r="M46" s="87" t="s">
        <v>552</v>
      </c>
    </row>
    <row r="47" spans="5:13">
      <c r="E47" s="85" t="s">
        <v>115</v>
      </c>
      <c r="F47" s="85" t="s">
        <v>116</v>
      </c>
      <c r="G47" s="86"/>
      <c r="H47" s="86"/>
      <c r="M47" s="87" t="s">
        <v>552</v>
      </c>
    </row>
    <row r="48" spans="5:13">
      <c r="E48" s="85" t="s">
        <v>117</v>
      </c>
      <c r="F48" s="85" t="s">
        <v>116</v>
      </c>
      <c r="G48" s="86"/>
      <c r="H48" s="86"/>
      <c r="M48" s="87" t="s">
        <v>552</v>
      </c>
    </row>
    <row r="49" spans="5:13">
      <c r="E49" s="85" t="s">
        <v>118</v>
      </c>
      <c r="F49" s="85" t="s">
        <v>116</v>
      </c>
      <c r="G49" s="86"/>
      <c r="H49" s="86"/>
      <c r="M49" s="87" t="s">
        <v>552</v>
      </c>
    </row>
    <row r="50" spans="5:13">
      <c r="E50" s="85" t="s">
        <v>119</v>
      </c>
      <c r="F50" s="85" t="s">
        <v>116</v>
      </c>
      <c r="G50" s="86"/>
      <c r="H50" s="86"/>
      <c r="M50" s="87" t="s">
        <v>552</v>
      </c>
    </row>
    <row r="51" spans="5:13">
      <c r="E51" s="85" t="s">
        <v>120</v>
      </c>
      <c r="F51" s="85" t="s">
        <v>116</v>
      </c>
      <c r="G51" s="86"/>
      <c r="H51" s="86"/>
      <c r="M51" s="87" t="s">
        <v>552</v>
      </c>
    </row>
    <row r="52" spans="5:13">
      <c r="E52" s="85" t="s">
        <v>121</v>
      </c>
      <c r="F52" s="85" t="s">
        <v>43</v>
      </c>
      <c r="G52" s="86"/>
      <c r="H52" s="86"/>
      <c r="M52" s="87" t="s">
        <v>552</v>
      </c>
    </row>
    <row r="53" spans="5:13">
      <c r="E53" s="85" t="s">
        <v>122</v>
      </c>
      <c r="F53" s="85" t="s">
        <v>43</v>
      </c>
      <c r="G53" s="86"/>
      <c r="H53" s="86"/>
      <c r="M53" s="87" t="s">
        <v>552</v>
      </c>
    </row>
    <row r="54" spans="5:13">
      <c r="E54" s="85" t="s">
        <v>123</v>
      </c>
      <c r="F54" s="85" t="s">
        <v>43</v>
      </c>
      <c r="G54" s="86"/>
      <c r="H54" s="86"/>
      <c r="M54" s="87" t="s">
        <v>552</v>
      </c>
    </row>
    <row r="55" spans="5:13">
      <c r="E55" s="85" t="s">
        <v>124</v>
      </c>
      <c r="F55" s="85" t="s">
        <v>43</v>
      </c>
      <c r="G55" s="86"/>
      <c r="H55" s="86"/>
      <c r="M55" s="87" t="s">
        <v>552</v>
      </c>
    </row>
    <row r="56" spans="5:13">
      <c r="E56" s="85" t="s">
        <v>125</v>
      </c>
      <c r="F56" s="85" t="s">
        <v>43</v>
      </c>
      <c r="G56" s="86"/>
      <c r="H56" s="86"/>
      <c r="M56" s="87" t="s">
        <v>552</v>
      </c>
    </row>
    <row r="57" spans="5:13">
      <c r="E57" s="85" t="s">
        <v>126</v>
      </c>
      <c r="F57" s="85" t="s">
        <v>43</v>
      </c>
      <c r="G57" s="86"/>
      <c r="H57" s="86"/>
      <c r="M57" s="87" t="s">
        <v>552</v>
      </c>
    </row>
    <row r="58" spans="5:13">
      <c r="E58" s="85" t="s">
        <v>127</v>
      </c>
      <c r="F58" s="85" t="s">
        <v>43</v>
      </c>
      <c r="G58" s="86"/>
      <c r="H58" s="86"/>
      <c r="M58" s="87" t="s">
        <v>552</v>
      </c>
    </row>
    <row r="59" spans="5:13">
      <c r="E59" s="85" t="s">
        <v>128</v>
      </c>
      <c r="F59" s="85" t="s">
        <v>43</v>
      </c>
      <c r="G59" s="86"/>
      <c r="H59" s="86"/>
      <c r="M59" s="87" t="s">
        <v>552</v>
      </c>
    </row>
    <row r="60" spans="5:13">
      <c r="E60" s="85" t="s">
        <v>129</v>
      </c>
      <c r="F60" s="85" t="s">
        <v>43</v>
      </c>
      <c r="G60" s="86"/>
      <c r="H60" s="86"/>
      <c r="M60" s="87" t="s">
        <v>552</v>
      </c>
    </row>
    <row r="61" spans="5:13">
      <c r="E61" s="85" t="s">
        <v>130</v>
      </c>
      <c r="F61" s="85" t="s">
        <v>43</v>
      </c>
      <c r="G61" s="86"/>
      <c r="H61" s="86"/>
      <c r="M61" s="87" t="s">
        <v>552</v>
      </c>
    </row>
    <row r="62" spans="5:13">
      <c r="E62" s="88" t="s">
        <v>78</v>
      </c>
      <c r="F62" s="98" t="s">
        <v>43</v>
      </c>
      <c r="G62" s="90">
        <v>1</v>
      </c>
      <c r="H62" s="90" t="s">
        <v>131</v>
      </c>
      <c r="I62" s="90">
        <v>10</v>
      </c>
      <c r="J62" s="90">
        <v>10</v>
      </c>
      <c r="K62" s="91">
        <v>43907</v>
      </c>
      <c r="L62" s="91"/>
      <c r="M62" s="87" t="s">
        <v>553</v>
      </c>
    </row>
    <row r="63" spans="5:13">
      <c r="E63" s="85" t="s">
        <v>132</v>
      </c>
      <c r="F63" s="85" t="s">
        <v>43</v>
      </c>
      <c r="G63" s="86"/>
      <c r="H63" s="86"/>
      <c r="M63" s="87" t="s">
        <v>552</v>
      </c>
    </row>
    <row r="64" spans="5:13">
      <c r="E64" s="85" t="s">
        <v>133</v>
      </c>
      <c r="F64" s="85" t="s">
        <v>134</v>
      </c>
      <c r="G64" s="86"/>
      <c r="H64" s="86"/>
      <c r="M64" s="87" t="s">
        <v>552</v>
      </c>
    </row>
    <row r="65" spans="5:13">
      <c r="E65" s="85" t="s">
        <v>135</v>
      </c>
      <c r="F65" s="85" t="s">
        <v>134</v>
      </c>
      <c r="G65" s="86"/>
      <c r="H65" s="86"/>
      <c r="M65" s="87" t="s">
        <v>552</v>
      </c>
    </row>
    <row r="66" spans="5:13">
      <c r="E66" s="85" t="s">
        <v>136</v>
      </c>
      <c r="F66" s="85" t="s">
        <v>137</v>
      </c>
      <c r="G66" s="86"/>
      <c r="H66" s="86"/>
      <c r="M66" s="87" t="s">
        <v>552</v>
      </c>
    </row>
    <row r="67" spans="5:13">
      <c r="E67" s="85" t="s">
        <v>138</v>
      </c>
      <c r="F67" s="85" t="s">
        <v>137</v>
      </c>
      <c r="G67" s="86"/>
      <c r="H67" s="86"/>
      <c r="M67" s="87" t="s">
        <v>552</v>
      </c>
    </row>
    <row r="68" spans="5:13">
      <c r="E68" s="85" t="s">
        <v>139</v>
      </c>
      <c r="F68" s="85" t="s">
        <v>137</v>
      </c>
      <c r="G68" s="86"/>
      <c r="H68" s="86"/>
      <c r="M68" s="87" t="s">
        <v>552</v>
      </c>
    </row>
    <row r="69" spans="5:13">
      <c r="E69" s="85" t="s">
        <v>140</v>
      </c>
      <c r="F69" s="85" t="s">
        <v>141</v>
      </c>
      <c r="G69" s="86"/>
      <c r="H69" s="86"/>
      <c r="M69" s="87" t="s">
        <v>552</v>
      </c>
    </row>
    <row r="70" spans="5:13">
      <c r="E70" s="85" t="s">
        <v>142</v>
      </c>
      <c r="F70" s="85" t="s">
        <v>143</v>
      </c>
      <c r="G70" s="86"/>
      <c r="H70" s="86"/>
      <c r="M70" s="87" t="s">
        <v>552</v>
      </c>
    </row>
    <row r="71" spans="5:13">
      <c r="E71" s="88" t="s">
        <v>144</v>
      </c>
      <c r="F71" s="98" t="s">
        <v>143</v>
      </c>
      <c r="G71" s="90">
        <v>1</v>
      </c>
      <c r="H71" s="90" t="s">
        <v>145</v>
      </c>
      <c r="I71" s="90">
        <v>10</v>
      </c>
      <c r="J71" s="90">
        <v>10</v>
      </c>
      <c r="K71" s="91">
        <v>43910</v>
      </c>
      <c r="L71" s="91"/>
      <c r="M71" s="87" t="s">
        <v>553</v>
      </c>
    </row>
    <row r="72" spans="5:13">
      <c r="E72" s="85" t="s">
        <v>146</v>
      </c>
      <c r="F72" s="85" t="s">
        <v>143</v>
      </c>
      <c r="G72" s="86"/>
      <c r="H72" s="86"/>
      <c r="M72" s="87" t="s">
        <v>552</v>
      </c>
    </row>
    <row r="73" spans="5:13">
      <c r="E73" s="85" t="s">
        <v>147</v>
      </c>
      <c r="F73" s="85" t="s">
        <v>148</v>
      </c>
      <c r="G73" s="86"/>
      <c r="H73" s="86"/>
      <c r="M73" s="87" t="s">
        <v>552</v>
      </c>
    </row>
    <row r="74" spans="5:13">
      <c r="E74" s="85" t="s">
        <v>149</v>
      </c>
      <c r="F74" s="85" t="s">
        <v>148</v>
      </c>
      <c r="G74" s="86"/>
      <c r="H74" s="86"/>
      <c r="M74" s="87" t="s">
        <v>552</v>
      </c>
    </row>
    <row r="75" spans="5:13">
      <c r="E75" s="85" t="s">
        <v>150</v>
      </c>
      <c r="F75" s="85" t="s">
        <v>151</v>
      </c>
      <c r="G75" s="86"/>
      <c r="H75" s="86"/>
      <c r="M75" s="87" t="s">
        <v>552</v>
      </c>
    </row>
    <row r="76" spans="5:13">
      <c r="E76" s="85" t="s">
        <v>152</v>
      </c>
      <c r="F76" s="85" t="s">
        <v>153</v>
      </c>
      <c r="G76" s="86"/>
      <c r="H76" s="86"/>
      <c r="M76" s="87" t="s">
        <v>552</v>
      </c>
    </row>
    <row r="77" spans="5:13">
      <c r="E77" s="85" t="s">
        <v>154</v>
      </c>
      <c r="F77" s="85" t="s">
        <v>155</v>
      </c>
      <c r="G77" s="86"/>
      <c r="H77" s="86"/>
      <c r="M77" s="87" t="s">
        <v>552</v>
      </c>
    </row>
    <row r="78" spans="5:13">
      <c r="E78" s="85" t="s">
        <v>156</v>
      </c>
      <c r="F78" s="85" t="s">
        <v>157</v>
      </c>
      <c r="G78" s="86"/>
      <c r="H78" s="86"/>
      <c r="M78" s="87" t="s">
        <v>552</v>
      </c>
    </row>
    <row r="79" spans="5:13">
      <c r="E79" s="85" t="s">
        <v>158</v>
      </c>
      <c r="F79" s="85" t="s">
        <v>157</v>
      </c>
      <c r="G79" s="86"/>
      <c r="H79" s="86"/>
      <c r="M79" s="87" t="s">
        <v>552</v>
      </c>
    </row>
    <row r="80" spans="5:13">
      <c r="E80" s="85" t="s">
        <v>159</v>
      </c>
      <c r="F80" s="85" t="s">
        <v>157</v>
      </c>
      <c r="G80" s="86"/>
      <c r="H80" s="86"/>
      <c r="M80" s="87" t="s">
        <v>552</v>
      </c>
    </row>
    <row r="81" spans="5:13">
      <c r="E81" s="85" t="s">
        <v>160</v>
      </c>
      <c r="F81" s="85" t="s">
        <v>157</v>
      </c>
      <c r="G81" s="86"/>
      <c r="H81" s="86"/>
      <c r="M81" s="87" t="s">
        <v>552</v>
      </c>
    </row>
    <row r="82" spans="5:13">
      <c r="E82" s="85" t="s">
        <v>161</v>
      </c>
      <c r="F82" s="85" t="s">
        <v>157</v>
      </c>
      <c r="G82" s="86"/>
      <c r="H82" s="86"/>
      <c r="M82" s="87" t="s">
        <v>552</v>
      </c>
    </row>
    <row r="83" spans="5:13">
      <c r="E83" s="85" t="s">
        <v>162</v>
      </c>
      <c r="F83" s="85" t="s">
        <v>163</v>
      </c>
      <c r="G83" s="86"/>
      <c r="H83" s="86"/>
      <c r="M83" s="87" t="s">
        <v>552</v>
      </c>
    </row>
    <row r="84" spans="5:13">
      <c r="E84" s="85" t="s">
        <v>164</v>
      </c>
      <c r="F84" s="85" t="s">
        <v>163</v>
      </c>
      <c r="G84" s="86"/>
      <c r="H84" s="86"/>
      <c r="M84" s="87" t="s">
        <v>552</v>
      </c>
    </row>
    <row r="85" spans="5:13">
      <c r="E85" s="85" t="s">
        <v>165</v>
      </c>
      <c r="F85" s="85" t="s">
        <v>163</v>
      </c>
      <c r="G85" s="86"/>
      <c r="H85" s="86"/>
      <c r="M85" s="87" t="s">
        <v>552</v>
      </c>
    </row>
    <row r="86" spans="5:13">
      <c r="E86" s="85" t="s">
        <v>166</v>
      </c>
      <c r="F86" s="85" t="s">
        <v>167</v>
      </c>
      <c r="G86" s="86"/>
      <c r="H86" s="86"/>
      <c r="M86" s="87" t="s">
        <v>552</v>
      </c>
    </row>
    <row r="87" spans="5:13">
      <c r="E87" s="85" t="s">
        <v>168</v>
      </c>
      <c r="F87" s="85" t="s">
        <v>167</v>
      </c>
      <c r="G87" s="86"/>
      <c r="H87" s="86"/>
      <c r="M87" s="87" t="s">
        <v>552</v>
      </c>
    </row>
    <row r="88" spans="5:13">
      <c r="E88" s="85" t="s">
        <v>169</v>
      </c>
      <c r="F88" s="85" t="s">
        <v>167</v>
      </c>
      <c r="G88" s="86"/>
      <c r="H88" s="86"/>
      <c r="M88" s="87" t="s">
        <v>552</v>
      </c>
    </row>
    <row r="89" spans="5:13">
      <c r="E89" s="85" t="s">
        <v>170</v>
      </c>
      <c r="F89" s="85" t="s">
        <v>167</v>
      </c>
      <c r="G89" s="86"/>
      <c r="H89" s="86"/>
      <c r="M89" s="87" t="s">
        <v>552</v>
      </c>
    </row>
    <row r="90" spans="5:13">
      <c r="E90" s="85" t="s">
        <v>171</v>
      </c>
      <c r="F90" s="85" t="s">
        <v>167</v>
      </c>
      <c r="G90" s="86"/>
      <c r="H90" s="86"/>
      <c r="M90" s="87" t="s">
        <v>552</v>
      </c>
    </row>
    <row r="91" spans="5:13">
      <c r="E91" s="85" t="s">
        <v>172</v>
      </c>
      <c r="F91" s="85" t="s">
        <v>173</v>
      </c>
      <c r="G91" s="86"/>
      <c r="H91" s="86"/>
      <c r="M91" s="87" t="s">
        <v>552</v>
      </c>
    </row>
    <row r="92" spans="5:13">
      <c r="E92" s="85" t="s">
        <v>174</v>
      </c>
      <c r="F92" s="85" t="s">
        <v>175</v>
      </c>
      <c r="G92" s="86"/>
      <c r="H92" s="86"/>
      <c r="M92" s="87" t="s">
        <v>552</v>
      </c>
    </row>
    <row r="93" spans="5:13">
      <c r="E93" s="85" t="s">
        <v>176</v>
      </c>
      <c r="F93" s="85" t="s">
        <v>175</v>
      </c>
      <c r="G93" s="86"/>
      <c r="H93" s="86"/>
      <c r="M93" s="87" t="s">
        <v>552</v>
      </c>
    </row>
    <row r="94" spans="5:13">
      <c r="E94" s="85" t="s">
        <v>177</v>
      </c>
      <c r="F94" s="85" t="s">
        <v>178</v>
      </c>
      <c r="G94" s="86"/>
      <c r="H94" s="86"/>
      <c r="M94" s="87" t="s">
        <v>552</v>
      </c>
    </row>
    <row r="95" spans="5:13">
      <c r="E95" s="85" t="s">
        <v>179</v>
      </c>
      <c r="F95" s="85" t="s">
        <v>180</v>
      </c>
      <c r="G95" s="86"/>
      <c r="H95" s="86"/>
      <c r="M95" s="87" t="s">
        <v>552</v>
      </c>
    </row>
    <row r="96" spans="5:13">
      <c r="E96" s="85" t="s">
        <v>181</v>
      </c>
      <c r="F96" s="85" t="s">
        <v>180</v>
      </c>
      <c r="G96" s="86"/>
      <c r="H96" s="86"/>
      <c r="M96" s="87" t="s">
        <v>552</v>
      </c>
    </row>
    <row r="97" spans="5:13">
      <c r="E97" s="85" t="s">
        <v>182</v>
      </c>
      <c r="F97" s="85" t="s">
        <v>180</v>
      </c>
      <c r="G97" s="86"/>
      <c r="H97" s="86"/>
      <c r="M97" s="87" t="s">
        <v>552</v>
      </c>
    </row>
    <row r="98" spans="5:13">
      <c r="E98" s="85" t="s">
        <v>183</v>
      </c>
      <c r="F98" s="85" t="s">
        <v>180</v>
      </c>
      <c r="G98" s="86"/>
      <c r="H98" s="86"/>
      <c r="M98" s="87" t="s">
        <v>552</v>
      </c>
    </row>
    <row r="99" spans="5:13">
      <c r="E99" s="85" t="s">
        <v>184</v>
      </c>
      <c r="F99" s="85" t="s">
        <v>185</v>
      </c>
      <c r="G99" s="86"/>
      <c r="H99" s="86"/>
      <c r="M99" s="87" t="s">
        <v>552</v>
      </c>
    </row>
    <row r="100" spans="5:13">
      <c r="E100" s="85" t="s">
        <v>186</v>
      </c>
      <c r="F100" s="85" t="s">
        <v>185</v>
      </c>
      <c r="G100" s="86"/>
      <c r="H100" s="86"/>
      <c r="M100" s="87" t="s">
        <v>552</v>
      </c>
    </row>
    <row r="101" spans="5:13">
      <c r="E101" s="85" t="s">
        <v>187</v>
      </c>
      <c r="F101" s="85" t="s">
        <v>185</v>
      </c>
      <c r="G101" s="86"/>
      <c r="H101" s="86"/>
      <c r="M101" s="87" t="s">
        <v>552</v>
      </c>
    </row>
    <row r="102" spans="5:13">
      <c r="E102" s="85" t="s">
        <v>188</v>
      </c>
      <c r="F102" s="85" t="s">
        <v>185</v>
      </c>
      <c r="G102" s="86"/>
      <c r="H102" s="86"/>
      <c r="M102" s="87" t="s">
        <v>552</v>
      </c>
    </row>
    <row r="103" spans="5:13">
      <c r="E103" s="85" t="s">
        <v>189</v>
      </c>
      <c r="F103" s="85" t="s">
        <v>190</v>
      </c>
      <c r="G103" s="86"/>
      <c r="H103" s="86"/>
      <c r="M103" s="87" t="s">
        <v>552</v>
      </c>
    </row>
    <row r="104" spans="5:13">
      <c r="E104" s="85" t="s">
        <v>191</v>
      </c>
      <c r="F104" s="85" t="s">
        <v>190</v>
      </c>
      <c r="G104" s="86"/>
      <c r="H104" s="86"/>
      <c r="M104" s="87" t="s">
        <v>552</v>
      </c>
    </row>
    <row r="105" spans="5:13">
      <c r="E105" s="85" t="s">
        <v>192</v>
      </c>
      <c r="F105" s="85" t="s">
        <v>190</v>
      </c>
      <c r="G105" s="86"/>
      <c r="H105" s="86"/>
      <c r="M105" s="87" t="s">
        <v>552</v>
      </c>
    </row>
    <row r="106" spans="5:13">
      <c r="E106" s="85" t="s">
        <v>193</v>
      </c>
      <c r="F106" s="85" t="s">
        <v>190</v>
      </c>
      <c r="G106" s="86"/>
      <c r="H106" s="86"/>
      <c r="M106" s="87" t="s">
        <v>552</v>
      </c>
    </row>
    <row r="107" spans="5:13">
      <c r="E107" s="85" t="s">
        <v>194</v>
      </c>
      <c r="F107" s="85" t="s">
        <v>195</v>
      </c>
      <c r="G107" s="86"/>
      <c r="H107" s="86"/>
      <c r="M107" s="87" t="s">
        <v>552</v>
      </c>
    </row>
    <row r="108" spans="5:13">
      <c r="E108" s="85" t="s">
        <v>196</v>
      </c>
      <c r="F108" s="85" t="s">
        <v>195</v>
      </c>
      <c r="G108" s="86"/>
      <c r="H108" s="86"/>
      <c r="M108" s="87" t="s">
        <v>552</v>
      </c>
    </row>
    <row r="109" spans="5:13">
      <c r="E109" s="85" t="s">
        <v>197</v>
      </c>
      <c r="F109" s="85" t="s">
        <v>195</v>
      </c>
      <c r="G109" s="86"/>
      <c r="H109" s="86"/>
      <c r="M109" s="87" t="s">
        <v>552</v>
      </c>
    </row>
    <row r="110" spans="5:13">
      <c r="E110" s="85" t="s">
        <v>198</v>
      </c>
      <c r="F110" s="85" t="s">
        <v>199</v>
      </c>
      <c r="G110" s="86"/>
      <c r="H110" s="86"/>
      <c r="M110" s="87" t="s">
        <v>552</v>
      </c>
    </row>
    <row r="111" spans="5:13">
      <c r="E111" s="85" t="s">
        <v>200</v>
      </c>
      <c r="F111" s="85" t="s">
        <v>199</v>
      </c>
      <c r="G111" s="86"/>
      <c r="H111" s="86"/>
      <c r="M111" s="87" t="s">
        <v>552</v>
      </c>
    </row>
    <row r="112" spans="5:13">
      <c r="E112" s="85" t="s">
        <v>201</v>
      </c>
      <c r="F112" s="85" t="s">
        <v>202</v>
      </c>
      <c r="G112" s="86"/>
      <c r="H112" s="86"/>
      <c r="M112" s="87" t="s">
        <v>552</v>
      </c>
    </row>
    <row r="113" spans="5:13">
      <c r="E113" s="85" t="s">
        <v>203</v>
      </c>
      <c r="F113" s="85" t="s">
        <v>202</v>
      </c>
      <c r="G113" s="86"/>
      <c r="H113" s="86"/>
      <c r="M113" s="87" t="s">
        <v>552</v>
      </c>
    </row>
    <row r="114" spans="5:13">
      <c r="E114" s="85" t="s">
        <v>204</v>
      </c>
      <c r="F114" s="85" t="s">
        <v>205</v>
      </c>
      <c r="G114" s="86"/>
      <c r="H114" s="86"/>
      <c r="M114" s="87" t="s">
        <v>552</v>
      </c>
    </row>
    <row r="115" spans="5:13">
      <c r="E115" s="85"/>
      <c r="G115" s="99"/>
      <c r="H115" s="86"/>
      <c r="I115" s="86"/>
    </row>
    <row r="116" spans="5:13">
      <c r="H116" s="86"/>
      <c r="I116" s="86"/>
    </row>
    <row r="117" spans="5:13">
      <c r="H117" s="86"/>
      <c r="I117" s="86"/>
    </row>
  </sheetData>
  <mergeCells count="14">
    <mergeCell ref="E19:E24"/>
    <mergeCell ref="D1:N1"/>
    <mergeCell ref="D2:N2"/>
    <mergeCell ref="E4:J4"/>
    <mergeCell ref="K4:N4"/>
    <mergeCell ref="K7:N7"/>
    <mergeCell ref="K12:N12"/>
    <mergeCell ref="K13:N13"/>
    <mergeCell ref="H18:N18"/>
    <mergeCell ref="F20:F21"/>
    <mergeCell ref="G20:G21"/>
    <mergeCell ref="F22:F23"/>
    <mergeCell ref="G22:G23"/>
    <mergeCell ref="K14:N14"/>
  </mergeCells>
  <pageMargins left="0.16" right="0.16" top="0.78740157480314965" bottom="0.78740157480314965" header="0.31496062992125984" footer="0.31496062992125984"/>
  <pageSetup paperSize="9" scale="50" orientation="landscape" r:id="rId1"/>
  <ignoredErrors>
    <ignoredError sqref="F7 F8:F13 K8:K1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D1:O124"/>
  <sheetViews>
    <sheetView showGridLines="0" topLeftCell="A4" zoomScaleNormal="100" workbookViewId="0">
      <selection activeCell="D12" sqref="D12"/>
    </sheetView>
  </sheetViews>
  <sheetFormatPr defaultRowHeight="1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8554687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>
      <c r="D1" s="1042" t="s">
        <v>0</v>
      </c>
      <c r="E1" s="1042"/>
      <c r="F1" s="1042"/>
      <c r="G1" s="1042"/>
      <c r="H1" s="1042"/>
      <c r="I1" s="1042"/>
      <c r="J1" s="1042"/>
      <c r="K1" s="1042"/>
      <c r="L1" s="1042"/>
      <c r="M1" s="1042"/>
      <c r="N1" s="1042"/>
    </row>
    <row r="2" spans="4:14" ht="15.75">
      <c r="D2" s="1043" t="s">
        <v>244</v>
      </c>
      <c r="E2" s="1043"/>
      <c r="F2" s="1043"/>
      <c r="G2" s="1043"/>
      <c r="H2" s="1043"/>
      <c r="I2" s="1043"/>
      <c r="J2" s="1043"/>
      <c r="K2" s="1043"/>
      <c r="L2" s="1043"/>
      <c r="M2" s="1043"/>
      <c r="N2" s="1043"/>
    </row>
    <row r="4" spans="4:14" ht="15.75">
      <c r="E4" s="1044" t="s">
        <v>2</v>
      </c>
      <c r="F4" s="1045"/>
      <c r="G4" s="1045"/>
      <c r="H4" s="1045"/>
      <c r="I4" s="1045"/>
      <c r="J4" s="1046"/>
      <c r="K4" s="1047" t="s">
        <v>3</v>
      </c>
      <c r="L4" s="1048"/>
      <c r="M4" s="1048"/>
      <c r="N4" s="1049"/>
    </row>
    <row r="5" spans="4:14" s="6" customFormat="1" ht="25.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>
      <c r="D6" s="133" t="s">
        <v>12</v>
      </c>
      <c r="E6" s="8" t="s">
        <v>13</v>
      </c>
      <c r="F6" s="170" t="s">
        <v>14</v>
      </c>
      <c r="G6" s="117">
        <v>12</v>
      </c>
      <c r="H6" s="11" t="s">
        <v>15</v>
      </c>
      <c r="I6" s="104">
        <v>43982</v>
      </c>
      <c r="J6" s="13" t="s">
        <v>246</v>
      </c>
      <c r="K6" s="14" t="s">
        <v>14</v>
      </c>
      <c r="L6" s="15"/>
      <c r="M6" s="11" t="s">
        <v>17</v>
      </c>
      <c r="N6" s="8" t="s">
        <v>18</v>
      </c>
    </row>
    <row r="7" spans="4:14" s="16" customFormat="1" ht="28.9" customHeight="1">
      <c r="D7" s="100" t="s">
        <v>19</v>
      </c>
      <c r="E7" s="18" t="s">
        <v>13</v>
      </c>
      <c r="F7" s="19" t="s">
        <v>20</v>
      </c>
      <c r="G7" s="101">
        <v>23</v>
      </c>
      <c r="H7" s="21" t="s">
        <v>21</v>
      </c>
      <c r="I7" s="103">
        <v>43943</v>
      </c>
      <c r="J7" s="23" t="s">
        <v>207</v>
      </c>
      <c r="K7" s="1050" t="s">
        <v>213</v>
      </c>
      <c r="L7" s="1051"/>
      <c r="M7" s="1051"/>
      <c r="N7" s="1052"/>
    </row>
    <row r="8" spans="4:14" s="16" customFormat="1" ht="28.9" customHeight="1">
      <c r="D8" s="24" t="s">
        <v>211</v>
      </c>
      <c r="E8" s="8" t="s">
        <v>13</v>
      </c>
      <c r="F8" s="170" t="s">
        <v>25</v>
      </c>
      <c r="G8" s="25">
        <v>28</v>
      </c>
      <c r="H8" s="11" t="s">
        <v>26</v>
      </c>
      <c r="I8" s="104">
        <v>43943</v>
      </c>
      <c r="J8" s="26" t="s">
        <v>208</v>
      </c>
      <c r="K8" s="14" t="s">
        <v>25</v>
      </c>
      <c r="L8" s="15"/>
      <c r="M8" s="11" t="s">
        <v>209</v>
      </c>
      <c r="N8" s="8" t="s">
        <v>210</v>
      </c>
    </row>
    <row r="9" spans="4:14" s="16" customFormat="1" ht="28.9" customHeight="1">
      <c r="D9" s="100" t="s">
        <v>30</v>
      </c>
      <c r="E9" s="18" t="s">
        <v>31</v>
      </c>
      <c r="F9" s="167" t="s">
        <v>32</v>
      </c>
      <c r="G9" s="166">
        <v>22</v>
      </c>
      <c r="H9" s="29" t="s">
        <v>33</v>
      </c>
      <c r="I9" s="114">
        <v>43943</v>
      </c>
      <c r="J9" s="23" t="s">
        <v>226</v>
      </c>
      <c r="K9" s="30" t="s">
        <v>32</v>
      </c>
      <c r="L9" s="31"/>
      <c r="M9" s="29" t="s">
        <v>33</v>
      </c>
      <c r="N9" s="32" t="s">
        <v>35</v>
      </c>
    </row>
    <row r="10" spans="4:14" s="16" customFormat="1" ht="28.9" customHeight="1">
      <c r="D10" s="137" t="s">
        <v>36</v>
      </c>
      <c r="E10" s="138" t="s">
        <v>37</v>
      </c>
      <c r="F10" s="171" t="s">
        <v>38</v>
      </c>
      <c r="G10" s="139">
        <v>10</v>
      </c>
      <c r="H10" s="140" t="s">
        <v>39</v>
      </c>
      <c r="I10" s="141">
        <v>43910</v>
      </c>
      <c r="J10" s="142" t="s">
        <v>40</v>
      </c>
      <c r="K10" s="143" t="s">
        <v>38</v>
      </c>
      <c r="L10" s="144"/>
      <c r="M10" s="140" t="s">
        <v>39</v>
      </c>
      <c r="N10" s="138" t="s">
        <v>41</v>
      </c>
    </row>
    <row r="11" spans="4:14" s="16" customFormat="1" ht="28.9" customHeight="1">
      <c r="D11" s="133" t="s">
        <v>42</v>
      </c>
      <c r="E11" s="8" t="s">
        <v>43</v>
      </c>
      <c r="F11" s="170" t="s">
        <v>44</v>
      </c>
      <c r="G11" s="117">
        <v>10</v>
      </c>
      <c r="H11" s="11" t="s">
        <v>45</v>
      </c>
      <c r="I11" s="104">
        <v>43966</v>
      </c>
      <c r="J11" s="172" t="s">
        <v>260</v>
      </c>
      <c r="K11" s="14" t="s">
        <v>44</v>
      </c>
      <c r="L11" s="15"/>
      <c r="M11" s="11" t="s">
        <v>45</v>
      </c>
      <c r="N11" s="8" t="s">
        <v>41</v>
      </c>
    </row>
    <row r="12" spans="4:14" s="16" customFormat="1" ht="28.9" customHeight="1">
      <c r="D12" s="145" t="s">
        <v>47</v>
      </c>
      <c r="E12" s="146" t="s">
        <v>48</v>
      </c>
      <c r="F12" s="147" t="s">
        <v>49</v>
      </c>
      <c r="G12" s="148" t="s">
        <v>50</v>
      </c>
      <c r="H12" s="149" t="s">
        <v>51</v>
      </c>
      <c r="I12" s="150">
        <v>43917</v>
      </c>
      <c r="J12" s="151" t="s">
        <v>52</v>
      </c>
      <c r="K12" s="1081" t="s">
        <v>53</v>
      </c>
      <c r="L12" s="1082"/>
      <c r="M12" s="1082"/>
      <c r="N12" s="1083"/>
    </row>
    <row r="13" spans="4:14" s="16" customFormat="1" ht="28.9" customHeight="1">
      <c r="D13" s="152" t="s">
        <v>47</v>
      </c>
      <c r="E13" s="153" t="s">
        <v>48</v>
      </c>
      <c r="F13" s="154" t="s">
        <v>54</v>
      </c>
      <c r="G13" s="155" t="s">
        <v>50</v>
      </c>
      <c r="H13" s="156" t="s">
        <v>55</v>
      </c>
      <c r="I13" s="157">
        <v>43910</v>
      </c>
      <c r="J13" s="158" t="s">
        <v>56</v>
      </c>
      <c r="K13" s="1075" t="s">
        <v>57</v>
      </c>
      <c r="L13" s="1076"/>
      <c r="M13" s="1076"/>
      <c r="N13" s="1077"/>
    </row>
    <row r="14" spans="4:14" s="16" customFormat="1" ht="28.9" customHeight="1">
      <c r="D14" s="116" t="s">
        <v>217</v>
      </c>
      <c r="E14" s="8" t="s">
        <v>13</v>
      </c>
      <c r="F14" s="170" t="s">
        <v>227</v>
      </c>
      <c r="G14" s="117">
        <v>14</v>
      </c>
      <c r="H14" s="11" t="s">
        <v>218</v>
      </c>
      <c r="I14" s="104">
        <v>44013</v>
      </c>
      <c r="J14" s="13" t="s">
        <v>229</v>
      </c>
      <c r="K14" s="1072" t="s">
        <v>228</v>
      </c>
      <c r="L14" s="1073"/>
      <c r="M14" s="1073"/>
      <c r="N14" s="1074"/>
    </row>
    <row r="15" spans="4:14" s="16" customFormat="1" ht="31.5" customHeight="1">
      <c r="D15" s="137" t="s">
        <v>232</v>
      </c>
      <c r="E15" s="159" t="s">
        <v>234</v>
      </c>
      <c r="F15" s="171" t="s">
        <v>233</v>
      </c>
      <c r="G15" s="139">
        <v>26</v>
      </c>
      <c r="H15" s="140" t="s">
        <v>237</v>
      </c>
      <c r="I15" s="141">
        <v>43983</v>
      </c>
      <c r="J15" s="160" t="s">
        <v>235</v>
      </c>
      <c r="K15" s="1078" t="s">
        <v>236</v>
      </c>
      <c r="L15" s="1079"/>
      <c r="M15" s="1079"/>
      <c r="N15" s="1080"/>
    </row>
    <row r="16" spans="4:14" s="16" customFormat="1" ht="28.9" customHeight="1">
      <c r="D16" s="137" t="s">
        <v>47</v>
      </c>
      <c r="E16" s="138" t="s">
        <v>48</v>
      </c>
      <c r="F16" s="161" t="s">
        <v>238</v>
      </c>
      <c r="G16" s="162" t="s">
        <v>50</v>
      </c>
      <c r="H16" s="163" t="s">
        <v>239</v>
      </c>
      <c r="I16" s="141">
        <v>44092</v>
      </c>
      <c r="J16" s="164" t="s">
        <v>240</v>
      </c>
      <c r="K16" s="1078" t="s">
        <v>241</v>
      </c>
      <c r="L16" s="1079"/>
      <c r="M16" s="1079"/>
      <c r="N16" s="1080"/>
    </row>
    <row r="17" spans="4:15" s="16" customFormat="1" ht="28.9" customHeight="1">
      <c r="D17" s="137" t="s">
        <v>30</v>
      </c>
      <c r="E17" s="138" t="s">
        <v>31</v>
      </c>
      <c r="F17" s="171" t="s">
        <v>32</v>
      </c>
      <c r="G17" s="139">
        <v>24</v>
      </c>
      <c r="H17" s="140" t="s">
        <v>33</v>
      </c>
      <c r="I17" s="141">
        <v>44106</v>
      </c>
      <c r="J17" s="142" t="s">
        <v>245</v>
      </c>
      <c r="K17" s="143" t="s">
        <v>32</v>
      </c>
      <c r="L17" s="144"/>
      <c r="M17" s="140" t="s">
        <v>33</v>
      </c>
      <c r="N17" s="165" t="s">
        <v>35</v>
      </c>
    </row>
    <row r="18" spans="4:15" s="16" customFormat="1" ht="28.9" customHeight="1">
      <c r="D18" s="137" t="s">
        <v>250</v>
      </c>
      <c r="E18" s="138" t="s">
        <v>251</v>
      </c>
      <c r="F18" s="171" t="s">
        <v>252</v>
      </c>
      <c r="G18" s="139">
        <v>12</v>
      </c>
      <c r="H18" s="140" t="s">
        <v>253</v>
      </c>
      <c r="I18" s="141">
        <v>44106</v>
      </c>
      <c r="J18" s="160" t="s">
        <v>254</v>
      </c>
      <c r="K18" s="143" t="s">
        <v>252</v>
      </c>
      <c r="L18" s="144"/>
      <c r="M18" s="140" t="s">
        <v>253</v>
      </c>
      <c r="N18" s="138" t="s">
        <v>255</v>
      </c>
    </row>
    <row r="19" spans="4:15" ht="28.9" customHeight="1">
      <c r="F19" s="50" t="s">
        <v>58</v>
      </c>
      <c r="G19" s="119">
        <f>+G10+G15+G17+G18</f>
        <v>72</v>
      </c>
    </row>
    <row r="20" spans="4:15">
      <c r="G20" s="52"/>
    </row>
    <row r="21" spans="4:15" ht="15.75" thickBot="1"/>
    <row r="22" spans="4:15" ht="30.75" thickBot="1">
      <c r="E22" s="53" t="s">
        <v>59</v>
      </c>
      <c r="F22" s="54" t="s">
        <v>60</v>
      </c>
      <c r="G22" s="54" t="s">
        <v>61</v>
      </c>
      <c r="H22" s="1056" t="s">
        <v>62</v>
      </c>
      <c r="I22" s="1057"/>
      <c r="J22" s="1057"/>
      <c r="K22" s="1057"/>
      <c r="L22" s="1057"/>
      <c r="M22" s="1057"/>
      <c r="N22" s="1058"/>
      <c r="O22" s="55" t="s">
        <v>63</v>
      </c>
    </row>
    <row r="23" spans="4:15">
      <c r="E23" s="1066" t="s">
        <v>64</v>
      </c>
      <c r="F23" s="56" t="s">
        <v>249</v>
      </c>
      <c r="G23" s="57" t="s">
        <v>66</v>
      </c>
      <c r="H23" s="58" t="s">
        <v>247</v>
      </c>
      <c r="I23" s="59"/>
      <c r="J23" s="59"/>
      <c r="K23" s="59"/>
      <c r="L23" s="59"/>
      <c r="M23" s="59"/>
      <c r="N23" s="60"/>
      <c r="O23" s="60" t="s">
        <v>248</v>
      </c>
    </row>
    <row r="24" spans="4:15">
      <c r="E24" s="1067"/>
      <c r="F24" s="1061" t="s">
        <v>69</v>
      </c>
      <c r="G24" s="1062" t="s">
        <v>70</v>
      </c>
      <c r="H24" s="169" t="s">
        <v>214</v>
      </c>
      <c r="I24" s="62"/>
      <c r="J24" s="62"/>
      <c r="K24" s="62"/>
      <c r="L24" s="62"/>
      <c r="M24" s="62"/>
      <c r="N24" s="63"/>
      <c r="O24" s="63"/>
    </row>
    <row r="25" spans="4:15">
      <c r="E25" s="1067"/>
      <c r="F25" s="1061"/>
      <c r="G25" s="1062"/>
      <c r="H25" s="169" t="s">
        <v>72</v>
      </c>
      <c r="I25" s="62"/>
      <c r="J25" s="62"/>
      <c r="K25" s="62"/>
      <c r="L25" s="62"/>
      <c r="M25" s="62"/>
      <c r="N25" s="63"/>
      <c r="O25" s="113"/>
    </row>
    <row r="26" spans="4:15">
      <c r="E26" s="1067"/>
      <c r="F26" s="1069" t="s">
        <v>73</v>
      </c>
      <c r="G26" s="1062" t="s">
        <v>74</v>
      </c>
      <c r="H26" s="169" t="s">
        <v>75</v>
      </c>
      <c r="I26" s="62"/>
      <c r="J26" s="62"/>
      <c r="K26" s="62"/>
      <c r="L26" s="62"/>
      <c r="M26" s="62"/>
      <c r="N26" s="63"/>
      <c r="O26" s="113" t="s">
        <v>221</v>
      </c>
    </row>
    <row r="27" spans="4:15">
      <c r="E27" s="1067"/>
      <c r="F27" s="1070"/>
      <c r="G27" s="1071"/>
      <c r="H27" s="105" t="s">
        <v>215</v>
      </c>
      <c r="I27" s="106"/>
      <c r="J27" s="106"/>
      <c r="K27" s="106"/>
      <c r="L27" s="106"/>
      <c r="M27" s="106"/>
      <c r="N27" s="107"/>
      <c r="O27" s="113"/>
    </row>
    <row r="28" spans="4:15">
      <c r="E28" s="1068"/>
      <c r="F28" s="118" t="s">
        <v>220</v>
      </c>
      <c r="G28" s="110" t="s">
        <v>216</v>
      </c>
      <c r="H28" s="108" t="s">
        <v>230</v>
      </c>
      <c r="I28" s="65"/>
      <c r="J28" s="65"/>
      <c r="K28" s="65"/>
      <c r="L28" s="65"/>
      <c r="M28" s="65"/>
      <c r="N28" s="66"/>
      <c r="O28" s="173"/>
    </row>
    <row r="29" spans="4:15">
      <c r="E29" s="67" t="s">
        <v>43</v>
      </c>
      <c r="F29" s="168" t="s">
        <v>77</v>
      </c>
      <c r="G29" s="69" t="s">
        <v>78</v>
      </c>
      <c r="H29" s="70" t="s">
        <v>261</v>
      </c>
      <c r="I29" s="71"/>
      <c r="J29" s="71"/>
      <c r="K29" s="71"/>
      <c r="L29" s="71"/>
      <c r="M29" s="71"/>
      <c r="N29" s="72"/>
      <c r="O29" s="174" t="s">
        <v>262</v>
      </c>
    </row>
    <row r="30" spans="4:15">
      <c r="E30" s="67" t="s">
        <v>80</v>
      </c>
      <c r="F30" s="168" t="s">
        <v>81</v>
      </c>
      <c r="G30" s="73" t="s">
        <v>82</v>
      </c>
      <c r="H30" s="168" t="s">
        <v>223</v>
      </c>
      <c r="I30" s="71"/>
      <c r="J30" s="71"/>
      <c r="K30" s="71"/>
      <c r="L30" s="71"/>
      <c r="M30" s="71"/>
      <c r="N30" s="72"/>
      <c r="O30" s="174" t="s">
        <v>221</v>
      </c>
    </row>
    <row r="31" spans="4:15">
      <c r="E31" s="67" t="s">
        <v>31</v>
      </c>
      <c r="F31" s="168" t="s">
        <v>224</v>
      </c>
      <c r="G31" s="69" t="s">
        <v>85</v>
      </c>
      <c r="H31" s="168" t="s">
        <v>231</v>
      </c>
      <c r="I31" s="71"/>
      <c r="J31" s="71"/>
      <c r="K31" s="71"/>
      <c r="L31" s="71"/>
      <c r="M31" s="71"/>
      <c r="N31" s="72"/>
      <c r="O31" s="174" t="s">
        <v>221</v>
      </c>
    </row>
    <row r="32" spans="4:15">
      <c r="E32" s="121" t="s">
        <v>37</v>
      </c>
      <c r="F32" s="122" t="s">
        <v>87</v>
      </c>
      <c r="G32" s="123" t="s">
        <v>88</v>
      </c>
      <c r="H32" s="122" t="s">
        <v>89</v>
      </c>
      <c r="I32" s="124"/>
      <c r="J32" s="124"/>
      <c r="K32" s="124"/>
      <c r="L32" s="124"/>
      <c r="M32" s="124"/>
      <c r="N32" s="125"/>
      <c r="O32" s="174"/>
    </row>
    <row r="33" spans="5:15">
      <c r="E33" s="126" t="s">
        <v>242</v>
      </c>
      <c r="F33" s="127" t="s">
        <v>243</v>
      </c>
      <c r="G33" s="128"/>
      <c r="H33" s="129" t="s">
        <v>259</v>
      </c>
      <c r="I33" s="130"/>
      <c r="J33" s="131"/>
      <c r="K33" s="124"/>
      <c r="L33" s="124"/>
      <c r="M33" s="124"/>
      <c r="N33" s="125"/>
      <c r="O33" s="174"/>
    </row>
    <row r="34" spans="5:15">
      <c r="E34" s="121" t="s">
        <v>31</v>
      </c>
      <c r="F34" s="122" t="s">
        <v>84</v>
      </c>
      <c r="G34" s="136" t="s">
        <v>85</v>
      </c>
      <c r="H34" s="122" t="s">
        <v>258</v>
      </c>
      <c r="I34" s="124"/>
      <c r="J34" s="124"/>
      <c r="K34" s="124"/>
      <c r="L34" s="124"/>
      <c r="M34" s="124"/>
      <c r="N34" s="125"/>
      <c r="O34" s="174"/>
    </row>
    <row r="35" spans="5:15" ht="15.75" thickBot="1">
      <c r="E35" s="74" t="s">
        <v>251</v>
      </c>
      <c r="F35" s="75" t="s">
        <v>256</v>
      </c>
      <c r="G35" s="132"/>
      <c r="H35" s="75" t="s">
        <v>257</v>
      </c>
      <c r="I35" s="77"/>
      <c r="J35" s="77"/>
      <c r="K35" s="77"/>
      <c r="L35" s="77"/>
      <c r="M35" s="77"/>
      <c r="N35" s="78"/>
      <c r="O35" s="175"/>
    </row>
    <row r="36" spans="5:15">
      <c r="E36" s="120"/>
      <c r="F36" s="120"/>
      <c r="G36" s="135"/>
      <c r="H36" s="120"/>
      <c r="I36" s="134"/>
      <c r="J36" s="134"/>
      <c r="K36" s="134"/>
      <c r="L36" s="134"/>
      <c r="M36" s="134"/>
      <c r="N36" s="134"/>
      <c r="O36" s="134"/>
    </row>
    <row r="39" spans="5:15">
      <c r="E39" s="80" t="s">
        <v>90</v>
      </c>
      <c r="F39" s="81" t="s">
        <v>91</v>
      </c>
      <c r="G39" s="82" t="s">
        <v>92</v>
      </c>
      <c r="H39" s="82" t="s">
        <v>93</v>
      </c>
      <c r="I39" s="82" t="s">
        <v>94</v>
      </c>
      <c r="J39" s="82" t="s">
        <v>95</v>
      </c>
      <c r="K39" s="83" t="s">
        <v>9</v>
      </c>
      <c r="L39" s="83" t="s">
        <v>96</v>
      </c>
      <c r="M39" s="84" t="s">
        <v>92</v>
      </c>
    </row>
    <row r="40" spans="5:15">
      <c r="E40" s="85" t="s">
        <v>97</v>
      </c>
      <c r="F40" s="85" t="s">
        <v>98</v>
      </c>
      <c r="G40" s="86"/>
      <c r="H40" s="86"/>
      <c r="M40" s="87" t="s">
        <v>552</v>
      </c>
    </row>
    <row r="41" spans="5:15">
      <c r="E41" s="85" t="s">
        <v>99</v>
      </c>
      <c r="F41" s="85" t="s">
        <v>98</v>
      </c>
      <c r="G41" s="86"/>
      <c r="H41" s="86"/>
      <c r="M41" s="87" t="s">
        <v>552</v>
      </c>
    </row>
    <row r="42" spans="5:15">
      <c r="E42" s="88" t="s">
        <v>85</v>
      </c>
      <c r="F42" s="89" t="s">
        <v>98</v>
      </c>
      <c r="G42" s="90">
        <v>1</v>
      </c>
      <c r="H42" s="90" t="s">
        <v>100</v>
      </c>
      <c r="I42" s="90">
        <v>22</v>
      </c>
      <c r="J42" s="90">
        <v>27</v>
      </c>
      <c r="K42" s="91">
        <v>43924</v>
      </c>
      <c r="L42" s="91">
        <v>43943</v>
      </c>
      <c r="M42" s="87" t="s">
        <v>553</v>
      </c>
    </row>
    <row r="43" spans="5:15">
      <c r="E43" s="85" t="s">
        <v>101</v>
      </c>
      <c r="F43" s="85" t="s">
        <v>98</v>
      </c>
      <c r="G43" s="86"/>
      <c r="H43" s="86"/>
      <c r="M43" s="87" t="s">
        <v>552</v>
      </c>
    </row>
    <row r="44" spans="5:15">
      <c r="E44" s="85" t="s">
        <v>102</v>
      </c>
      <c r="F44" s="85" t="s">
        <v>98</v>
      </c>
      <c r="G44" s="86"/>
      <c r="H44" s="86"/>
      <c r="M44" s="87" t="s">
        <v>552</v>
      </c>
    </row>
    <row r="45" spans="5:15">
      <c r="E45" s="85" t="s">
        <v>103</v>
      </c>
      <c r="F45" s="85" t="s">
        <v>104</v>
      </c>
      <c r="G45" s="86"/>
      <c r="H45" s="86"/>
      <c r="M45" s="87" t="s">
        <v>552</v>
      </c>
    </row>
    <row r="46" spans="5:15">
      <c r="E46" s="88" t="s">
        <v>66</v>
      </c>
      <c r="F46" s="89" t="s">
        <v>104</v>
      </c>
      <c r="G46" s="90">
        <v>1</v>
      </c>
      <c r="H46" s="90" t="s">
        <v>105</v>
      </c>
      <c r="I46" s="90">
        <v>12</v>
      </c>
      <c r="J46" s="90">
        <v>16</v>
      </c>
      <c r="K46" s="91">
        <v>43917</v>
      </c>
      <c r="L46" s="91"/>
      <c r="M46" s="87" t="s">
        <v>553</v>
      </c>
    </row>
    <row r="47" spans="5:15">
      <c r="E47" s="92" t="s">
        <v>70</v>
      </c>
      <c r="F47" s="93" t="s">
        <v>104</v>
      </c>
      <c r="G47" s="94">
        <v>2</v>
      </c>
      <c r="H47" s="95" t="s">
        <v>106</v>
      </c>
      <c r="I47" s="94">
        <v>20</v>
      </c>
      <c r="J47" s="96">
        <v>28</v>
      </c>
      <c r="K47" s="97">
        <v>43923</v>
      </c>
      <c r="L47" s="97">
        <v>43943</v>
      </c>
      <c r="M47" s="87" t="s">
        <v>552</v>
      </c>
    </row>
    <row r="48" spans="5:15">
      <c r="E48" s="88" t="s">
        <v>74</v>
      </c>
      <c r="F48" s="89" t="s">
        <v>104</v>
      </c>
      <c r="G48" s="90">
        <v>1</v>
      </c>
      <c r="H48" s="90" t="s">
        <v>107</v>
      </c>
      <c r="I48" s="90">
        <v>23</v>
      </c>
      <c r="J48" s="90">
        <v>28</v>
      </c>
      <c r="K48" s="91">
        <v>43924</v>
      </c>
      <c r="L48" s="91">
        <v>43943</v>
      </c>
      <c r="M48" s="87" t="s">
        <v>553</v>
      </c>
    </row>
    <row r="49" spans="5:13">
      <c r="E49" s="85" t="s">
        <v>108</v>
      </c>
      <c r="F49" s="85" t="s">
        <v>109</v>
      </c>
      <c r="G49" s="86"/>
      <c r="H49" s="86"/>
      <c r="M49" s="87" t="s">
        <v>552</v>
      </c>
    </row>
    <row r="50" spans="5:13">
      <c r="E50" s="92" t="s">
        <v>82</v>
      </c>
      <c r="F50" s="93" t="s">
        <v>109</v>
      </c>
      <c r="G50" s="94">
        <v>2</v>
      </c>
      <c r="H50" s="95" t="s">
        <v>110</v>
      </c>
      <c r="I50" s="94">
        <v>8</v>
      </c>
      <c r="J50" s="96">
        <v>28</v>
      </c>
      <c r="K50" s="97">
        <v>43922</v>
      </c>
      <c r="L50" s="97">
        <v>43943</v>
      </c>
      <c r="M50" s="87" t="s">
        <v>552</v>
      </c>
    </row>
    <row r="51" spans="5:13">
      <c r="E51" s="85" t="s">
        <v>111</v>
      </c>
      <c r="F51" s="85" t="s">
        <v>112</v>
      </c>
      <c r="G51" s="86"/>
      <c r="H51" s="86"/>
      <c r="M51" s="87" t="s">
        <v>552</v>
      </c>
    </row>
    <row r="52" spans="5:13">
      <c r="E52" s="85" t="s">
        <v>113</v>
      </c>
      <c r="F52" s="85" t="s">
        <v>112</v>
      </c>
      <c r="G52" s="86"/>
      <c r="H52" s="86"/>
      <c r="M52" s="87" t="s">
        <v>552</v>
      </c>
    </row>
    <row r="53" spans="5:13">
      <c r="E53" s="85" t="s">
        <v>114</v>
      </c>
      <c r="F53" s="85" t="s">
        <v>112</v>
      </c>
      <c r="G53" s="86"/>
      <c r="H53" s="86"/>
      <c r="M53" s="87" t="s">
        <v>552</v>
      </c>
    </row>
    <row r="54" spans="5:13">
      <c r="E54" s="85" t="s">
        <v>115</v>
      </c>
      <c r="F54" s="85" t="s">
        <v>116</v>
      </c>
      <c r="G54" s="86"/>
      <c r="H54" s="86"/>
      <c r="M54" s="87" t="s">
        <v>552</v>
      </c>
    </row>
    <row r="55" spans="5:13">
      <c r="E55" s="85" t="s">
        <v>117</v>
      </c>
      <c r="F55" s="85" t="s">
        <v>116</v>
      </c>
      <c r="G55" s="86"/>
      <c r="H55" s="86"/>
      <c r="M55" s="87" t="s">
        <v>552</v>
      </c>
    </row>
    <row r="56" spans="5:13">
      <c r="E56" s="85" t="s">
        <v>118</v>
      </c>
      <c r="F56" s="85" t="s">
        <v>116</v>
      </c>
      <c r="G56" s="86"/>
      <c r="H56" s="86"/>
      <c r="M56" s="87" t="s">
        <v>552</v>
      </c>
    </row>
    <row r="57" spans="5:13">
      <c r="E57" s="85" t="s">
        <v>119</v>
      </c>
      <c r="F57" s="85" t="s">
        <v>116</v>
      </c>
      <c r="G57" s="86"/>
      <c r="H57" s="86"/>
      <c r="M57" s="87" t="s">
        <v>552</v>
      </c>
    </row>
    <row r="58" spans="5:13">
      <c r="E58" s="85" t="s">
        <v>120</v>
      </c>
      <c r="F58" s="85" t="s">
        <v>116</v>
      </c>
      <c r="G58" s="86"/>
      <c r="H58" s="86"/>
      <c r="M58" s="87" t="s">
        <v>552</v>
      </c>
    </row>
    <row r="59" spans="5:13">
      <c r="E59" s="85" t="s">
        <v>121</v>
      </c>
      <c r="F59" s="85" t="s">
        <v>43</v>
      </c>
      <c r="G59" s="86"/>
      <c r="H59" s="86"/>
      <c r="M59" s="87" t="s">
        <v>552</v>
      </c>
    </row>
    <row r="60" spans="5:13">
      <c r="E60" s="85" t="s">
        <v>122</v>
      </c>
      <c r="F60" s="85" t="s">
        <v>43</v>
      </c>
      <c r="G60" s="86"/>
      <c r="H60" s="86"/>
      <c r="M60" s="87" t="s">
        <v>552</v>
      </c>
    </row>
    <row r="61" spans="5:13">
      <c r="E61" s="85" t="s">
        <v>123</v>
      </c>
      <c r="F61" s="85" t="s">
        <v>43</v>
      </c>
      <c r="G61" s="86"/>
      <c r="H61" s="86"/>
      <c r="M61" s="87" t="s">
        <v>552</v>
      </c>
    </row>
    <row r="62" spans="5:13">
      <c r="E62" s="85" t="s">
        <v>124</v>
      </c>
      <c r="F62" s="85" t="s">
        <v>43</v>
      </c>
      <c r="G62" s="86"/>
      <c r="H62" s="86"/>
      <c r="M62" s="87" t="s">
        <v>552</v>
      </c>
    </row>
    <row r="63" spans="5:13">
      <c r="E63" s="85" t="s">
        <v>125</v>
      </c>
      <c r="F63" s="85" t="s">
        <v>43</v>
      </c>
      <c r="G63" s="86"/>
      <c r="H63" s="86"/>
      <c r="M63" s="87" t="s">
        <v>552</v>
      </c>
    </row>
    <row r="64" spans="5:13">
      <c r="E64" s="85" t="s">
        <v>126</v>
      </c>
      <c r="F64" s="85" t="s">
        <v>43</v>
      </c>
      <c r="G64" s="86"/>
      <c r="H64" s="86"/>
      <c r="M64" s="87" t="s">
        <v>552</v>
      </c>
    </row>
    <row r="65" spans="5:13">
      <c r="E65" s="85" t="s">
        <v>127</v>
      </c>
      <c r="F65" s="85" t="s">
        <v>43</v>
      </c>
      <c r="G65" s="86"/>
      <c r="H65" s="86"/>
      <c r="M65" s="87" t="s">
        <v>552</v>
      </c>
    </row>
    <row r="66" spans="5:13">
      <c r="E66" s="85" t="s">
        <v>128</v>
      </c>
      <c r="F66" s="85" t="s">
        <v>43</v>
      </c>
      <c r="G66" s="86"/>
      <c r="H66" s="86"/>
      <c r="M66" s="87" t="s">
        <v>552</v>
      </c>
    </row>
    <row r="67" spans="5:13">
      <c r="E67" s="85" t="s">
        <v>129</v>
      </c>
      <c r="F67" s="85" t="s">
        <v>43</v>
      </c>
      <c r="G67" s="86"/>
      <c r="H67" s="86"/>
      <c r="M67" s="87" t="s">
        <v>552</v>
      </c>
    </row>
    <row r="68" spans="5:13">
      <c r="E68" s="85" t="s">
        <v>130</v>
      </c>
      <c r="F68" s="85" t="s">
        <v>43</v>
      </c>
      <c r="G68" s="86"/>
      <c r="H68" s="86"/>
      <c r="M68" s="87" t="s">
        <v>552</v>
      </c>
    </row>
    <row r="69" spans="5:13">
      <c r="E69" s="88" t="s">
        <v>78</v>
      </c>
      <c r="F69" s="98" t="s">
        <v>43</v>
      </c>
      <c r="G69" s="90">
        <v>1</v>
      </c>
      <c r="H69" s="90" t="s">
        <v>131</v>
      </c>
      <c r="I69" s="90">
        <v>10</v>
      </c>
      <c r="J69" s="90">
        <v>10</v>
      </c>
      <c r="K69" s="91">
        <v>43907</v>
      </c>
      <c r="L69" s="91"/>
      <c r="M69" s="87" t="s">
        <v>553</v>
      </c>
    </row>
    <row r="70" spans="5:13">
      <c r="E70" s="85" t="s">
        <v>132</v>
      </c>
      <c r="F70" s="85" t="s">
        <v>43</v>
      </c>
      <c r="G70" s="86"/>
      <c r="H70" s="86"/>
      <c r="M70" s="87" t="s">
        <v>552</v>
      </c>
    </row>
    <row r="71" spans="5:13">
      <c r="E71" s="85" t="s">
        <v>133</v>
      </c>
      <c r="F71" s="85" t="s">
        <v>134</v>
      </c>
      <c r="G71" s="86"/>
      <c r="H71" s="86"/>
      <c r="M71" s="87" t="s">
        <v>552</v>
      </c>
    </row>
    <row r="72" spans="5:13">
      <c r="E72" s="85" t="s">
        <v>135</v>
      </c>
      <c r="F72" s="85" t="s">
        <v>134</v>
      </c>
      <c r="G72" s="86"/>
      <c r="H72" s="86"/>
      <c r="M72" s="87" t="s">
        <v>552</v>
      </c>
    </row>
    <row r="73" spans="5:13">
      <c r="E73" s="85" t="s">
        <v>136</v>
      </c>
      <c r="F73" s="85" t="s">
        <v>137</v>
      </c>
      <c r="G73" s="86"/>
      <c r="H73" s="86"/>
      <c r="M73" s="87" t="s">
        <v>552</v>
      </c>
    </row>
    <row r="74" spans="5:13">
      <c r="E74" s="85" t="s">
        <v>138</v>
      </c>
      <c r="F74" s="85" t="s">
        <v>137</v>
      </c>
      <c r="G74" s="86"/>
      <c r="H74" s="86"/>
      <c r="M74" s="87" t="s">
        <v>552</v>
      </c>
    </row>
    <row r="75" spans="5:13">
      <c r="E75" s="85" t="s">
        <v>139</v>
      </c>
      <c r="F75" s="85" t="s">
        <v>137</v>
      </c>
      <c r="G75" s="86"/>
      <c r="H75" s="86"/>
      <c r="M75" s="87" t="s">
        <v>552</v>
      </c>
    </row>
    <row r="76" spans="5:13">
      <c r="E76" s="85" t="s">
        <v>140</v>
      </c>
      <c r="F76" s="85" t="s">
        <v>141</v>
      </c>
      <c r="G76" s="86"/>
      <c r="H76" s="86"/>
      <c r="M76" s="87" t="s">
        <v>552</v>
      </c>
    </row>
    <row r="77" spans="5:13">
      <c r="E77" s="85" t="s">
        <v>142</v>
      </c>
      <c r="F77" s="85" t="s">
        <v>143</v>
      </c>
      <c r="G77" s="86"/>
      <c r="H77" s="86"/>
      <c r="M77" s="87" t="s">
        <v>552</v>
      </c>
    </row>
    <row r="78" spans="5:13">
      <c r="E78" s="88" t="s">
        <v>144</v>
      </c>
      <c r="F78" s="98" t="s">
        <v>143</v>
      </c>
      <c r="G78" s="90">
        <v>1</v>
      </c>
      <c r="H78" s="90" t="s">
        <v>145</v>
      </c>
      <c r="I78" s="90">
        <v>10</v>
      </c>
      <c r="J78" s="90">
        <v>10</v>
      </c>
      <c r="K78" s="91">
        <v>43910</v>
      </c>
      <c r="L78" s="91"/>
      <c r="M78" s="87" t="s">
        <v>553</v>
      </c>
    </row>
    <row r="79" spans="5:13">
      <c r="E79" s="85" t="s">
        <v>146</v>
      </c>
      <c r="F79" s="85" t="s">
        <v>143</v>
      </c>
      <c r="G79" s="86"/>
      <c r="H79" s="86"/>
      <c r="M79" s="87" t="s">
        <v>552</v>
      </c>
    </row>
    <row r="80" spans="5:13">
      <c r="E80" s="85" t="s">
        <v>147</v>
      </c>
      <c r="F80" s="85" t="s">
        <v>148</v>
      </c>
      <c r="G80" s="86"/>
      <c r="H80" s="86"/>
      <c r="M80" s="87" t="s">
        <v>552</v>
      </c>
    </row>
    <row r="81" spans="5:13">
      <c r="E81" s="85" t="s">
        <v>149</v>
      </c>
      <c r="F81" s="85" t="s">
        <v>148</v>
      </c>
      <c r="G81" s="86"/>
      <c r="H81" s="86"/>
      <c r="M81" s="87" t="s">
        <v>552</v>
      </c>
    </row>
    <row r="82" spans="5:13">
      <c r="E82" s="85" t="s">
        <v>150</v>
      </c>
      <c r="F82" s="85" t="s">
        <v>151</v>
      </c>
      <c r="G82" s="86"/>
      <c r="H82" s="86"/>
      <c r="M82" s="87" t="s">
        <v>552</v>
      </c>
    </row>
    <row r="83" spans="5:13">
      <c r="E83" s="85" t="s">
        <v>152</v>
      </c>
      <c r="F83" s="85" t="s">
        <v>153</v>
      </c>
      <c r="G83" s="86"/>
      <c r="H83" s="86"/>
      <c r="M83" s="87" t="s">
        <v>552</v>
      </c>
    </row>
    <row r="84" spans="5:13">
      <c r="E84" s="85" t="s">
        <v>154</v>
      </c>
      <c r="F84" s="85" t="s">
        <v>155</v>
      </c>
      <c r="G84" s="86"/>
      <c r="H84" s="86"/>
      <c r="M84" s="87" t="s">
        <v>552</v>
      </c>
    </row>
    <row r="85" spans="5:13">
      <c r="E85" s="85" t="s">
        <v>156</v>
      </c>
      <c r="F85" s="85" t="s">
        <v>157</v>
      </c>
      <c r="G85" s="86"/>
      <c r="H85" s="86"/>
      <c r="M85" s="87" t="s">
        <v>552</v>
      </c>
    </row>
    <row r="86" spans="5:13">
      <c r="E86" s="85" t="s">
        <v>158</v>
      </c>
      <c r="F86" s="85" t="s">
        <v>157</v>
      </c>
      <c r="G86" s="86"/>
      <c r="H86" s="86"/>
      <c r="M86" s="87" t="s">
        <v>552</v>
      </c>
    </row>
    <row r="87" spans="5:13">
      <c r="E87" s="85" t="s">
        <v>159</v>
      </c>
      <c r="F87" s="85" t="s">
        <v>157</v>
      </c>
      <c r="G87" s="86"/>
      <c r="H87" s="86"/>
      <c r="M87" s="87" t="s">
        <v>552</v>
      </c>
    </row>
    <row r="88" spans="5:13">
      <c r="E88" s="85" t="s">
        <v>160</v>
      </c>
      <c r="F88" s="85" t="s">
        <v>157</v>
      </c>
      <c r="G88" s="86"/>
      <c r="H88" s="86"/>
      <c r="M88" s="87" t="s">
        <v>552</v>
      </c>
    </row>
    <row r="89" spans="5:13">
      <c r="E89" s="85" t="s">
        <v>161</v>
      </c>
      <c r="F89" s="85" t="s">
        <v>157</v>
      </c>
      <c r="G89" s="86"/>
      <c r="H89" s="86"/>
      <c r="M89" s="87" t="s">
        <v>552</v>
      </c>
    </row>
    <row r="90" spans="5:13">
      <c r="E90" s="85" t="s">
        <v>162</v>
      </c>
      <c r="F90" s="85" t="s">
        <v>163</v>
      </c>
      <c r="G90" s="86"/>
      <c r="H90" s="86"/>
      <c r="M90" s="87" t="s">
        <v>552</v>
      </c>
    </row>
    <row r="91" spans="5:13">
      <c r="E91" s="85" t="s">
        <v>164</v>
      </c>
      <c r="F91" s="85" t="s">
        <v>163</v>
      </c>
      <c r="G91" s="86"/>
      <c r="H91" s="86"/>
      <c r="M91" s="87" t="s">
        <v>552</v>
      </c>
    </row>
    <row r="92" spans="5:13">
      <c r="E92" s="85" t="s">
        <v>165</v>
      </c>
      <c r="F92" s="85" t="s">
        <v>163</v>
      </c>
      <c r="G92" s="86"/>
      <c r="H92" s="86"/>
      <c r="M92" s="87" t="s">
        <v>552</v>
      </c>
    </row>
    <row r="93" spans="5:13">
      <c r="E93" s="85" t="s">
        <v>166</v>
      </c>
      <c r="F93" s="85" t="s">
        <v>167</v>
      </c>
      <c r="G93" s="86"/>
      <c r="H93" s="86"/>
      <c r="M93" s="87" t="s">
        <v>552</v>
      </c>
    </row>
    <row r="94" spans="5:13">
      <c r="E94" s="85" t="s">
        <v>168</v>
      </c>
      <c r="F94" s="85" t="s">
        <v>167</v>
      </c>
      <c r="G94" s="86"/>
      <c r="H94" s="86"/>
      <c r="M94" s="87" t="s">
        <v>552</v>
      </c>
    </row>
    <row r="95" spans="5:13">
      <c r="E95" s="85" t="s">
        <v>169</v>
      </c>
      <c r="F95" s="85" t="s">
        <v>167</v>
      </c>
      <c r="G95" s="86"/>
      <c r="H95" s="86"/>
      <c r="M95" s="87" t="s">
        <v>552</v>
      </c>
    </row>
    <row r="96" spans="5:13">
      <c r="E96" s="85" t="s">
        <v>170</v>
      </c>
      <c r="F96" s="85" t="s">
        <v>167</v>
      </c>
      <c r="G96" s="86"/>
      <c r="H96" s="86"/>
      <c r="M96" s="87" t="s">
        <v>552</v>
      </c>
    </row>
    <row r="97" spans="5:13">
      <c r="E97" s="85" t="s">
        <v>171</v>
      </c>
      <c r="F97" s="85" t="s">
        <v>167</v>
      </c>
      <c r="G97" s="86"/>
      <c r="H97" s="86"/>
      <c r="M97" s="87" t="s">
        <v>552</v>
      </c>
    </row>
    <row r="98" spans="5:13">
      <c r="E98" s="85" t="s">
        <v>172</v>
      </c>
      <c r="F98" s="85" t="s">
        <v>173</v>
      </c>
      <c r="G98" s="86"/>
      <c r="H98" s="86"/>
      <c r="M98" s="87" t="s">
        <v>552</v>
      </c>
    </row>
    <row r="99" spans="5:13">
      <c r="E99" s="85" t="s">
        <v>174</v>
      </c>
      <c r="F99" s="85" t="s">
        <v>175</v>
      </c>
      <c r="G99" s="86"/>
      <c r="H99" s="86"/>
      <c r="M99" s="87" t="s">
        <v>552</v>
      </c>
    </row>
    <row r="100" spans="5:13">
      <c r="E100" s="85" t="s">
        <v>176</v>
      </c>
      <c r="F100" s="85" t="s">
        <v>175</v>
      </c>
      <c r="G100" s="86"/>
      <c r="H100" s="86"/>
      <c r="M100" s="87" t="s">
        <v>552</v>
      </c>
    </row>
    <row r="101" spans="5:13">
      <c r="E101" s="85" t="s">
        <v>177</v>
      </c>
      <c r="F101" s="85" t="s">
        <v>178</v>
      </c>
      <c r="G101" s="86"/>
      <c r="H101" s="86"/>
      <c r="M101" s="87" t="s">
        <v>552</v>
      </c>
    </row>
    <row r="102" spans="5:13">
      <c r="E102" s="85" t="s">
        <v>179</v>
      </c>
      <c r="F102" s="85" t="s">
        <v>180</v>
      </c>
      <c r="G102" s="86"/>
      <c r="H102" s="86"/>
      <c r="M102" s="87" t="s">
        <v>552</v>
      </c>
    </row>
    <row r="103" spans="5:13">
      <c r="E103" s="85" t="s">
        <v>181</v>
      </c>
      <c r="F103" s="85" t="s">
        <v>180</v>
      </c>
      <c r="G103" s="86"/>
      <c r="H103" s="86"/>
      <c r="M103" s="87" t="s">
        <v>552</v>
      </c>
    </row>
    <row r="104" spans="5:13">
      <c r="E104" s="85" t="s">
        <v>182</v>
      </c>
      <c r="F104" s="85" t="s">
        <v>180</v>
      </c>
      <c r="G104" s="86"/>
      <c r="H104" s="86"/>
      <c r="M104" s="87" t="s">
        <v>552</v>
      </c>
    </row>
    <row r="105" spans="5:13">
      <c r="E105" s="85" t="s">
        <v>183</v>
      </c>
      <c r="F105" s="85" t="s">
        <v>180</v>
      </c>
      <c r="G105" s="86"/>
      <c r="H105" s="86"/>
      <c r="M105" s="87" t="s">
        <v>552</v>
      </c>
    </row>
    <row r="106" spans="5:13">
      <c r="E106" s="85" t="s">
        <v>184</v>
      </c>
      <c r="F106" s="85" t="s">
        <v>185</v>
      </c>
      <c r="G106" s="86"/>
      <c r="H106" s="86"/>
      <c r="M106" s="87" t="s">
        <v>552</v>
      </c>
    </row>
    <row r="107" spans="5:13">
      <c r="E107" s="85" t="s">
        <v>186</v>
      </c>
      <c r="F107" s="85" t="s">
        <v>185</v>
      </c>
      <c r="G107" s="86"/>
      <c r="H107" s="86"/>
      <c r="M107" s="87" t="s">
        <v>552</v>
      </c>
    </row>
    <row r="108" spans="5:13">
      <c r="E108" s="85" t="s">
        <v>187</v>
      </c>
      <c r="F108" s="85" t="s">
        <v>185</v>
      </c>
      <c r="G108" s="86"/>
      <c r="H108" s="86"/>
      <c r="M108" s="87" t="s">
        <v>552</v>
      </c>
    </row>
    <row r="109" spans="5:13">
      <c r="E109" s="85" t="s">
        <v>188</v>
      </c>
      <c r="F109" s="85" t="s">
        <v>185</v>
      </c>
      <c r="G109" s="86"/>
      <c r="H109" s="86"/>
      <c r="M109" s="87" t="s">
        <v>552</v>
      </c>
    </row>
    <row r="110" spans="5:13">
      <c r="E110" s="85" t="s">
        <v>189</v>
      </c>
      <c r="F110" s="85" t="s">
        <v>190</v>
      </c>
      <c r="G110" s="86"/>
      <c r="H110" s="86"/>
      <c r="M110" s="87" t="s">
        <v>552</v>
      </c>
    </row>
    <row r="111" spans="5:13">
      <c r="E111" s="85" t="s">
        <v>191</v>
      </c>
      <c r="F111" s="85" t="s">
        <v>190</v>
      </c>
      <c r="G111" s="86"/>
      <c r="H111" s="86"/>
      <c r="M111" s="87" t="s">
        <v>552</v>
      </c>
    </row>
    <row r="112" spans="5:13">
      <c r="E112" s="85" t="s">
        <v>192</v>
      </c>
      <c r="F112" s="85" t="s">
        <v>190</v>
      </c>
      <c r="G112" s="86"/>
      <c r="H112" s="86"/>
      <c r="M112" s="87" t="s">
        <v>552</v>
      </c>
    </row>
    <row r="113" spans="5:13">
      <c r="E113" s="85" t="s">
        <v>193</v>
      </c>
      <c r="F113" s="85" t="s">
        <v>190</v>
      </c>
      <c r="G113" s="86"/>
      <c r="H113" s="86"/>
      <c r="M113" s="87" t="s">
        <v>552</v>
      </c>
    </row>
    <row r="114" spans="5:13">
      <c r="E114" s="85" t="s">
        <v>194</v>
      </c>
      <c r="F114" s="85" t="s">
        <v>195</v>
      </c>
      <c r="G114" s="86"/>
      <c r="H114" s="86"/>
      <c r="M114" s="87" t="s">
        <v>552</v>
      </c>
    </row>
    <row r="115" spans="5:13">
      <c r="E115" s="85" t="s">
        <v>196</v>
      </c>
      <c r="F115" s="85" t="s">
        <v>195</v>
      </c>
      <c r="G115" s="86"/>
      <c r="H115" s="86"/>
      <c r="M115" s="87" t="s">
        <v>552</v>
      </c>
    </row>
    <row r="116" spans="5:13">
      <c r="E116" s="85" t="s">
        <v>197</v>
      </c>
      <c r="F116" s="85" t="s">
        <v>195</v>
      </c>
      <c r="G116" s="86"/>
      <c r="H116" s="86"/>
      <c r="M116" s="87" t="s">
        <v>552</v>
      </c>
    </row>
    <row r="117" spans="5:13">
      <c r="E117" s="85" t="s">
        <v>198</v>
      </c>
      <c r="F117" s="85" t="s">
        <v>199</v>
      </c>
      <c r="G117" s="86"/>
      <c r="H117" s="86"/>
      <c r="M117" s="87" t="s">
        <v>552</v>
      </c>
    </row>
    <row r="118" spans="5:13">
      <c r="E118" s="85" t="s">
        <v>200</v>
      </c>
      <c r="F118" s="85" t="s">
        <v>199</v>
      </c>
      <c r="G118" s="86"/>
      <c r="H118" s="86"/>
      <c r="M118" s="87" t="s">
        <v>552</v>
      </c>
    </row>
    <row r="119" spans="5:13">
      <c r="E119" s="85" t="s">
        <v>201</v>
      </c>
      <c r="F119" s="85" t="s">
        <v>202</v>
      </c>
      <c r="G119" s="86"/>
      <c r="H119" s="86"/>
      <c r="M119" s="87" t="s">
        <v>552</v>
      </c>
    </row>
    <row r="120" spans="5:13">
      <c r="E120" s="85" t="s">
        <v>203</v>
      </c>
      <c r="F120" s="85" t="s">
        <v>202</v>
      </c>
      <c r="G120" s="86"/>
      <c r="H120" s="86"/>
      <c r="M120" s="87" t="s">
        <v>552</v>
      </c>
    </row>
    <row r="121" spans="5:13">
      <c r="E121" s="85" t="s">
        <v>204</v>
      </c>
      <c r="F121" s="85" t="s">
        <v>205</v>
      </c>
      <c r="G121" s="86"/>
      <c r="H121" s="86"/>
      <c r="M121" s="87" t="s">
        <v>552</v>
      </c>
    </row>
    <row r="122" spans="5:13">
      <c r="E122" s="85"/>
      <c r="G122" s="99"/>
      <c r="H122" s="86"/>
      <c r="I122" s="86"/>
    </row>
    <row r="123" spans="5:13">
      <c r="H123" s="86"/>
      <c r="I123" s="86"/>
    </row>
    <row r="124" spans="5:13">
      <c r="H124" s="86"/>
      <c r="I124" s="86"/>
    </row>
  </sheetData>
  <mergeCells count="16">
    <mergeCell ref="K12:N12"/>
    <mergeCell ref="D1:N1"/>
    <mergeCell ref="D2:N2"/>
    <mergeCell ref="E4:J4"/>
    <mergeCell ref="K4:N4"/>
    <mergeCell ref="K7:N7"/>
    <mergeCell ref="E23:E28"/>
    <mergeCell ref="F24:F25"/>
    <mergeCell ref="G24:G25"/>
    <mergeCell ref="F26:F27"/>
    <mergeCell ref="G26:G27"/>
    <mergeCell ref="K13:N13"/>
    <mergeCell ref="K14:N14"/>
    <mergeCell ref="K15:N15"/>
    <mergeCell ref="K16:N16"/>
    <mergeCell ref="H22:N22"/>
  </mergeCells>
  <pageMargins left="0.16" right="0.16" top="0.78740157480314965" bottom="0.78740157480314965" header="0.31496062992125984" footer="0.31496062992125984"/>
  <pageSetup paperSize="9" scale="5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D1:O114"/>
  <sheetViews>
    <sheetView showGridLines="0" topLeftCell="C1" zoomScale="90" zoomScaleNormal="90" workbookViewId="0">
      <selection activeCell="F13" sqref="F13"/>
    </sheetView>
  </sheetViews>
  <sheetFormatPr defaultRowHeight="1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8554687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>
      <c r="D1" s="1042" t="s">
        <v>0</v>
      </c>
      <c r="E1" s="1042"/>
      <c r="F1" s="1042"/>
      <c r="G1" s="1042"/>
      <c r="H1" s="1042"/>
      <c r="I1" s="1042"/>
      <c r="J1" s="1042"/>
      <c r="K1" s="1042"/>
      <c r="L1" s="1042"/>
      <c r="M1" s="1042"/>
      <c r="N1" s="1042"/>
    </row>
    <row r="2" spans="4:14" ht="15.75">
      <c r="D2" s="1043" t="s">
        <v>263</v>
      </c>
      <c r="E2" s="1043"/>
      <c r="F2" s="1043"/>
      <c r="G2" s="1043"/>
      <c r="H2" s="1043"/>
      <c r="I2" s="1043"/>
      <c r="J2" s="1043"/>
      <c r="K2" s="1043"/>
      <c r="L2" s="1043"/>
      <c r="M2" s="1043"/>
      <c r="N2" s="1043"/>
    </row>
    <row r="4" spans="4:14" ht="15.75">
      <c r="E4" s="1044" t="s">
        <v>2</v>
      </c>
      <c r="F4" s="1045"/>
      <c r="G4" s="1045"/>
      <c r="H4" s="1045"/>
      <c r="I4" s="1045"/>
      <c r="J4" s="1046"/>
      <c r="K4" s="1047" t="s">
        <v>3</v>
      </c>
      <c r="L4" s="1048"/>
      <c r="M4" s="1048"/>
      <c r="N4" s="1049"/>
    </row>
    <row r="5" spans="4:14" s="6" customFormat="1" ht="25.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>
      <c r="D6" s="7" t="s">
        <v>36</v>
      </c>
      <c r="E6" s="8" t="s">
        <v>37</v>
      </c>
      <c r="F6" s="170" t="s">
        <v>38</v>
      </c>
      <c r="G6" s="10">
        <v>10</v>
      </c>
      <c r="H6" s="11" t="s">
        <v>39</v>
      </c>
      <c r="I6" s="12">
        <v>43910</v>
      </c>
      <c r="J6" s="26" t="s">
        <v>40</v>
      </c>
      <c r="K6" s="14" t="s">
        <v>38</v>
      </c>
      <c r="L6" s="15"/>
      <c r="M6" s="11" t="s">
        <v>39</v>
      </c>
      <c r="N6" s="8" t="s">
        <v>41</v>
      </c>
    </row>
    <row r="7" spans="4:14" s="16" customFormat="1" ht="28.9" customHeight="1">
      <c r="D7" s="202" t="s">
        <v>286</v>
      </c>
      <c r="E7" s="203" t="s">
        <v>264</v>
      </c>
      <c r="F7" s="204" t="s">
        <v>265</v>
      </c>
      <c r="G7" s="205">
        <v>8</v>
      </c>
      <c r="H7" s="206" t="s">
        <v>39</v>
      </c>
      <c r="I7" s="207">
        <v>44118</v>
      </c>
      <c r="J7" s="208" t="s">
        <v>266</v>
      </c>
      <c r="K7" s="1090" t="s">
        <v>267</v>
      </c>
      <c r="L7" s="1091"/>
      <c r="M7" s="206" t="s">
        <v>39</v>
      </c>
      <c r="N7" s="203" t="s">
        <v>268</v>
      </c>
    </row>
    <row r="8" spans="4:14" s="16" customFormat="1" ht="28.9" customHeight="1">
      <c r="D8" s="7" t="s">
        <v>42</v>
      </c>
      <c r="E8" s="8" t="s">
        <v>43</v>
      </c>
      <c r="F8" s="170" t="s">
        <v>269</v>
      </c>
      <c r="G8" s="10">
        <v>10</v>
      </c>
      <c r="H8" s="11" t="s">
        <v>272</v>
      </c>
      <c r="I8" s="12" t="s">
        <v>270</v>
      </c>
      <c r="J8" s="198" t="s">
        <v>271</v>
      </c>
      <c r="K8" s="14" t="s">
        <v>269</v>
      </c>
      <c r="L8" s="15"/>
      <c r="M8" s="11" t="s">
        <v>272</v>
      </c>
      <c r="N8" s="8" t="s">
        <v>41</v>
      </c>
    </row>
    <row r="9" spans="4:14" s="16" customFormat="1" ht="28.9" customHeight="1">
      <c r="D9" s="176" t="s">
        <v>47</v>
      </c>
      <c r="E9" s="177" t="s">
        <v>48</v>
      </c>
      <c r="F9" s="178" t="s">
        <v>49</v>
      </c>
      <c r="G9" s="179" t="s">
        <v>50</v>
      </c>
      <c r="H9" s="180" t="s">
        <v>51</v>
      </c>
      <c r="I9" s="181">
        <v>43917</v>
      </c>
      <c r="J9" s="182" t="s">
        <v>279</v>
      </c>
      <c r="K9" s="1087" t="s">
        <v>53</v>
      </c>
      <c r="L9" s="1088"/>
      <c r="M9" s="1088"/>
      <c r="N9" s="1089"/>
    </row>
    <row r="10" spans="4:14" s="16" customFormat="1" ht="28.9" customHeight="1">
      <c r="D10" s="191" t="s">
        <v>47</v>
      </c>
      <c r="E10" s="192" t="s">
        <v>48</v>
      </c>
      <c r="F10" s="193" t="s">
        <v>54</v>
      </c>
      <c r="G10" s="194" t="s">
        <v>50</v>
      </c>
      <c r="H10" s="195" t="s">
        <v>55</v>
      </c>
      <c r="I10" s="196">
        <v>43910</v>
      </c>
      <c r="J10" s="197" t="s">
        <v>280</v>
      </c>
      <c r="K10" s="1084" t="s">
        <v>57</v>
      </c>
      <c r="L10" s="1085"/>
      <c r="M10" s="1085"/>
      <c r="N10" s="1086"/>
    </row>
    <row r="11" spans="4:14" s="16" customFormat="1" ht="31.5" customHeight="1">
      <c r="D11" s="17" t="s">
        <v>275</v>
      </c>
      <c r="E11" s="183" t="s">
        <v>234</v>
      </c>
      <c r="F11" s="167" t="s">
        <v>233</v>
      </c>
      <c r="G11" s="28">
        <v>14</v>
      </c>
      <c r="H11" s="29" t="s">
        <v>237</v>
      </c>
      <c r="I11" s="22">
        <v>43983</v>
      </c>
      <c r="J11" s="184" t="s">
        <v>277</v>
      </c>
      <c r="K11" s="1050" t="s">
        <v>282</v>
      </c>
      <c r="L11" s="1051"/>
      <c r="M11" s="1051"/>
      <c r="N11" s="1052"/>
    </row>
    <row r="12" spans="4:14" s="16" customFormat="1" ht="31.5" customHeight="1">
      <c r="D12" s="7" t="s">
        <v>276</v>
      </c>
      <c r="E12" s="189" t="s">
        <v>234</v>
      </c>
      <c r="F12" s="170" t="s">
        <v>233</v>
      </c>
      <c r="G12" s="10">
        <v>17</v>
      </c>
      <c r="H12" s="11" t="s">
        <v>237</v>
      </c>
      <c r="I12" s="12">
        <v>44120</v>
      </c>
      <c r="J12" s="199" t="s">
        <v>278</v>
      </c>
      <c r="K12" s="1072" t="s">
        <v>283</v>
      </c>
      <c r="L12" s="1073"/>
      <c r="M12" s="1073"/>
      <c r="N12" s="1074"/>
    </row>
    <row r="13" spans="4:14" s="16" customFormat="1" ht="28.9" customHeight="1">
      <c r="D13" s="17" t="s">
        <v>47</v>
      </c>
      <c r="E13" s="18" t="s">
        <v>48</v>
      </c>
      <c r="F13" s="185" t="s">
        <v>238</v>
      </c>
      <c r="G13" s="186" t="s">
        <v>50</v>
      </c>
      <c r="H13" s="187" t="s">
        <v>239</v>
      </c>
      <c r="I13" s="22">
        <v>44086</v>
      </c>
      <c r="J13" s="188" t="s">
        <v>281</v>
      </c>
      <c r="K13" s="1050" t="s">
        <v>241</v>
      </c>
      <c r="L13" s="1051"/>
      <c r="M13" s="1051"/>
      <c r="N13" s="1052"/>
    </row>
    <row r="14" spans="4:14" s="16" customFormat="1" ht="28.9" customHeight="1">
      <c r="D14" s="7" t="s">
        <v>30</v>
      </c>
      <c r="E14" s="8" t="s">
        <v>31</v>
      </c>
      <c r="F14" s="170" t="s">
        <v>32</v>
      </c>
      <c r="G14" s="10">
        <v>20</v>
      </c>
      <c r="H14" s="11" t="s">
        <v>33</v>
      </c>
      <c r="I14" s="12">
        <v>44106</v>
      </c>
      <c r="J14" s="200" t="s">
        <v>284</v>
      </c>
      <c r="K14" s="14" t="s">
        <v>32</v>
      </c>
      <c r="L14" s="15"/>
      <c r="M14" s="11" t="s">
        <v>33</v>
      </c>
      <c r="N14" s="190" t="s">
        <v>35</v>
      </c>
    </row>
    <row r="15" spans="4:14" s="16" customFormat="1" ht="28.9" customHeight="1">
      <c r="D15" s="17" t="s">
        <v>250</v>
      </c>
      <c r="E15" s="18" t="s">
        <v>251</v>
      </c>
      <c r="F15" s="167" t="s">
        <v>252</v>
      </c>
      <c r="G15" s="28">
        <v>10</v>
      </c>
      <c r="H15" s="29" t="s">
        <v>253</v>
      </c>
      <c r="I15" s="22">
        <v>44106</v>
      </c>
      <c r="J15" s="184" t="s">
        <v>285</v>
      </c>
      <c r="K15" s="30" t="s">
        <v>252</v>
      </c>
      <c r="L15" s="31"/>
      <c r="M15" s="29" t="s">
        <v>253</v>
      </c>
      <c r="N15" s="18" t="s">
        <v>255</v>
      </c>
    </row>
    <row r="16" spans="4:14" ht="28.9" customHeight="1">
      <c r="F16" s="50" t="s">
        <v>58</v>
      </c>
      <c r="G16" s="119">
        <f>+G6+G11+G14+G15+G7+G12+G8</f>
        <v>89</v>
      </c>
    </row>
    <row r="17" spans="5:15">
      <c r="G17" s="52"/>
    </row>
    <row r="18" spans="5:15" ht="15.75" thickBot="1"/>
    <row r="19" spans="5:15" ht="30.75" thickBot="1">
      <c r="E19" s="53" t="s">
        <v>59</v>
      </c>
      <c r="F19" s="54" t="s">
        <v>60</v>
      </c>
      <c r="G19" s="54" t="s">
        <v>61</v>
      </c>
      <c r="H19" s="1056" t="s">
        <v>62</v>
      </c>
      <c r="I19" s="1057"/>
      <c r="J19" s="1057"/>
      <c r="K19" s="1057"/>
      <c r="L19" s="1057"/>
      <c r="M19" s="1057"/>
      <c r="N19" s="1058"/>
      <c r="O19" s="55" t="s">
        <v>63</v>
      </c>
    </row>
    <row r="20" spans="5:15">
      <c r="E20" s="67" t="s">
        <v>43</v>
      </c>
      <c r="F20" s="115" t="s">
        <v>274</v>
      </c>
      <c r="G20" s="69" t="s">
        <v>127</v>
      </c>
      <c r="H20" s="168" t="s">
        <v>273</v>
      </c>
      <c r="I20" s="71"/>
      <c r="J20" s="71"/>
      <c r="K20" s="71"/>
      <c r="L20" s="71"/>
      <c r="M20" s="71"/>
      <c r="N20" s="72"/>
      <c r="O20" s="174" t="s">
        <v>262</v>
      </c>
    </row>
    <row r="21" spans="5:15">
      <c r="E21" s="121" t="s">
        <v>37</v>
      </c>
      <c r="F21" s="122" t="s">
        <v>87</v>
      </c>
      <c r="G21" s="123" t="s">
        <v>88</v>
      </c>
      <c r="H21" s="122" t="s">
        <v>89</v>
      </c>
      <c r="I21" s="124"/>
      <c r="J21" s="124"/>
      <c r="K21" s="124"/>
      <c r="L21" s="124"/>
      <c r="M21" s="124"/>
      <c r="N21" s="125"/>
      <c r="O21" s="174"/>
    </row>
    <row r="22" spans="5:15">
      <c r="E22" s="168" t="s">
        <v>264</v>
      </c>
      <c r="F22" s="201" t="s">
        <v>39</v>
      </c>
      <c r="G22" s="168" t="s">
        <v>289</v>
      </c>
      <c r="H22" s="201" t="s">
        <v>290</v>
      </c>
      <c r="I22" s="124"/>
      <c r="J22" s="124"/>
      <c r="K22" s="124"/>
      <c r="L22" s="124"/>
      <c r="M22" s="124"/>
      <c r="N22" s="125"/>
      <c r="O22" s="174"/>
    </row>
    <row r="23" spans="5:15">
      <c r="E23" s="126" t="s">
        <v>242</v>
      </c>
      <c r="F23" s="127" t="s">
        <v>243</v>
      </c>
      <c r="G23" s="128"/>
      <c r="H23" s="129" t="s">
        <v>287</v>
      </c>
      <c r="I23" s="130"/>
      <c r="J23" s="131"/>
      <c r="K23" s="124"/>
      <c r="L23" s="124"/>
      <c r="M23" s="124"/>
      <c r="N23" s="125"/>
      <c r="O23" s="174"/>
    </row>
    <row r="24" spans="5:15">
      <c r="E24" s="121" t="s">
        <v>31</v>
      </c>
      <c r="F24" s="122" t="s">
        <v>84</v>
      </c>
      <c r="G24" s="136" t="s">
        <v>85</v>
      </c>
      <c r="H24" s="122" t="s">
        <v>288</v>
      </c>
      <c r="I24" s="124"/>
      <c r="J24" s="124"/>
      <c r="K24" s="124"/>
      <c r="L24" s="124"/>
      <c r="M24" s="124"/>
      <c r="N24" s="125"/>
      <c r="O24" s="174"/>
    </row>
    <row r="25" spans="5:15" ht="15.75" thickBot="1">
      <c r="E25" s="74" t="s">
        <v>251</v>
      </c>
      <c r="F25" s="75" t="s">
        <v>256</v>
      </c>
      <c r="G25" s="132"/>
      <c r="H25" s="75" t="s">
        <v>257</v>
      </c>
      <c r="I25" s="77"/>
      <c r="J25" s="77"/>
      <c r="K25" s="77"/>
      <c r="L25" s="77"/>
      <c r="M25" s="77"/>
      <c r="N25" s="78"/>
      <c r="O25" s="175"/>
    </row>
    <row r="26" spans="5:15">
      <c r="E26" s="120"/>
      <c r="F26" s="120"/>
      <c r="G26" s="135"/>
      <c r="H26" s="120"/>
      <c r="I26" s="134"/>
      <c r="J26" s="134"/>
      <c r="K26" s="134"/>
      <c r="L26" s="134"/>
      <c r="M26" s="134"/>
      <c r="N26" s="134"/>
      <c r="O26" s="134"/>
    </row>
    <row r="29" spans="5:15">
      <c r="E29" s="80" t="s">
        <v>90</v>
      </c>
      <c r="F29" s="81" t="s">
        <v>91</v>
      </c>
      <c r="G29" s="82" t="s">
        <v>92</v>
      </c>
      <c r="H29" s="82" t="s">
        <v>93</v>
      </c>
      <c r="I29" s="82" t="s">
        <v>94</v>
      </c>
      <c r="J29" s="82" t="s">
        <v>95</v>
      </c>
      <c r="K29" s="83" t="s">
        <v>9</v>
      </c>
      <c r="L29" s="83" t="s">
        <v>96</v>
      </c>
      <c r="M29" s="84" t="s">
        <v>92</v>
      </c>
    </row>
    <row r="30" spans="5:15">
      <c r="E30" s="85" t="s">
        <v>97</v>
      </c>
      <c r="F30" s="85" t="s">
        <v>98</v>
      </c>
      <c r="G30" s="86"/>
      <c r="H30" s="86"/>
      <c r="M30" s="87" t="s">
        <v>552</v>
      </c>
    </row>
    <row r="31" spans="5:15">
      <c r="E31" s="85" t="s">
        <v>99</v>
      </c>
      <c r="F31" s="85" t="s">
        <v>98</v>
      </c>
      <c r="G31" s="86"/>
      <c r="H31" s="86"/>
      <c r="M31" s="87" t="s">
        <v>552</v>
      </c>
    </row>
    <row r="32" spans="5:15">
      <c r="E32" s="88" t="s">
        <v>85</v>
      </c>
      <c r="F32" s="89" t="s">
        <v>98</v>
      </c>
      <c r="G32" s="90">
        <v>1</v>
      </c>
      <c r="H32" s="90" t="s">
        <v>100</v>
      </c>
      <c r="I32" s="90">
        <v>22</v>
      </c>
      <c r="J32" s="90">
        <v>27</v>
      </c>
      <c r="K32" s="91">
        <v>43924</v>
      </c>
      <c r="L32" s="91">
        <v>43943</v>
      </c>
      <c r="M32" s="87" t="s">
        <v>553</v>
      </c>
    </row>
    <row r="33" spans="5:13">
      <c r="E33" s="85" t="s">
        <v>101</v>
      </c>
      <c r="F33" s="85" t="s">
        <v>98</v>
      </c>
      <c r="G33" s="86"/>
      <c r="H33" s="86"/>
      <c r="M33" s="87" t="s">
        <v>552</v>
      </c>
    </row>
    <row r="34" spans="5:13">
      <c r="E34" s="85" t="s">
        <v>102</v>
      </c>
      <c r="F34" s="85" t="s">
        <v>98</v>
      </c>
      <c r="G34" s="86"/>
      <c r="H34" s="86"/>
      <c r="M34" s="87" t="s">
        <v>552</v>
      </c>
    </row>
    <row r="35" spans="5:13">
      <c r="E35" s="85" t="s">
        <v>103</v>
      </c>
      <c r="F35" s="85" t="s">
        <v>104</v>
      </c>
      <c r="G35" s="86"/>
      <c r="H35" s="86"/>
      <c r="M35" s="87" t="s">
        <v>552</v>
      </c>
    </row>
    <row r="36" spans="5:13">
      <c r="E36" s="88" t="s">
        <v>66</v>
      </c>
      <c r="F36" s="89" t="s">
        <v>104</v>
      </c>
      <c r="G36" s="90">
        <v>1</v>
      </c>
      <c r="H36" s="90" t="s">
        <v>105</v>
      </c>
      <c r="I36" s="90">
        <v>12</v>
      </c>
      <c r="J36" s="90">
        <v>16</v>
      </c>
      <c r="K36" s="91">
        <v>43917</v>
      </c>
      <c r="L36" s="91"/>
      <c r="M36" s="87" t="s">
        <v>553</v>
      </c>
    </row>
    <row r="37" spans="5:13">
      <c r="E37" s="92" t="s">
        <v>70</v>
      </c>
      <c r="F37" s="93" t="s">
        <v>104</v>
      </c>
      <c r="G37" s="94">
        <v>2</v>
      </c>
      <c r="H37" s="95" t="s">
        <v>106</v>
      </c>
      <c r="I37" s="94">
        <v>20</v>
      </c>
      <c r="J37" s="96">
        <v>28</v>
      </c>
      <c r="K37" s="97">
        <v>43923</v>
      </c>
      <c r="L37" s="97">
        <v>43943</v>
      </c>
      <c r="M37" s="87" t="s">
        <v>552</v>
      </c>
    </row>
    <row r="38" spans="5:13">
      <c r="E38" s="88" t="s">
        <v>74</v>
      </c>
      <c r="F38" s="89" t="s">
        <v>104</v>
      </c>
      <c r="G38" s="90">
        <v>1</v>
      </c>
      <c r="H38" s="90" t="s">
        <v>107</v>
      </c>
      <c r="I38" s="90">
        <v>23</v>
      </c>
      <c r="J38" s="90">
        <v>28</v>
      </c>
      <c r="K38" s="91">
        <v>43924</v>
      </c>
      <c r="L38" s="91">
        <v>43943</v>
      </c>
      <c r="M38" s="87" t="s">
        <v>553</v>
      </c>
    </row>
    <row r="39" spans="5:13">
      <c r="E39" s="85" t="s">
        <v>108</v>
      </c>
      <c r="F39" s="85" t="s">
        <v>109</v>
      </c>
      <c r="G39" s="86"/>
      <c r="H39" s="86"/>
      <c r="M39" s="87" t="s">
        <v>552</v>
      </c>
    </row>
    <row r="40" spans="5:13">
      <c r="E40" s="92" t="s">
        <v>82</v>
      </c>
      <c r="F40" s="93" t="s">
        <v>109</v>
      </c>
      <c r="G40" s="94">
        <v>2</v>
      </c>
      <c r="H40" s="95" t="s">
        <v>110</v>
      </c>
      <c r="I40" s="94">
        <v>8</v>
      </c>
      <c r="J40" s="96">
        <v>28</v>
      </c>
      <c r="K40" s="97">
        <v>43922</v>
      </c>
      <c r="L40" s="97">
        <v>43943</v>
      </c>
      <c r="M40" s="87" t="s">
        <v>552</v>
      </c>
    </row>
    <row r="41" spans="5:13">
      <c r="E41" s="85" t="s">
        <v>111</v>
      </c>
      <c r="F41" s="85" t="s">
        <v>112</v>
      </c>
      <c r="G41" s="86"/>
      <c r="H41" s="86"/>
      <c r="M41" s="87" t="s">
        <v>552</v>
      </c>
    </row>
    <row r="42" spans="5:13">
      <c r="E42" s="85" t="s">
        <v>113</v>
      </c>
      <c r="F42" s="85" t="s">
        <v>112</v>
      </c>
      <c r="G42" s="86"/>
      <c r="H42" s="86"/>
      <c r="M42" s="87" t="s">
        <v>552</v>
      </c>
    </row>
    <row r="43" spans="5:13">
      <c r="E43" s="85" t="s">
        <v>114</v>
      </c>
      <c r="F43" s="85" t="s">
        <v>112</v>
      </c>
      <c r="G43" s="86"/>
      <c r="H43" s="86"/>
      <c r="M43" s="87" t="s">
        <v>552</v>
      </c>
    </row>
    <row r="44" spans="5:13">
      <c r="E44" s="85" t="s">
        <v>115</v>
      </c>
      <c r="F44" s="85" t="s">
        <v>116</v>
      </c>
      <c r="G44" s="86"/>
      <c r="H44" s="86"/>
      <c r="M44" s="87" t="s">
        <v>552</v>
      </c>
    </row>
    <row r="45" spans="5:13">
      <c r="E45" s="85" t="s">
        <v>117</v>
      </c>
      <c r="F45" s="85" t="s">
        <v>116</v>
      </c>
      <c r="G45" s="86"/>
      <c r="H45" s="86"/>
      <c r="M45" s="87" t="s">
        <v>552</v>
      </c>
    </row>
    <row r="46" spans="5:13">
      <c r="E46" s="85" t="s">
        <v>118</v>
      </c>
      <c r="F46" s="85" t="s">
        <v>116</v>
      </c>
      <c r="G46" s="86"/>
      <c r="H46" s="86"/>
      <c r="M46" s="87" t="s">
        <v>552</v>
      </c>
    </row>
    <row r="47" spans="5:13">
      <c r="E47" s="85" t="s">
        <v>119</v>
      </c>
      <c r="F47" s="85" t="s">
        <v>116</v>
      </c>
      <c r="G47" s="86"/>
      <c r="H47" s="86"/>
      <c r="M47" s="87" t="s">
        <v>552</v>
      </c>
    </row>
    <row r="48" spans="5:13">
      <c r="E48" s="85" t="s">
        <v>120</v>
      </c>
      <c r="F48" s="85" t="s">
        <v>116</v>
      </c>
      <c r="G48" s="86"/>
      <c r="H48" s="86"/>
      <c r="M48" s="87" t="s">
        <v>552</v>
      </c>
    </row>
    <row r="49" spans="5:13">
      <c r="E49" s="85" t="s">
        <v>121</v>
      </c>
      <c r="F49" s="85" t="s">
        <v>43</v>
      </c>
      <c r="G49" s="86"/>
      <c r="H49" s="86"/>
      <c r="M49" s="87" t="s">
        <v>552</v>
      </c>
    </row>
    <row r="50" spans="5:13">
      <c r="E50" s="85" t="s">
        <v>122</v>
      </c>
      <c r="F50" s="85" t="s">
        <v>43</v>
      </c>
      <c r="G50" s="86"/>
      <c r="H50" s="86"/>
      <c r="M50" s="87" t="s">
        <v>552</v>
      </c>
    </row>
    <row r="51" spans="5:13">
      <c r="E51" s="85" t="s">
        <v>123</v>
      </c>
      <c r="F51" s="85" t="s">
        <v>43</v>
      </c>
      <c r="G51" s="86"/>
      <c r="H51" s="86"/>
      <c r="M51" s="87" t="s">
        <v>552</v>
      </c>
    </row>
    <row r="52" spans="5:13">
      <c r="E52" s="85" t="s">
        <v>124</v>
      </c>
      <c r="F52" s="85" t="s">
        <v>43</v>
      </c>
      <c r="G52" s="86"/>
      <c r="H52" s="86"/>
      <c r="M52" s="87" t="s">
        <v>552</v>
      </c>
    </row>
    <row r="53" spans="5:13">
      <c r="E53" s="85" t="s">
        <v>125</v>
      </c>
      <c r="F53" s="85" t="s">
        <v>43</v>
      </c>
      <c r="G53" s="86"/>
      <c r="H53" s="86"/>
      <c r="M53" s="87" t="s">
        <v>552</v>
      </c>
    </row>
    <row r="54" spans="5:13">
      <c r="E54" s="85" t="s">
        <v>126</v>
      </c>
      <c r="F54" s="85" t="s">
        <v>43</v>
      </c>
      <c r="G54" s="86"/>
      <c r="H54" s="86"/>
      <c r="M54" s="87" t="s">
        <v>552</v>
      </c>
    </row>
    <row r="55" spans="5:13">
      <c r="E55" s="85" t="s">
        <v>127</v>
      </c>
      <c r="F55" s="85" t="s">
        <v>43</v>
      </c>
      <c r="G55" s="86"/>
      <c r="H55" s="86"/>
      <c r="M55" s="87" t="s">
        <v>552</v>
      </c>
    </row>
    <row r="56" spans="5:13">
      <c r="E56" s="85" t="s">
        <v>128</v>
      </c>
      <c r="F56" s="85" t="s">
        <v>43</v>
      </c>
      <c r="G56" s="86"/>
      <c r="H56" s="86"/>
      <c r="M56" s="87" t="s">
        <v>552</v>
      </c>
    </row>
    <row r="57" spans="5:13">
      <c r="E57" s="85" t="s">
        <v>129</v>
      </c>
      <c r="F57" s="85" t="s">
        <v>43</v>
      </c>
      <c r="G57" s="86"/>
      <c r="H57" s="86"/>
      <c r="M57" s="87" t="s">
        <v>552</v>
      </c>
    </row>
    <row r="58" spans="5:13">
      <c r="E58" s="85" t="s">
        <v>130</v>
      </c>
      <c r="F58" s="85" t="s">
        <v>43</v>
      </c>
      <c r="G58" s="86"/>
      <c r="H58" s="86"/>
      <c r="M58" s="87" t="s">
        <v>552</v>
      </c>
    </row>
    <row r="59" spans="5:13">
      <c r="E59" s="88" t="s">
        <v>78</v>
      </c>
      <c r="F59" s="98" t="s">
        <v>43</v>
      </c>
      <c r="G59" s="90">
        <v>1</v>
      </c>
      <c r="H59" s="90" t="s">
        <v>131</v>
      </c>
      <c r="I59" s="90">
        <v>10</v>
      </c>
      <c r="J59" s="90">
        <v>10</v>
      </c>
      <c r="K59" s="91">
        <v>43907</v>
      </c>
      <c r="L59" s="91"/>
      <c r="M59" s="87" t="s">
        <v>553</v>
      </c>
    </row>
    <row r="60" spans="5:13">
      <c r="E60" s="85" t="s">
        <v>132</v>
      </c>
      <c r="F60" s="85" t="s">
        <v>43</v>
      </c>
      <c r="G60" s="86"/>
      <c r="H60" s="86"/>
      <c r="M60" s="87" t="s">
        <v>552</v>
      </c>
    </row>
    <row r="61" spans="5:13">
      <c r="E61" s="85" t="s">
        <v>133</v>
      </c>
      <c r="F61" s="85" t="s">
        <v>134</v>
      </c>
      <c r="G61" s="86"/>
      <c r="H61" s="86"/>
      <c r="M61" s="87" t="s">
        <v>552</v>
      </c>
    </row>
    <row r="62" spans="5:13">
      <c r="E62" s="85" t="s">
        <v>135</v>
      </c>
      <c r="F62" s="85" t="s">
        <v>134</v>
      </c>
      <c r="G62" s="86"/>
      <c r="H62" s="86"/>
      <c r="M62" s="87" t="s">
        <v>552</v>
      </c>
    </row>
    <row r="63" spans="5:13">
      <c r="E63" s="85" t="s">
        <v>136</v>
      </c>
      <c r="F63" s="85" t="s">
        <v>137</v>
      </c>
      <c r="G63" s="86"/>
      <c r="H63" s="86"/>
      <c r="M63" s="87" t="s">
        <v>552</v>
      </c>
    </row>
    <row r="64" spans="5:13">
      <c r="E64" s="85" t="s">
        <v>138</v>
      </c>
      <c r="F64" s="85" t="s">
        <v>137</v>
      </c>
      <c r="G64" s="86"/>
      <c r="H64" s="86"/>
      <c r="M64" s="87" t="s">
        <v>552</v>
      </c>
    </row>
    <row r="65" spans="5:13">
      <c r="E65" s="85" t="s">
        <v>139</v>
      </c>
      <c r="F65" s="85" t="s">
        <v>137</v>
      </c>
      <c r="G65" s="86"/>
      <c r="H65" s="86"/>
      <c r="M65" s="87" t="s">
        <v>552</v>
      </c>
    </row>
    <row r="66" spans="5:13">
      <c r="E66" s="85" t="s">
        <v>140</v>
      </c>
      <c r="F66" s="85" t="s">
        <v>141</v>
      </c>
      <c r="G66" s="86"/>
      <c r="H66" s="86"/>
      <c r="M66" s="87" t="s">
        <v>552</v>
      </c>
    </row>
    <row r="67" spans="5:13">
      <c r="E67" s="85" t="s">
        <v>142</v>
      </c>
      <c r="F67" s="85" t="s">
        <v>143</v>
      </c>
      <c r="G67" s="86"/>
      <c r="H67" s="86"/>
      <c r="M67" s="87" t="s">
        <v>552</v>
      </c>
    </row>
    <row r="68" spans="5:13">
      <c r="E68" s="88" t="s">
        <v>144</v>
      </c>
      <c r="F68" s="98" t="s">
        <v>143</v>
      </c>
      <c r="G68" s="90">
        <v>1</v>
      </c>
      <c r="H68" s="90" t="s">
        <v>145</v>
      </c>
      <c r="I68" s="90">
        <v>10</v>
      </c>
      <c r="J68" s="90">
        <v>10</v>
      </c>
      <c r="K68" s="91">
        <v>43910</v>
      </c>
      <c r="L68" s="91"/>
      <c r="M68" s="87" t="s">
        <v>553</v>
      </c>
    </row>
    <row r="69" spans="5:13">
      <c r="E69" s="85" t="s">
        <v>146</v>
      </c>
      <c r="F69" s="85" t="s">
        <v>143</v>
      </c>
      <c r="G69" s="86"/>
      <c r="H69" s="86"/>
      <c r="M69" s="87" t="s">
        <v>552</v>
      </c>
    </row>
    <row r="70" spans="5:13">
      <c r="E70" s="85" t="s">
        <v>147</v>
      </c>
      <c r="F70" s="85" t="s">
        <v>148</v>
      </c>
      <c r="G70" s="86"/>
      <c r="H70" s="86"/>
      <c r="M70" s="87" t="s">
        <v>552</v>
      </c>
    </row>
    <row r="71" spans="5:13">
      <c r="E71" s="85" t="s">
        <v>149</v>
      </c>
      <c r="F71" s="85" t="s">
        <v>148</v>
      </c>
      <c r="G71" s="86"/>
      <c r="H71" s="86"/>
      <c r="M71" s="87" t="s">
        <v>552</v>
      </c>
    </row>
    <row r="72" spans="5:13">
      <c r="E72" s="85" t="s">
        <v>150</v>
      </c>
      <c r="F72" s="85" t="s">
        <v>151</v>
      </c>
      <c r="G72" s="86"/>
      <c r="H72" s="86"/>
      <c r="M72" s="87" t="s">
        <v>552</v>
      </c>
    </row>
    <row r="73" spans="5:13">
      <c r="E73" s="85" t="s">
        <v>152</v>
      </c>
      <c r="F73" s="85" t="s">
        <v>153</v>
      </c>
      <c r="G73" s="86"/>
      <c r="H73" s="86"/>
      <c r="M73" s="87" t="s">
        <v>552</v>
      </c>
    </row>
    <row r="74" spans="5:13">
      <c r="E74" s="85" t="s">
        <v>154</v>
      </c>
      <c r="F74" s="85" t="s">
        <v>155</v>
      </c>
      <c r="G74" s="86"/>
      <c r="H74" s="86"/>
      <c r="M74" s="87" t="s">
        <v>552</v>
      </c>
    </row>
    <row r="75" spans="5:13">
      <c r="E75" s="85" t="s">
        <v>156</v>
      </c>
      <c r="F75" s="85" t="s">
        <v>157</v>
      </c>
      <c r="G75" s="86"/>
      <c r="H75" s="86"/>
      <c r="M75" s="87" t="s">
        <v>552</v>
      </c>
    </row>
    <row r="76" spans="5:13">
      <c r="E76" s="85" t="s">
        <v>158</v>
      </c>
      <c r="F76" s="85" t="s">
        <v>157</v>
      </c>
      <c r="G76" s="86"/>
      <c r="H76" s="86"/>
      <c r="M76" s="87" t="s">
        <v>552</v>
      </c>
    </row>
    <row r="77" spans="5:13">
      <c r="E77" s="85" t="s">
        <v>159</v>
      </c>
      <c r="F77" s="85" t="s">
        <v>157</v>
      </c>
      <c r="G77" s="86"/>
      <c r="H77" s="86"/>
      <c r="M77" s="87" t="s">
        <v>552</v>
      </c>
    </row>
    <row r="78" spans="5:13">
      <c r="E78" s="85" t="s">
        <v>160</v>
      </c>
      <c r="F78" s="85" t="s">
        <v>157</v>
      </c>
      <c r="G78" s="86"/>
      <c r="H78" s="86"/>
      <c r="M78" s="87" t="s">
        <v>552</v>
      </c>
    </row>
    <row r="79" spans="5:13">
      <c r="E79" s="85" t="s">
        <v>161</v>
      </c>
      <c r="F79" s="85" t="s">
        <v>157</v>
      </c>
      <c r="G79" s="86"/>
      <c r="H79" s="86"/>
      <c r="M79" s="87" t="s">
        <v>552</v>
      </c>
    </row>
    <row r="80" spans="5:13">
      <c r="E80" s="85" t="s">
        <v>162</v>
      </c>
      <c r="F80" s="85" t="s">
        <v>163</v>
      </c>
      <c r="G80" s="86"/>
      <c r="H80" s="86"/>
      <c r="M80" s="87" t="s">
        <v>552</v>
      </c>
    </row>
    <row r="81" spans="5:13">
      <c r="E81" s="85" t="s">
        <v>164</v>
      </c>
      <c r="F81" s="85" t="s">
        <v>163</v>
      </c>
      <c r="G81" s="86"/>
      <c r="H81" s="86"/>
      <c r="M81" s="87" t="s">
        <v>552</v>
      </c>
    </row>
    <row r="82" spans="5:13">
      <c r="E82" s="85" t="s">
        <v>165</v>
      </c>
      <c r="F82" s="85" t="s">
        <v>163</v>
      </c>
      <c r="G82" s="86"/>
      <c r="H82" s="86"/>
      <c r="M82" s="87" t="s">
        <v>552</v>
      </c>
    </row>
    <row r="83" spans="5:13">
      <c r="E83" s="85" t="s">
        <v>166</v>
      </c>
      <c r="F83" s="85" t="s">
        <v>167</v>
      </c>
      <c r="G83" s="86"/>
      <c r="H83" s="86"/>
      <c r="M83" s="87" t="s">
        <v>552</v>
      </c>
    </row>
    <row r="84" spans="5:13">
      <c r="E84" s="85" t="s">
        <v>168</v>
      </c>
      <c r="F84" s="85" t="s">
        <v>167</v>
      </c>
      <c r="G84" s="86"/>
      <c r="H84" s="86"/>
      <c r="M84" s="87" t="s">
        <v>552</v>
      </c>
    </row>
    <row r="85" spans="5:13">
      <c r="E85" s="85" t="s">
        <v>169</v>
      </c>
      <c r="F85" s="85" t="s">
        <v>167</v>
      </c>
      <c r="G85" s="86"/>
      <c r="H85" s="86"/>
      <c r="M85" s="87" t="s">
        <v>552</v>
      </c>
    </row>
    <row r="86" spans="5:13">
      <c r="E86" s="85" t="s">
        <v>170</v>
      </c>
      <c r="F86" s="85" t="s">
        <v>167</v>
      </c>
      <c r="G86" s="86"/>
      <c r="H86" s="86"/>
      <c r="M86" s="87" t="s">
        <v>552</v>
      </c>
    </row>
    <row r="87" spans="5:13">
      <c r="E87" s="85" t="s">
        <v>171</v>
      </c>
      <c r="F87" s="85" t="s">
        <v>167</v>
      </c>
      <c r="G87" s="86"/>
      <c r="H87" s="86"/>
      <c r="M87" s="87" t="s">
        <v>552</v>
      </c>
    </row>
    <row r="88" spans="5:13">
      <c r="E88" s="85" t="s">
        <v>172</v>
      </c>
      <c r="F88" s="85" t="s">
        <v>173</v>
      </c>
      <c r="G88" s="86"/>
      <c r="H88" s="86"/>
      <c r="M88" s="87" t="s">
        <v>552</v>
      </c>
    </row>
    <row r="89" spans="5:13">
      <c r="E89" s="85" t="s">
        <v>174</v>
      </c>
      <c r="F89" s="85" t="s">
        <v>175</v>
      </c>
      <c r="G89" s="86"/>
      <c r="H89" s="86"/>
      <c r="M89" s="87" t="s">
        <v>552</v>
      </c>
    </row>
    <row r="90" spans="5:13">
      <c r="E90" s="85" t="s">
        <v>176</v>
      </c>
      <c r="F90" s="85" t="s">
        <v>175</v>
      </c>
      <c r="G90" s="86"/>
      <c r="H90" s="86"/>
      <c r="M90" s="87" t="s">
        <v>552</v>
      </c>
    </row>
    <row r="91" spans="5:13">
      <c r="E91" s="85" t="s">
        <v>177</v>
      </c>
      <c r="F91" s="85" t="s">
        <v>178</v>
      </c>
      <c r="G91" s="86"/>
      <c r="H91" s="86"/>
      <c r="M91" s="87" t="s">
        <v>552</v>
      </c>
    </row>
    <row r="92" spans="5:13">
      <c r="E92" s="85" t="s">
        <v>179</v>
      </c>
      <c r="F92" s="85" t="s">
        <v>180</v>
      </c>
      <c r="G92" s="86"/>
      <c r="H92" s="86"/>
      <c r="M92" s="87" t="s">
        <v>552</v>
      </c>
    </row>
    <row r="93" spans="5:13">
      <c r="E93" s="85" t="s">
        <v>181</v>
      </c>
      <c r="F93" s="85" t="s">
        <v>180</v>
      </c>
      <c r="G93" s="86"/>
      <c r="H93" s="86"/>
      <c r="M93" s="87" t="s">
        <v>552</v>
      </c>
    </row>
    <row r="94" spans="5:13">
      <c r="E94" s="85" t="s">
        <v>182</v>
      </c>
      <c r="F94" s="85" t="s">
        <v>180</v>
      </c>
      <c r="G94" s="86"/>
      <c r="H94" s="86"/>
      <c r="M94" s="87" t="s">
        <v>552</v>
      </c>
    </row>
    <row r="95" spans="5:13">
      <c r="E95" s="85" t="s">
        <v>183</v>
      </c>
      <c r="F95" s="85" t="s">
        <v>180</v>
      </c>
      <c r="G95" s="86"/>
      <c r="H95" s="86"/>
      <c r="M95" s="87" t="s">
        <v>552</v>
      </c>
    </row>
    <row r="96" spans="5:13">
      <c r="E96" s="85" t="s">
        <v>184</v>
      </c>
      <c r="F96" s="85" t="s">
        <v>185</v>
      </c>
      <c r="G96" s="86"/>
      <c r="H96" s="86"/>
      <c r="M96" s="87" t="s">
        <v>552</v>
      </c>
    </row>
    <row r="97" spans="5:13">
      <c r="E97" s="85" t="s">
        <v>186</v>
      </c>
      <c r="F97" s="85" t="s">
        <v>185</v>
      </c>
      <c r="G97" s="86"/>
      <c r="H97" s="86"/>
      <c r="M97" s="87" t="s">
        <v>552</v>
      </c>
    </row>
    <row r="98" spans="5:13">
      <c r="E98" s="85" t="s">
        <v>187</v>
      </c>
      <c r="F98" s="85" t="s">
        <v>185</v>
      </c>
      <c r="G98" s="86"/>
      <c r="H98" s="86"/>
      <c r="M98" s="87" t="s">
        <v>552</v>
      </c>
    </row>
    <row r="99" spans="5:13">
      <c r="E99" s="85" t="s">
        <v>188</v>
      </c>
      <c r="F99" s="85" t="s">
        <v>185</v>
      </c>
      <c r="G99" s="86"/>
      <c r="H99" s="86"/>
      <c r="M99" s="87" t="s">
        <v>552</v>
      </c>
    </row>
    <row r="100" spans="5:13">
      <c r="E100" s="85" t="s">
        <v>189</v>
      </c>
      <c r="F100" s="85" t="s">
        <v>190</v>
      </c>
      <c r="G100" s="86"/>
      <c r="H100" s="86"/>
      <c r="M100" s="87" t="s">
        <v>552</v>
      </c>
    </row>
    <row r="101" spans="5:13">
      <c r="E101" s="85" t="s">
        <v>191</v>
      </c>
      <c r="F101" s="85" t="s">
        <v>190</v>
      </c>
      <c r="G101" s="86"/>
      <c r="H101" s="86"/>
      <c r="M101" s="87" t="s">
        <v>552</v>
      </c>
    </row>
    <row r="102" spans="5:13">
      <c r="E102" s="85" t="s">
        <v>192</v>
      </c>
      <c r="F102" s="85" t="s">
        <v>190</v>
      </c>
      <c r="G102" s="86"/>
      <c r="H102" s="86"/>
      <c r="M102" s="87" t="s">
        <v>552</v>
      </c>
    </row>
    <row r="103" spans="5:13">
      <c r="E103" s="85" t="s">
        <v>193</v>
      </c>
      <c r="F103" s="85" t="s">
        <v>190</v>
      </c>
      <c r="G103" s="86"/>
      <c r="H103" s="86"/>
      <c r="M103" s="87" t="s">
        <v>552</v>
      </c>
    </row>
    <row r="104" spans="5:13">
      <c r="E104" s="85" t="s">
        <v>194</v>
      </c>
      <c r="F104" s="85" t="s">
        <v>195</v>
      </c>
      <c r="G104" s="86"/>
      <c r="H104" s="86"/>
      <c r="M104" s="87" t="s">
        <v>552</v>
      </c>
    </row>
    <row r="105" spans="5:13">
      <c r="E105" s="85" t="s">
        <v>196</v>
      </c>
      <c r="F105" s="85" t="s">
        <v>195</v>
      </c>
      <c r="G105" s="86"/>
      <c r="H105" s="86"/>
      <c r="M105" s="87" t="s">
        <v>552</v>
      </c>
    </row>
    <row r="106" spans="5:13">
      <c r="E106" s="85" t="s">
        <v>197</v>
      </c>
      <c r="F106" s="85" t="s">
        <v>195</v>
      </c>
      <c r="G106" s="86"/>
      <c r="H106" s="86"/>
      <c r="M106" s="87" t="s">
        <v>552</v>
      </c>
    </row>
    <row r="107" spans="5:13">
      <c r="E107" s="85" t="s">
        <v>198</v>
      </c>
      <c r="F107" s="85" t="s">
        <v>199</v>
      </c>
      <c r="G107" s="86"/>
      <c r="H107" s="86"/>
      <c r="M107" s="87" t="s">
        <v>552</v>
      </c>
    </row>
    <row r="108" spans="5:13">
      <c r="E108" s="85" t="s">
        <v>200</v>
      </c>
      <c r="F108" s="85" t="s">
        <v>199</v>
      </c>
      <c r="G108" s="86"/>
      <c r="H108" s="86"/>
      <c r="M108" s="87" t="s">
        <v>552</v>
      </c>
    </row>
    <row r="109" spans="5:13">
      <c r="E109" s="85" t="s">
        <v>201</v>
      </c>
      <c r="F109" s="85" t="s">
        <v>202</v>
      </c>
      <c r="G109" s="86"/>
      <c r="H109" s="86"/>
      <c r="M109" s="87" t="s">
        <v>552</v>
      </c>
    </row>
    <row r="110" spans="5:13">
      <c r="E110" s="85" t="s">
        <v>203</v>
      </c>
      <c r="F110" s="85" t="s">
        <v>202</v>
      </c>
      <c r="G110" s="86"/>
      <c r="H110" s="86"/>
      <c r="M110" s="87" t="s">
        <v>552</v>
      </c>
    </row>
    <row r="111" spans="5:13">
      <c r="E111" s="85" t="s">
        <v>204</v>
      </c>
      <c r="F111" s="85" t="s">
        <v>205</v>
      </c>
      <c r="G111" s="86"/>
      <c r="H111" s="86"/>
      <c r="M111" s="87" t="s">
        <v>552</v>
      </c>
    </row>
    <row r="112" spans="5:13">
      <c r="E112" s="85"/>
      <c r="G112" s="99"/>
      <c r="H112" s="86"/>
      <c r="I112" s="86"/>
    </row>
    <row r="113" spans="8:9">
      <c r="H113" s="86"/>
      <c r="I113" s="86"/>
    </row>
    <row r="114" spans="8:9">
      <c r="H114" s="86"/>
      <c r="I114" s="86"/>
    </row>
  </sheetData>
  <mergeCells count="11">
    <mergeCell ref="K9:N9"/>
    <mergeCell ref="D1:N1"/>
    <mergeCell ref="D2:N2"/>
    <mergeCell ref="E4:J4"/>
    <mergeCell ref="K4:N4"/>
    <mergeCell ref="K7:L7"/>
    <mergeCell ref="K10:N10"/>
    <mergeCell ref="H19:N19"/>
    <mergeCell ref="K11:N11"/>
    <mergeCell ref="K13:N13"/>
    <mergeCell ref="K12:N12"/>
  </mergeCells>
  <pageMargins left="0.16" right="0.16" top="0.78740157480314965" bottom="0.78740157480314965" header="0.31496062992125984" footer="0.31496062992125984"/>
  <pageSetup paperSize="9" scale="50" orientation="landscape" r:id="rId1"/>
  <ignoredErrors>
    <ignoredError sqref="F12:F13 F6 F8:F11 F14:F15 K8 K6:N7 K9:N15 L8:N8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R89"/>
  <sheetViews>
    <sheetView showGridLines="0" zoomScale="80" zoomScaleNormal="80" workbookViewId="0">
      <pane ySplit="5" topLeftCell="A6" activePane="bottomLeft" state="frozen"/>
      <selection pane="bottomLeft"/>
    </sheetView>
  </sheetViews>
  <sheetFormatPr defaultColWidth="8.85546875" defaultRowHeight="15.75"/>
  <cols>
    <col min="1" max="1" width="8.85546875" style="215"/>
    <col min="2" max="2" width="26.7109375" style="215" customWidth="1"/>
    <col min="3" max="3" width="16.28515625" style="215" customWidth="1"/>
    <col min="4" max="4" width="19.28515625" style="215" customWidth="1"/>
    <col min="5" max="5" width="39" style="215" customWidth="1"/>
    <col min="6" max="6" width="10.28515625" style="751" customWidth="1"/>
    <col min="7" max="7" width="14.28515625" style="293" customWidth="1"/>
    <col min="8" max="8" width="7.42578125" style="214" customWidth="1"/>
    <col min="9" max="9" width="46.5703125" style="215" customWidth="1"/>
    <col min="10" max="10" width="11.7109375" style="215" customWidth="1"/>
    <col min="11" max="11" width="58" style="215" customWidth="1"/>
    <col min="12" max="13" width="10.85546875" style="215" customWidth="1"/>
    <col min="14" max="14" width="32" style="215" customWidth="1"/>
    <col min="15" max="15" width="41.28515625" style="215" customWidth="1"/>
    <col min="16" max="16" width="2.140625" style="215" customWidth="1"/>
    <col min="17" max="17" width="41.28515625" style="314" customWidth="1"/>
    <col min="18" max="18" width="68.7109375" style="314" customWidth="1"/>
    <col min="19" max="16384" width="8.85546875" style="215"/>
  </cols>
  <sheetData>
    <row r="1" spans="1:18" ht="23.25">
      <c r="B1" s="1042" t="s">
        <v>0</v>
      </c>
      <c r="C1" s="1042"/>
      <c r="D1" s="1042"/>
      <c r="E1" s="1042"/>
      <c r="F1" s="1042"/>
      <c r="G1" s="1042"/>
      <c r="H1" s="1042"/>
      <c r="I1" s="1042"/>
      <c r="J1" s="1042"/>
      <c r="K1" s="1042"/>
      <c r="L1" s="1042"/>
      <c r="M1" s="1042"/>
      <c r="N1" s="1042"/>
      <c r="O1" s="1042"/>
      <c r="P1" s="209"/>
      <c r="Q1" s="312"/>
      <c r="R1" s="312"/>
    </row>
    <row r="2" spans="1:18">
      <c r="B2" s="1043" t="s">
        <v>2174</v>
      </c>
      <c r="C2" s="1043"/>
      <c r="D2" s="1043"/>
      <c r="E2" s="1043"/>
      <c r="F2" s="1043"/>
      <c r="G2" s="1043"/>
      <c r="H2" s="1043"/>
      <c r="I2" s="1043"/>
      <c r="J2" s="1043"/>
      <c r="K2" s="1043"/>
      <c r="L2" s="1043"/>
      <c r="M2" s="1043"/>
      <c r="N2" s="1043"/>
      <c r="O2" s="1043"/>
      <c r="P2" s="210"/>
      <c r="Q2" s="313"/>
      <c r="R2" s="313"/>
    </row>
    <row r="4" spans="1:18">
      <c r="D4" s="1044" t="s">
        <v>2</v>
      </c>
      <c r="E4" s="1045"/>
      <c r="F4" s="1045"/>
      <c r="G4" s="1045"/>
      <c r="H4" s="1045"/>
      <c r="I4" s="1045"/>
      <c r="J4" s="1045"/>
      <c r="K4" s="1046"/>
      <c r="L4" s="1047" t="s">
        <v>3</v>
      </c>
      <c r="M4" s="1048"/>
      <c r="N4" s="1048"/>
      <c r="O4" s="1049"/>
      <c r="P4" s="305"/>
      <c r="Q4" s="324"/>
      <c r="R4" s="324"/>
    </row>
    <row r="5" spans="1:18" s="239" customFormat="1" ht="45">
      <c r="B5" s="306" t="s">
        <v>4</v>
      </c>
      <c r="C5" s="307" t="s">
        <v>303</v>
      </c>
      <c r="D5" s="306" t="s">
        <v>305</v>
      </c>
      <c r="E5" s="306" t="s">
        <v>313</v>
      </c>
      <c r="F5" s="306" t="s">
        <v>1365</v>
      </c>
      <c r="G5" s="308" t="s">
        <v>314</v>
      </c>
      <c r="H5" s="308" t="s">
        <v>302</v>
      </c>
      <c r="I5" s="309" t="s">
        <v>8</v>
      </c>
      <c r="J5" s="308" t="s">
        <v>546</v>
      </c>
      <c r="K5" s="310" t="s">
        <v>10</v>
      </c>
      <c r="L5" s="1125" t="s">
        <v>335</v>
      </c>
      <c r="M5" s="1126"/>
      <c r="N5" s="311" t="s">
        <v>8</v>
      </c>
      <c r="O5" s="311" t="s">
        <v>10</v>
      </c>
      <c r="P5" s="523"/>
      <c r="Q5" s="315" t="s">
        <v>338</v>
      </c>
      <c r="R5" s="325" t="s">
        <v>339</v>
      </c>
    </row>
    <row r="6" spans="1:18" s="239" customFormat="1" ht="21.6" customHeight="1">
      <c r="B6" s="240" t="s">
        <v>323</v>
      </c>
      <c r="C6" s="241"/>
      <c r="D6" s="242"/>
      <c r="E6" s="242"/>
      <c r="F6" s="242"/>
      <c r="G6" s="769">
        <f>SUM(G7:G17)</f>
        <v>127</v>
      </c>
      <c r="H6" s="243"/>
      <c r="I6" s="242"/>
      <c r="J6" s="242"/>
      <c r="K6" s="242"/>
      <c r="L6" s="242"/>
      <c r="M6" s="242"/>
      <c r="N6" s="242"/>
      <c r="O6" s="244"/>
      <c r="P6" s="524"/>
      <c r="Q6" s="316"/>
      <c r="R6" s="326"/>
    </row>
    <row r="7" spans="1:18" s="248" customFormat="1" ht="35.1" customHeight="1">
      <c r="A7" s="239"/>
      <c r="B7" s="7" t="s">
        <v>145</v>
      </c>
      <c r="C7" s="1120" t="s">
        <v>37</v>
      </c>
      <c r="D7" s="218" t="s">
        <v>37</v>
      </c>
      <c r="E7" s="1129" t="s">
        <v>38</v>
      </c>
      <c r="F7" s="760" t="s">
        <v>1366</v>
      </c>
      <c r="G7" s="288">
        <v>10</v>
      </c>
      <c r="H7" s="1117">
        <f>SUM(G7:G10)</f>
        <v>43</v>
      </c>
      <c r="I7" s="245" t="s">
        <v>39</v>
      </c>
      <c r="J7" s="246">
        <v>43910</v>
      </c>
      <c r="K7" s="247" t="s">
        <v>2078</v>
      </c>
      <c r="L7" s="1127" t="s">
        <v>38</v>
      </c>
      <c r="M7" s="1128"/>
      <c r="N7" s="245" t="s">
        <v>39</v>
      </c>
      <c r="O7" s="236" t="s">
        <v>316</v>
      </c>
      <c r="P7" s="525"/>
      <c r="Q7" s="317" t="s">
        <v>2091</v>
      </c>
      <c r="R7" s="778"/>
    </row>
    <row r="8" spans="1:18" s="248" customFormat="1" ht="35.1" customHeight="1">
      <c r="A8" s="239"/>
      <c r="B8" s="202" t="s">
        <v>291</v>
      </c>
      <c r="C8" s="1121"/>
      <c r="D8" s="219" t="s">
        <v>148</v>
      </c>
      <c r="E8" s="1130"/>
      <c r="F8" s="761" t="s">
        <v>1366</v>
      </c>
      <c r="G8" s="289">
        <v>8</v>
      </c>
      <c r="H8" s="1118"/>
      <c r="I8" s="249" t="s">
        <v>39</v>
      </c>
      <c r="J8" s="250">
        <v>44118</v>
      </c>
      <c r="K8" s="251" t="s">
        <v>2079</v>
      </c>
      <c r="L8" s="1115" t="s">
        <v>336</v>
      </c>
      <c r="M8" s="1116"/>
      <c r="N8" s="249" t="s">
        <v>39</v>
      </c>
      <c r="O8" s="237" t="s">
        <v>317</v>
      </c>
      <c r="P8" s="525"/>
      <c r="Q8" s="318" t="s">
        <v>2092</v>
      </c>
      <c r="R8" s="776" t="s">
        <v>2094</v>
      </c>
    </row>
    <row r="9" spans="1:18" s="248" customFormat="1" ht="35.1" customHeight="1">
      <c r="A9" s="239"/>
      <c r="B9" s="212" t="s">
        <v>292</v>
      </c>
      <c r="C9" s="1121"/>
      <c r="D9" s="220" t="s">
        <v>293</v>
      </c>
      <c r="E9" s="1130"/>
      <c r="F9" s="762" t="s">
        <v>1366</v>
      </c>
      <c r="G9" s="288">
        <v>15</v>
      </c>
      <c r="H9" s="1118"/>
      <c r="I9" s="245" t="s">
        <v>39</v>
      </c>
      <c r="J9" s="252">
        <v>44120</v>
      </c>
      <c r="K9" s="247" t="s">
        <v>2080</v>
      </c>
      <c r="L9" s="1123" t="s">
        <v>337</v>
      </c>
      <c r="M9" s="1124"/>
      <c r="N9" s="245" t="s">
        <v>39</v>
      </c>
      <c r="O9" s="236" t="s">
        <v>318</v>
      </c>
      <c r="P9" s="525"/>
      <c r="Q9" s="317" t="s">
        <v>2085</v>
      </c>
      <c r="R9" s="777" t="s">
        <v>2095</v>
      </c>
    </row>
    <row r="10" spans="1:18" s="248" customFormat="1" ht="35.1" customHeight="1">
      <c r="A10" s="239"/>
      <c r="B10" s="211" t="s">
        <v>294</v>
      </c>
      <c r="C10" s="1122"/>
      <c r="D10" s="221" t="s">
        <v>37</v>
      </c>
      <c r="E10" s="1131"/>
      <c r="F10" s="760" t="s">
        <v>1366</v>
      </c>
      <c r="G10" s="290">
        <v>10</v>
      </c>
      <c r="H10" s="1119"/>
      <c r="I10" s="253"/>
      <c r="J10" s="254">
        <v>44120</v>
      </c>
      <c r="K10" s="255" t="s">
        <v>324</v>
      </c>
      <c r="L10" s="1115"/>
      <c r="M10" s="1116"/>
      <c r="N10" s="253"/>
      <c r="O10" s="238" t="s">
        <v>319</v>
      </c>
      <c r="P10" s="525"/>
      <c r="Q10" s="318" t="s">
        <v>2085</v>
      </c>
      <c r="R10" s="776"/>
    </row>
    <row r="11" spans="1:18" s="248" customFormat="1" ht="35.1" customHeight="1">
      <c r="A11" s="239"/>
      <c r="B11" s="212" t="s">
        <v>2099</v>
      </c>
      <c r="C11" s="216" t="s">
        <v>304</v>
      </c>
      <c r="D11" s="218" t="s">
        <v>31</v>
      </c>
      <c r="E11" s="295" t="s">
        <v>32</v>
      </c>
      <c r="F11" s="760" t="s">
        <v>1366</v>
      </c>
      <c r="G11" s="288">
        <v>10</v>
      </c>
      <c r="H11" s="290">
        <f>G11</f>
        <v>10</v>
      </c>
      <c r="I11" s="245" t="s">
        <v>33</v>
      </c>
      <c r="J11" s="246">
        <v>44125</v>
      </c>
      <c r="K11" s="256" t="s">
        <v>2118</v>
      </c>
      <c r="L11" s="1127" t="s">
        <v>32</v>
      </c>
      <c r="M11" s="1128"/>
      <c r="N11" s="245" t="s">
        <v>33</v>
      </c>
      <c r="O11" s="236" t="s">
        <v>321</v>
      </c>
      <c r="P11" s="525"/>
      <c r="Q11" s="317" t="s">
        <v>2090</v>
      </c>
      <c r="R11" s="777" t="s">
        <v>2096</v>
      </c>
    </row>
    <row r="12" spans="1:18" s="248" customFormat="1" ht="35.1" customHeight="1">
      <c r="A12" s="239"/>
      <c r="B12" s="17" t="s">
        <v>295</v>
      </c>
      <c r="C12" s="781" t="s">
        <v>308</v>
      </c>
      <c r="D12" s="221" t="s">
        <v>251</v>
      </c>
      <c r="E12" s="782" t="s">
        <v>252</v>
      </c>
      <c r="F12" s="760" t="s">
        <v>1366</v>
      </c>
      <c r="G12" s="290">
        <v>4</v>
      </c>
      <c r="H12" s="290">
        <f>G12</f>
        <v>4</v>
      </c>
      <c r="I12" s="253" t="s">
        <v>253</v>
      </c>
      <c r="J12" s="787">
        <v>44125</v>
      </c>
      <c r="K12" s="788" t="s">
        <v>2103</v>
      </c>
      <c r="L12" s="1134" t="s">
        <v>252</v>
      </c>
      <c r="M12" s="1135"/>
      <c r="N12" s="253" t="s">
        <v>253</v>
      </c>
      <c r="O12" s="238" t="s">
        <v>322</v>
      </c>
      <c r="P12" s="780"/>
      <c r="Q12" s="789" t="s">
        <v>2104</v>
      </c>
      <c r="R12" s="790"/>
    </row>
    <row r="13" spans="1:18" s="248" customFormat="1" ht="35.1" customHeight="1">
      <c r="A13" s="239"/>
      <c r="B13" s="7" t="s">
        <v>2105</v>
      </c>
      <c r="C13" s="783" t="s">
        <v>307</v>
      </c>
      <c r="D13" s="218" t="s">
        <v>554</v>
      </c>
      <c r="E13" s="784" t="s">
        <v>359</v>
      </c>
      <c r="F13" s="765" t="s">
        <v>1366</v>
      </c>
      <c r="G13" s="288">
        <v>16</v>
      </c>
      <c r="H13" s="290">
        <f>G13</f>
        <v>16</v>
      </c>
      <c r="I13" s="245" t="s">
        <v>2125</v>
      </c>
      <c r="J13" s="246" t="s">
        <v>270</v>
      </c>
      <c r="K13" s="247" t="s">
        <v>2126</v>
      </c>
      <c r="L13" s="1108" t="s">
        <v>359</v>
      </c>
      <c r="M13" s="1109"/>
      <c r="N13" s="1136" t="s">
        <v>2124</v>
      </c>
      <c r="O13" s="1137"/>
      <c r="P13" s="521"/>
      <c r="Q13" s="785" t="s">
        <v>2084</v>
      </c>
      <c r="R13" s="786"/>
    </row>
    <row r="14" spans="1:18" s="248" customFormat="1" ht="35.1" customHeight="1">
      <c r="A14" s="239"/>
      <c r="B14" s="17" t="s">
        <v>2106</v>
      </c>
      <c r="C14" s="781" t="s">
        <v>2107</v>
      </c>
      <c r="D14" s="221" t="s">
        <v>2111</v>
      </c>
      <c r="E14" s="782" t="s">
        <v>405</v>
      </c>
      <c r="F14" s="765" t="s">
        <v>1366</v>
      </c>
      <c r="G14" s="290">
        <v>12</v>
      </c>
      <c r="H14" s="290">
        <f>G14</f>
        <v>12</v>
      </c>
      <c r="I14" s="253" t="s">
        <v>2114</v>
      </c>
      <c r="J14" s="254" t="s">
        <v>270</v>
      </c>
      <c r="K14" s="794" t="s">
        <v>2112</v>
      </c>
      <c r="L14" s="1134" t="s">
        <v>405</v>
      </c>
      <c r="M14" s="1135"/>
      <c r="N14" s="253" t="s">
        <v>2114</v>
      </c>
      <c r="O14" s="238" t="s">
        <v>2113</v>
      </c>
      <c r="P14" s="525"/>
      <c r="Q14" s="789" t="s">
        <v>2110</v>
      </c>
      <c r="R14" s="776"/>
    </row>
    <row r="15" spans="1:18" s="248" customFormat="1" ht="35.1" customHeight="1">
      <c r="A15" s="239"/>
      <c r="B15" s="212" t="s">
        <v>2115</v>
      </c>
      <c r="C15" s="774" t="s">
        <v>2116</v>
      </c>
      <c r="D15" s="218" t="s">
        <v>80</v>
      </c>
      <c r="E15" s="295" t="s">
        <v>472</v>
      </c>
      <c r="F15" s="760" t="s">
        <v>1366</v>
      </c>
      <c r="G15" s="288">
        <v>25</v>
      </c>
      <c r="H15" s="290">
        <f>G15</f>
        <v>25</v>
      </c>
      <c r="I15" s="245" t="s">
        <v>2117</v>
      </c>
      <c r="J15" s="246">
        <v>44125</v>
      </c>
      <c r="K15" s="247" t="s">
        <v>2119</v>
      </c>
      <c r="L15" s="1127" t="s">
        <v>472</v>
      </c>
      <c r="M15" s="1128"/>
      <c r="N15" s="245" t="s">
        <v>2120</v>
      </c>
      <c r="O15" s="236" t="s">
        <v>2121</v>
      </c>
      <c r="P15" s="525"/>
      <c r="Q15" s="317" t="s">
        <v>2122</v>
      </c>
      <c r="R15" s="777"/>
    </row>
    <row r="16" spans="1:18" s="248" customFormat="1" ht="35.1" customHeight="1">
      <c r="A16" s="239"/>
      <c r="B16" s="17" t="s">
        <v>131</v>
      </c>
      <c r="C16" s="781" t="s">
        <v>309</v>
      </c>
      <c r="D16" s="221" t="s">
        <v>703</v>
      </c>
      <c r="E16" s="782" t="s">
        <v>420</v>
      </c>
      <c r="F16" s="760" t="s">
        <v>1366</v>
      </c>
      <c r="G16" s="290">
        <v>6</v>
      </c>
      <c r="H16" s="795">
        <f>+G16</f>
        <v>6</v>
      </c>
      <c r="I16" s="253" t="s">
        <v>703</v>
      </c>
      <c r="J16" s="254" t="s">
        <v>270</v>
      </c>
      <c r="K16" s="796" t="s">
        <v>2123</v>
      </c>
      <c r="L16" s="1134" t="s">
        <v>420</v>
      </c>
      <c r="M16" s="1135"/>
      <c r="N16" s="253" t="s">
        <v>703</v>
      </c>
      <c r="O16" s="238" t="s">
        <v>316</v>
      </c>
      <c r="P16" s="525"/>
      <c r="Q16" s="320" t="s">
        <v>2088</v>
      </c>
      <c r="R16" s="328"/>
    </row>
    <row r="17" spans="1:18" s="248" customFormat="1" ht="35.1" customHeight="1">
      <c r="A17" s="239"/>
      <c r="B17" s="212" t="s">
        <v>2127</v>
      </c>
      <c r="C17" s="774" t="s">
        <v>310</v>
      </c>
      <c r="D17" s="218" t="s">
        <v>2128</v>
      </c>
      <c r="E17" s="295" t="s">
        <v>383</v>
      </c>
      <c r="F17" s="760" t="s">
        <v>1366</v>
      </c>
      <c r="G17" s="288">
        <v>11</v>
      </c>
      <c r="H17" s="290">
        <f>G17</f>
        <v>11</v>
      </c>
      <c r="I17" s="245" t="s">
        <v>633</v>
      </c>
      <c r="J17" s="246" t="s">
        <v>270</v>
      </c>
      <c r="K17" s="247" t="s">
        <v>2129</v>
      </c>
      <c r="L17" s="1127" t="s">
        <v>383</v>
      </c>
      <c r="M17" s="1128"/>
      <c r="N17" s="245" t="s">
        <v>2120</v>
      </c>
      <c r="O17" s="236" t="s">
        <v>2130</v>
      </c>
      <c r="P17" s="525"/>
      <c r="Q17" s="317" t="s">
        <v>2131</v>
      </c>
      <c r="R17" s="777"/>
    </row>
    <row r="18" spans="1:18" s="239" customFormat="1" ht="21.6" customHeight="1">
      <c r="B18" s="257" t="s">
        <v>296</v>
      </c>
      <c r="C18" s="258"/>
      <c r="D18" s="259"/>
      <c r="E18" s="260"/>
      <c r="F18" s="260"/>
      <c r="G18" s="770">
        <f>SUM(G19:G32)</f>
        <v>326</v>
      </c>
      <c r="H18" s="261"/>
      <c r="I18" s="260"/>
      <c r="J18" s="260"/>
      <c r="K18" s="260"/>
      <c r="L18" s="260"/>
      <c r="M18" s="260"/>
      <c r="N18" s="260"/>
      <c r="O18" s="262"/>
      <c r="P18" s="524"/>
      <c r="Q18" s="319"/>
      <c r="R18" s="327"/>
    </row>
    <row r="19" spans="1:18" s="248" customFormat="1" ht="35.1" customHeight="1">
      <c r="A19" s="239"/>
      <c r="B19" s="223" t="s">
        <v>2099</v>
      </c>
      <c r="C19" s="224" t="s">
        <v>306</v>
      </c>
      <c r="D19" s="225" t="s">
        <v>31</v>
      </c>
      <c r="E19" s="296" t="s">
        <v>32</v>
      </c>
      <c r="F19" s="763" t="s">
        <v>1367</v>
      </c>
      <c r="G19" s="291">
        <v>10</v>
      </c>
      <c r="H19" s="791">
        <f>+G19</f>
        <v>10</v>
      </c>
      <c r="I19" s="263" t="s">
        <v>33</v>
      </c>
      <c r="J19" s="264">
        <v>44106</v>
      </c>
      <c r="K19" s="265" t="s">
        <v>2081</v>
      </c>
      <c r="L19" s="1094" t="s">
        <v>32</v>
      </c>
      <c r="M19" s="1095"/>
      <c r="N19" s="263" t="s">
        <v>33</v>
      </c>
      <c r="O19" s="234" t="s">
        <v>320</v>
      </c>
      <c r="P19" s="525"/>
      <c r="Q19" s="320" t="s">
        <v>2090</v>
      </c>
      <c r="R19" s="328"/>
    </row>
    <row r="20" spans="1:18" s="248" customFormat="1" ht="35.1" customHeight="1">
      <c r="A20" s="239"/>
      <c r="B20" s="213" t="s">
        <v>2100</v>
      </c>
      <c r="C20" s="1092" t="s">
        <v>242</v>
      </c>
      <c r="D20" s="222" t="s">
        <v>13</v>
      </c>
      <c r="E20" s="1110" t="s">
        <v>233</v>
      </c>
      <c r="F20" s="764" t="s">
        <v>1367</v>
      </c>
      <c r="G20" s="292">
        <v>24</v>
      </c>
      <c r="H20" s="1132">
        <f>+G20+G21</f>
        <v>51</v>
      </c>
      <c r="I20" s="266" t="s">
        <v>237</v>
      </c>
      <c r="J20" s="267">
        <v>43983</v>
      </c>
      <c r="K20" s="268" t="s">
        <v>325</v>
      </c>
      <c r="L20" s="1099" t="s">
        <v>326</v>
      </c>
      <c r="M20" s="1100"/>
      <c r="N20" s="1100"/>
      <c r="O20" s="1101"/>
      <c r="P20" s="521"/>
      <c r="Q20" s="771" t="s">
        <v>2086</v>
      </c>
      <c r="R20" s="329"/>
    </row>
    <row r="21" spans="1:18" s="248" customFormat="1" ht="35.1" customHeight="1">
      <c r="A21" s="239"/>
      <c r="B21" s="223" t="s">
        <v>2101</v>
      </c>
      <c r="C21" s="1093"/>
      <c r="D21" s="225" t="s">
        <v>13</v>
      </c>
      <c r="E21" s="1111"/>
      <c r="F21" s="764" t="s">
        <v>1367</v>
      </c>
      <c r="G21" s="291">
        <v>27</v>
      </c>
      <c r="H21" s="1133"/>
      <c r="I21" s="263" t="s">
        <v>237</v>
      </c>
      <c r="J21" s="264">
        <v>44120</v>
      </c>
      <c r="K21" s="269" t="s">
        <v>327</v>
      </c>
      <c r="L21" s="1112" t="s">
        <v>328</v>
      </c>
      <c r="M21" s="1113"/>
      <c r="N21" s="1113"/>
      <c r="O21" s="1114"/>
      <c r="P21" s="521"/>
      <c r="Q21" s="772" t="s">
        <v>2086</v>
      </c>
      <c r="R21" s="330"/>
    </row>
    <row r="22" spans="1:18" s="248" customFormat="1" ht="35.1" customHeight="1">
      <c r="A22" s="239"/>
      <c r="B22" s="213" t="s">
        <v>295</v>
      </c>
      <c r="C22" s="217" t="s">
        <v>308</v>
      </c>
      <c r="D22" s="222" t="s">
        <v>251</v>
      </c>
      <c r="E22" s="297" t="s">
        <v>252</v>
      </c>
      <c r="F22" s="763" t="s">
        <v>1367</v>
      </c>
      <c r="G22" s="292">
        <v>6</v>
      </c>
      <c r="H22" s="791">
        <f t="shared" ref="H22:H28" si="0">+G22</f>
        <v>6</v>
      </c>
      <c r="I22" s="266" t="s">
        <v>253</v>
      </c>
      <c r="J22" s="267">
        <v>44106</v>
      </c>
      <c r="K22" s="268" t="s">
        <v>2102</v>
      </c>
      <c r="L22" s="1108" t="s">
        <v>252</v>
      </c>
      <c r="M22" s="1109"/>
      <c r="N22" s="266" t="s">
        <v>253</v>
      </c>
      <c r="O22" s="235" t="s">
        <v>322</v>
      </c>
      <c r="P22" s="525"/>
      <c r="Q22" s="321" t="s">
        <v>2087</v>
      </c>
      <c r="R22" s="779" t="s">
        <v>2097</v>
      </c>
    </row>
    <row r="23" spans="1:18" s="248" customFormat="1" ht="35.1" customHeight="1">
      <c r="A23" s="239"/>
      <c r="B23" s="223" t="s">
        <v>131</v>
      </c>
      <c r="C23" s="224" t="s">
        <v>309</v>
      </c>
      <c r="D23" s="225" t="s">
        <v>43</v>
      </c>
      <c r="E23" s="296" t="s">
        <v>269</v>
      </c>
      <c r="F23" s="763" t="s">
        <v>1367</v>
      </c>
      <c r="G23" s="291">
        <v>10</v>
      </c>
      <c r="H23" s="791">
        <f t="shared" si="0"/>
        <v>10</v>
      </c>
      <c r="I23" s="263" t="s">
        <v>272</v>
      </c>
      <c r="J23" s="264" t="s">
        <v>270</v>
      </c>
      <c r="K23" s="270" t="s">
        <v>2082</v>
      </c>
      <c r="L23" s="1094" t="s">
        <v>269</v>
      </c>
      <c r="M23" s="1095"/>
      <c r="N23" s="263" t="s">
        <v>272</v>
      </c>
      <c r="O23" s="234" t="s">
        <v>316</v>
      </c>
      <c r="P23" s="525"/>
      <c r="Q23" s="320" t="s">
        <v>2088</v>
      </c>
      <c r="R23" s="328"/>
    </row>
    <row r="24" spans="1:18" s="248" customFormat="1" ht="35.1" customHeight="1">
      <c r="B24" s="213" t="s">
        <v>300</v>
      </c>
      <c r="C24" s="217" t="s">
        <v>310</v>
      </c>
      <c r="D24" s="222" t="s">
        <v>180</v>
      </c>
      <c r="E24" s="297" t="s">
        <v>301</v>
      </c>
      <c r="F24" s="763" t="s">
        <v>1367</v>
      </c>
      <c r="G24" s="292">
        <v>42</v>
      </c>
      <c r="H24" s="792">
        <f t="shared" si="0"/>
        <v>42</v>
      </c>
      <c r="I24" s="266" t="s">
        <v>2163</v>
      </c>
      <c r="J24" s="246">
        <v>44120</v>
      </c>
      <c r="K24" s="268" t="s">
        <v>2083</v>
      </c>
      <c r="L24" s="1105" t="s">
        <v>2077</v>
      </c>
      <c r="M24" s="1106"/>
      <c r="N24" s="1106"/>
      <c r="O24" s="1107"/>
      <c r="P24" s="521"/>
      <c r="Q24" s="771" t="s">
        <v>2089</v>
      </c>
      <c r="R24" s="771" t="s">
        <v>2098</v>
      </c>
    </row>
    <row r="25" spans="1:18" s="248" customFormat="1" ht="35.1" customHeight="1">
      <c r="B25" s="223" t="s">
        <v>2105</v>
      </c>
      <c r="C25" s="224" t="s">
        <v>307</v>
      </c>
      <c r="D25" s="225" t="s">
        <v>64</v>
      </c>
      <c r="E25" s="296" t="s">
        <v>25</v>
      </c>
      <c r="F25" s="763" t="s">
        <v>1367</v>
      </c>
      <c r="G25" s="291">
        <v>24</v>
      </c>
      <c r="H25" s="791">
        <f t="shared" si="0"/>
        <v>24</v>
      </c>
      <c r="I25" s="263" t="s">
        <v>26</v>
      </c>
      <c r="J25" s="264" t="s">
        <v>270</v>
      </c>
      <c r="K25" s="269" t="s">
        <v>2108</v>
      </c>
      <c r="L25" s="1094" t="s">
        <v>25</v>
      </c>
      <c r="M25" s="1095"/>
      <c r="N25" s="793" t="s">
        <v>26</v>
      </c>
      <c r="O25" s="234" t="s">
        <v>2109</v>
      </c>
      <c r="P25" s="521"/>
      <c r="Q25" s="772" t="s">
        <v>2084</v>
      </c>
      <c r="R25" s="330"/>
    </row>
    <row r="26" spans="1:18" s="248" customFormat="1" ht="35.1" customHeight="1">
      <c r="B26" s="213" t="s">
        <v>2106</v>
      </c>
      <c r="C26" s="217" t="s">
        <v>2107</v>
      </c>
      <c r="D26" s="222" t="s">
        <v>157</v>
      </c>
      <c r="E26" s="297" t="s">
        <v>400</v>
      </c>
      <c r="F26" s="763" t="s">
        <v>1367</v>
      </c>
      <c r="G26" s="292">
        <v>20</v>
      </c>
      <c r="H26" s="792">
        <f t="shared" si="0"/>
        <v>20</v>
      </c>
      <c r="I26" s="266" t="s">
        <v>739</v>
      </c>
      <c r="J26" s="246" t="s">
        <v>270</v>
      </c>
      <c r="K26" s="268" t="s">
        <v>2132</v>
      </c>
      <c r="L26" s="1108" t="s">
        <v>400</v>
      </c>
      <c r="M26" s="1109"/>
      <c r="N26" s="266" t="s">
        <v>739</v>
      </c>
      <c r="O26" s="235" t="s">
        <v>2133</v>
      </c>
      <c r="P26" s="525"/>
      <c r="Q26" s="321" t="s">
        <v>2110</v>
      </c>
      <c r="R26" s="779"/>
    </row>
    <row r="27" spans="1:18" s="248" customFormat="1" ht="35.1" customHeight="1">
      <c r="B27" s="223" t="s">
        <v>343</v>
      </c>
      <c r="C27" s="224" t="s">
        <v>344</v>
      </c>
      <c r="D27" s="225" t="s">
        <v>345</v>
      </c>
      <c r="E27" s="296" t="s">
        <v>386</v>
      </c>
      <c r="F27" s="763" t="s">
        <v>1367</v>
      </c>
      <c r="G27" s="291">
        <v>22</v>
      </c>
      <c r="H27" s="791">
        <f t="shared" si="0"/>
        <v>22</v>
      </c>
      <c r="I27" s="263" t="s">
        <v>2162</v>
      </c>
      <c r="J27" s="264" t="s">
        <v>270</v>
      </c>
      <c r="K27" s="269" t="s">
        <v>2141</v>
      </c>
      <c r="L27" s="1094" t="s">
        <v>386</v>
      </c>
      <c r="M27" s="1095"/>
      <c r="N27" s="263" t="s">
        <v>2142</v>
      </c>
      <c r="O27" s="234" t="s">
        <v>2143</v>
      </c>
      <c r="P27" s="521"/>
      <c r="Q27" s="772" t="s">
        <v>2144</v>
      </c>
      <c r="R27" s="330"/>
    </row>
    <row r="28" spans="1:18" s="248" customFormat="1" ht="35.1" customHeight="1">
      <c r="B28" s="7" t="s">
        <v>2146</v>
      </c>
      <c r="C28" s="783" t="s">
        <v>344</v>
      </c>
      <c r="D28" s="218" t="s">
        <v>345</v>
      </c>
      <c r="E28" s="295" t="s">
        <v>364</v>
      </c>
      <c r="F28" s="763" t="s">
        <v>1367</v>
      </c>
      <c r="G28" s="288">
        <v>24</v>
      </c>
      <c r="H28" s="792">
        <f t="shared" si="0"/>
        <v>24</v>
      </c>
      <c r="I28" s="266" t="s">
        <v>610</v>
      </c>
      <c r="J28" s="246" t="s">
        <v>270</v>
      </c>
      <c r="K28" s="801" t="s">
        <v>2147</v>
      </c>
      <c r="L28" s="1108" t="s">
        <v>364</v>
      </c>
      <c r="M28" s="1109"/>
      <c r="N28" s="245" t="s">
        <v>610</v>
      </c>
      <c r="O28" s="236" t="s">
        <v>2143</v>
      </c>
      <c r="P28" s="521"/>
      <c r="Q28" s="785" t="s">
        <v>2145</v>
      </c>
      <c r="R28" s="786"/>
    </row>
    <row r="29" spans="1:18" s="248" customFormat="1" ht="35.1" customHeight="1">
      <c r="B29" s="799" t="s">
        <v>2127</v>
      </c>
      <c r="C29" s="798" t="s">
        <v>310</v>
      </c>
      <c r="D29" s="225" t="s">
        <v>2128</v>
      </c>
      <c r="E29" s="800" t="s">
        <v>373</v>
      </c>
      <c r="F29" s="763" t="s">
        <v>1367</v>
      </c>
      <c r="G29" s="291">
        <v>44</v>
      </c>
      <c r="H29" s="291">
        <f>G29</f>
        <v>44</v>
      </c>
      <c r="I29" s="263" t="s">
        <v>2134</v>
      </c>
      <c r="J29" s="264" t="s">
        <v>270</v>
      </c>
      <c r="K29" s="802" t="s">
        <v>2135</v>
      </c>
      <c r="L29" s="1094" t="s">
        <v>373</v>
      </c>
      <c r="M29" s="1095"/>
      <c r="N29" s="263" t="s">
        <v>2136</v>
      </c>
      <c r="O29" s="234" t="s">
        <v>2137</v>
      </c>
      <c r="P29" s="525"/>
      <c r="Q29" s="320" t="s">
        <v>2131</v>
      </c>
      <c r="R29" s="803"/>
    </row>
    <row r="30" spans="1:18" s="248" customFormat="1" ht="35.1" customHeight="1">
      <c r="B30" s="7" t="s">
        <v>341</v>
      </c>
      <c r="C30" s="797" t="s">
        <v>342</v>
      </c>
      <c r="D30" s="218" t="s">
        <v>342</v>
      </c>
      <c r="E30" s="784" t="s">
        <v>530</v>
      </c>
      <c r="F30" s="763" t="s">
        <v>1367</v>
      </c>
      <c r="G30" s="288">
        <v>20</v>
      </c>
      <c r="H30" s="804">
        <f>SUM(G30:G30)</f>
        <v>20</v>
      </c>
      <c r="I30" s="245" t="s">
        <v>2161</v>
      </c>
      <c r="J30" s="246" t="s">
        <v>270</v>
      </c>
      <c r="K30" s="801" t="s">
        <v>2138</v>
      </c>
      <c r="L30" s="1127" t="s">
        <v>530</v>
      </c>
      <c r="M30" s="1128"/>
      <c r="N30" s="805" t="s">
        <v>2140</v>
      </c>
      <c r="O30" s="236" t="s">
        <v>2139</v>
      </c>
      <c r="P30" s="521"/>
      <c r="Q30" s="785" t="s">
        <v>2093</v>
      </c>
      <c r="R30" s="786"/>
    </row>
    <row r="31" spans="1:18" s="248" customFormat="1" ht="35.1" customHeight="1">
      <c r="B31" s="799" t="s">
        <v>2148</v>
      </c>
      <c r="C31" s="798" t="s">
        <v>2149</v>
      </c>
      <c r="D31" s="225" t="s">
        <v>205</v>
      </c>
      <c r="E31" s="800" t="s">
        <v>499</v>
      </c>
      <c r="F31" s="763" t="s">
        <v>1367</v>
      </c>
      <c r="G31" s="291">
        <v>28</v>
      </c>
      <c r="H31" s="291">
        <f>G31</f>
        <v>28</v>
      </c>
      <c r="I31" s="263" t="s">
        <v>2150</v>
      </c>
      <c r="J31" s="264" t="s">
        <v>270</v>
      </c>
      <c r="K31" s="802" t="s">
        <v>2151</v>
      </c>
      <c r="L31" s="1094" t="s">
        <v>499</v>
      </c>
      <c r="M31" s="1095"/>
      <c r="N31" s="263" t="s">
        <v>2152</v>
      </c>
      <c r="O31" s="234" t="s">
        <v>2153</v>
      </c>
      <c r="P31" s="525"/>
      <c r="Q31" s="320" t="s">
        <v>2154</v>
      </c>
      <c r="R31" s="803"/>
    </row>
    <row r="32" spans="1:18" s="248" customFormat="1" ht="35.1" customHeight="1">
      <c r="B32" s="7" t="s">
        <v>2155</v>
      </c>
      <c r="C32" s="783" t="s">
        <v>2156</v>
      </c>
      <c r="D32" s="218" t="s">
        <v>746</v>
      </c>
      <c r="E32" s="295" t="s">
        <v>413</v>
      </c>
      <c r="F32" s="763" t="s">
        <v>1367</v>
      </c>
      <c r="G32" s="288">
        <v>25</v>
      </c>
      <c r="H32" s="792">
        <f>+G32</f>
        <v>25</v>
      </c>
      <c r="I32" s="245" t="s">
        <v>2158</v>
      </c>
      <c r="J32" s="246" t="s">
        <v>270</v>
      </c>
      <c r="K32" s="801" t="s">
        <v>2159</v>
      </c>
      <c r="L32" s="1108" t="s">
        <v>413</v>
      </c>
      <c r="M32" s="1109"/>
      <c r="N32" s="245" t="s">
        <v>2160</v>
      </c>
      <c r="O32" s="236" t="s">
        <v>2109</v>
      </c>
      <c r="P32" s="521"/>
      <c r="Q32" s="785" t="s">
        <v>2157</v>
      </c>
      <c r="R32" s="786"/>
    </row>
    <row r="33" spans="1:18" s="298" customFormat="1" ht="30" customHeight="1">
      <c r="B33" s="768" t="s">
        <v>312</v>
      </c>
      <c r="C33" s="232"/>
      <c r="D33" s="233"/>
      <c r="E33" s="299"/>
      <c r="F33" s="299"/>
      <c r="G33" s="766">
        <f>SUM(G6,G18)</f>
        <v>453</v>
      </c>
      <c r="H33" s="338"/>
      <c r="I33" s="300"/>
      <c r="J33" s="301"/>
      <c r="K33" s="302"/>
      <c r="L33" s="303"/>
      <c r="M33" s="303"/>
      <c r="N33" s="303"/>
      <c r="O33" s="304"/>
      <c r="P33" s="526"/>
      <c r="Q33" s="322"/>
      <c r="R33" s="331"/>
    </row>
    <row r="34" spans="1:18" s="239" customFormat="1" ht="21.6" customHeight="1">
      <c r="B34" s="271" t="s">
        <v>311</v>
      </c>
      <c r="C34" s="272"/>
      <c r="D34" s="273"/>
      <c r="E34" s="274"/>
      <c r="F34" s="274"/>
      <c r="G34" s="275"/>
      <c r="H34" s="275"/>
      <c r="I34" s="274"/>
      <c r="J34" s="274"/>
      <c r="K34" s="274"/>
      <c r="L34" s="274"/>
      <c r="M34" s="274"/>
      <c r="N34" s="274"/>
      <c r="O34" s="276"/>
      <c r="P34" s="524"/>
      <c r="Q34" s="323"/>
      <c r="R34" s="332"/>
    </row>
    <row r="35" spans="1:18" s="248" customFormat="1" ht="30" customHeight="1">
      <c r="B35" s="226" t="s">
        <v>298</v>
      </c>
      <c r="C35" s="227" t="s">
        <v>340</v>
      </c>
      <c r="D35" s="228" t="s">
        <v>48</v>
      </c>
      <c r="E35" s="339" t="s">
        <v>49</v>
      </c>
      <c r="F35" s="339" t="s">
        <v>50</v>
      </c>
      <c r="G35" s="755"/>
      <c r="H35" s="277"/>
      <c r="I35" s="278" t="s">
        <v>51</v>
      </c>
      <c r="J35" s="279">
        <v>43917</v>
      </c>
      <c r="K35" s="280" t="s">
        <v>329</v>
      </c>
      <c r="L35" s="1102" t="s">
        <v>330</v>
      </c>
      <c r="M35" s="1103"/>
      <c r="N35" s="1103"/>
      <c r="O35" s="1104"/>
      <c r="P35" s="521"/>
      <c r="Q35" s="773" t="s">
        <v>2086</v>
      </c>
      <c r="R35" s="333"/>
    </row>
    <row r="36" spans="1:18" s="248" customFormat="1" ht="30" customHeight="1">
      <c r="B36" s="213" t="s">
        <v>297</v>
      </c>
      <c r="C36" s="217" t="s">
        <v>242</v>
      </c>
      <c r="D36" s="222" t="s">
        <v>48</v>
      </c>
      <c r="E36" s="294" t="s">
        <v>238</v>
      </c>
      <c r="F36" s="294" t="s">
        <v>50</v>
      </c>
      <c r="G36" s="756"/>
      <c r="H36" s="281"/>
      <c r="I36" s="282" t="s">
        <v>239</v>
      </c>
      <c r="J36" s="267">
        <v>44086</v>
      </c>
      <c r="K36" s="283" t="s">
        <v>331</v>
      </c>
      <c r="L36" s="1099" t="s">
        <v>332</v>
      </c>
      <c r="M36" s="1100"/>
      <c r="N36" s="1100"/>
      <c r="O36" s="1101"/>
      <c r="P36" s="521"/>
      <c r="Q36" s="771" t="s">
        <v>2086</v>
      </c>
      <c r="R36" s="329"/>
    </row>
    <row r="37" spans="1:18" s="248" customFormat="1" ht="30" customHeight="1">
      <c r="B37" s="229" t="s">
        <v>299</v>
      </c>
      <c r="C37" s="230" t="s">
        <v>340</v>
      </c>
      <c r="D37" s="231" t="s">
        <v>48</v>
      </c>
      <c r="E37" s="340" t="s">
        <v>54</v>
      </c>
      <c r="F37" s="340" t="s">
        <v>50</v>
      </c>
      <c r="G37" s="757"/>
      <c r="H37" s="284"/>
      <c r="I37" s="285" t="s">
        <v>315</v>
      </c>
      <c r="J37" s="286">
        <v>43910</v>
      </c>
      <c r="K37" s="287" t="s">
        <v>333</v>
      </c>
      <c r="L37" s="1096" t="s">
        <v>334</v>
      </c>
      <c r="M37" s="1097"/>
      <c r="N37" s="1097"/>
      <c r="O37" s="1098"/>
      <c r="P37" s="521"/>
      <c r="Q37" s="773" t="s">
        <v>2086</v>
      </c>
      <c r="R37" s="333"/>
    </row>
    <row r="38" spans="1:18" s="248" customFormat="1" ht="30" customHeight="1">
      <c r="A38" s="806"/>
      <c r="B38" s="807"/>
      <c r="C38" s="808"/>
      <c r="D38" s="809"/>
      <c r="E38" s="810"/>
      <c r="F38" s="810"/>
      <c r="G38" s="811"/>
      <c r="H38" s="812"/>
      <c r="I38" s="813"/>
      <c r="J38" s="814"/>
      <c r="K38" s="815"/>
      <c r="L38" s="816"/>
      <c r="M38" s="816"/>
      <c r="N38" s="816"/>
      <c r="O38" s="816"/>
      <c r="P38" s="816"/>
      <c r="Q38" s="817"/>
      <c r="R38" s="818"/>
    </row>
    <row r="39" spans="1:18" s="248" customFormat="1" ht="30" customHeight="1">
      <c r="A39" s="806"/>
      <c r="B39" s="807"/>
      <c r="C39" s="808"/>
      <c r="D39" s="809"/>
      <c r="E39" s="810"/>
      <c r="F39" s="810"/>
      <c r="G39" s="811"/>
      <c r="H39" s="812"/>
      <c r="I39" s="813"/>
      <c r="J39" s="814"/>
      <c r="K39" s="815"/>
      <c r="L39" s="816"/>
      <c r="M39" s="816"/>
      <c r="N39" s="816"/>
      <c r="O39" s="816"/>
      <c r="P39" s="816"/>
      <c r="Q39" s="817"/>
      <c r="R39" s="818"/>
    </row>
    <row r="40" spans="1:18" s="248" customFormat="1" ht="30" customHeight="1">
      <c r="A40" s="806"/>
      <c r="B40" s="807"/>
      <c r="C40" s="808"/>
      <c r="D40" s="809"/>
      <c r="E40" s="810"/>
      <c r="F40" s="810"/>
      <c r="G40" s="811"/>
      <c r="H40" s="812"/>
      <c r="I40" s="813"/>
      <c r="J40" s="814"/>
      <c r="K40" s="815"/>
      <c r="L40" s="816"/>
      <c r="M40" s="816"/>
      <c r="N40" s="816"/>
      <c r="O40" s="816"/>
      <c r="P40" s="816"/>
      <c r="Q40" s="817"/>
      <c r="R40" s="818"/>
    </row>
    <row r="41" spans="1:18" s="248" customFormat="1" ht="30" customHeight="1">
      <c r="A41" s="806"/>
      <c r="B41" s="807"/>
      <c r="C41" s="808"/>
      <c r="D41" s="809"/>
      <c r="E41" s="810"/>
      <c r="F41" s="810"/>
      <c r="G41" s="811"/>
      <c r="H41" s="812"/>
      <c r="I41" s="813"/>
      <c r="J41" s="814"/>
      <c r="K41" s="815"/>
      <c r="L41" s="816"/>
      <c r="M41" s="816"/>
      <c r="N41" s="816"/>
      <c r="O41" s="816"/>
      <c r="P41" s="816"/>
      <c r="Q41" s="817"/>
      <c r="R41" s="818"/>
    </row>
    <row r="42" spans="1:18" s="248" customFormat="1" ht="30" customHeight="1">
      <c r="A42" s="806"/>
      <c r="B42" s="807"/>
      <c r="C42" s="808"/>
      <c r="D42" s="809"/>
      <c r="E42" s="810"/>
      <c r="F42" s="810"/>
      <c r="G42" s="811"/>
      <c r="H42" s="812"/>
      <c r="I42" s="813"/>
      <c r="J42" s="814"/>
      <c r="K42" s="815"/>
      <c r="L42" s="816"/>
      <c r="M42" s="816"/>
      <c r="N42" s="816"/>
      <c r="O42" s="816"/>
      <c r="P42" s="816"/>
      <c r="Q42" s="817"/>
      <c r="R42" s="818"/>
    </row>
    <row r="43" spans="1:18" s="248" customFormat="1" ht="30" customHeight="1">
      <c r="A43" s="806"/>
      <c r="B43" s="807"/>
      <c r="C43" s="808"/>
      <c r="D43" s="809"/>
      <c r="E43" s="810"/>
      <c r="F43" s="810"/>
      <c r="G43" s="811"/>
      <c r="H43" s="812"/>
      <c r="I43" s="813"/>
      <c r="J43" s="814"/>
      <c r="K43" s="815"/>
      <c r="L43" s="816"/>
      <c r="M43" s="816"/>
      <c r="N43" s="816"/>
      <c r="O43" s="816"/>
      <c r="P43" s="816"/>
      <c r="Q43" s="817"/>
      <c r="R43" s="818"/>
    </row>
    <row r="44" spans="1:18" s="248" customFormat="1" ht="30" customHeight="1">
      <c r="A44" s="806"/>
      <c r="B44" s="807"/>
      <c r="C44" s="808"/>
      <c r="D44" s="809"/>
      <c r="E44" s="810"/>
      <c r="F44" s="810"/>
      <c r="G44" s="811"/>
      <c r="H44" s="812"/>
      <c r="I44" s="813"/>
      <c r="J44" s="814"/>
      <c r="K44" s="815"/>
      <c r="L44" s="816"/>
      <c r="M44" s="816"/>
      <c r="N44" s="816"/>
      <c r="O44" s="816"/>
      <c r="P44" s="816"/>
      <c r="Q44" s="817"/>
      <c r="R44" s="818"/>
    </row>
    <row r="45" spans="1:18" s="248" customFormat="1" ht="30" customHeight="1">
      <c r="A45" s="806"/>
      <c r="B45" s="807"/>
      <c r="C45" s="808"/>
      <c r="D45" s="809"/>
      <c r="E45" s="810"/>
      <c r="F45" s="810"/>
      <c r="G45" s="811"/>
      <c r="H45" s="812"/>
      <c r="I45" s="813"/>
      <c r="J45" s="814"/>
      <c r="K45" s="815"/>
      <c r="L45" s="816"/>
      <c r="M45" s="816"/>
      <c r="N45" s="816"/>
      <c r="O45" s="816"/>
      <c r="P45" s="816"/>
      <c r="Q45" s="817"/>
      <c r="R45" s="818"/>
    </row>
    <row r="46" spans="1:18" ht="28.9" customHeight="1">
      <c r="Q46" s="215"/>
    </row>
    <row r="47" spans="1:18" s="334" customFormat="1" ht="21">
      <c r="B47" s="336" t="s">
        <v>2164</v>
      </c>
      <c r="C47" s="337"/>
      <c r="D47" s="337"/>
      <c r="E47" s="337"/>
      <c r="F47" s="752"/>
      <c r="G47" s="335"/>
      <c r="H47" s="335"/>
    </row>
    <row r="48" spans="1:18" s="239" customFormat="1" ht="45">
      <c r="B48" s="306" t="s">
        <v>2165</v>
      </c>
      <c r="C48" s="307" t="s">
        <v>303</v>
      </c>
      <c r="D48" s="306" t="s">
        <v>305</v>
      </c>
      <c r="E48" s="306" t="s">
        <v>2167</v>
      </c>
      <c r="F48" s="306" t="s">
        <v>1365</v>
      </c>
      <c r="G48" s="308" t="s">
        <v>314</v>
      </c>
      <c r="H48" s="308" t="s">
        <v>302</v>
      </c>
      <c r="I48" s="309" t="s">
        <v>8</v>
      </c>
      <c r="J48" s="308" t="s">
        <v>9</v>
      </c>
      <c r="K48" s="310" t="s">
        <v>10</v>
      </c>
      <c r="L48" s="1125" t="s">
        <v>335</v>
      </c>
      <c r="M48" s="1126"/>
      <c r="N48" s="311" t="s">
        <v>8</v>
      </c>
      <c r="O48" s="311" t="s">
        <v>10</v>
      </c>
      <c r="P48" s="520"/>
      <c r="Q48" s="315" t="s">
        <v>338</v>
      </c>
      <c r="R48" s="325" t="s">
        <v>339</v>
      </c>
    </row>
    <row r="49" spans="2:18" s="248" customFormat="1" ht="35.1" customHeight="1">
      <c r="B49" s="213" t="s">
        <v>2166</v>
      </c>
      <c r="C49" s="217" t="s">
        <v>307</v>
      </c>
      <c r="D49" s="222" t="s">
        <v>346</v>
      </c>
      <c r="E49" s="297" t="s">
        <v>227</v>
      </c>
      <c r="F49" s="763" t="s">
        <v>1367</v>
      </c>
      <c r="G49" s="292">
        <v>14</v>
      </c>
      <c r="H49" s="775">
        <f>SUM(G49:G49)</f>
        <v>14</v>
      </c>
      <c r="I49" s="266" t="s">
        <v>545</v>
      </c>
      <c r="J49" s="246" t="s">
        <v>270</v>
      </c>
      <c r="K49" s="268" t="s">
        <v>2168</v>
      </c>
      <c r="L49" s="1108" t="s">
        <v>521</v>
      </c>
      <c r="M49" s="1109"/>
      <c r="N49" s="245" t="s">
        <v>2169</v>
      </c>
      <c r="O49" s="236" t="s">
        <v>2170</v>
      </c>
      <c r="P49" s="522"/>
      <c r="Q49" s="771" t="s">
        <v>2171</v>
      </c>
      <c r="R49" s="329"/>
    </row>
    <row r="50" spans="2:18" ht="20.45" customHeight="1">
      <c r="G50" s="767">
        <f>SUM(H49:H49)</f>
        <v>14</v>
      </c>
    </row>
    <row r="83" spans="2:7" s="528" customFormat="1" ht="18.75">
      <c r="B83" s="531" t="s">
        <v>2172</v>
      </c>
      <c r="C83" s="531"/>
      <c r="D83" s="531"/>
      <c r="E83" s="531"/>
      <c r="F83" s="753"/>
    </row>
    <row r="84" spans="2:7" s="529" customFormat="1">
      <c r="B84" s="530" t="s">
        <v>547</v>
      </c>
      <c r="F84" s="754"/>
      <c r="G84" s="527"/>
    </row>
    <row r="85" spans="2:7" s="529" customFormat="1">
      <c r="B85" s="530" t="s">
        <v>548</v>
      </c>
      <c r="F85" s="754"/>
      <c r="G85" s="527"/>
    </row>
    <row r="86" spans="2:7" s="529" customFormat="1">
      <c r="B86" s="530" t="s">
        <v>549</v>
      </c>
      <c r="F86" s="754"/>
      <c r="G86" s="527"/>
    </row>
    <row r="87" spans="2:7" s="529" customFormat="1">
      <c r="B87" s="530" t="s">
        <v>550</v>
      </c>
      <c r="F87" s="754"/>
      <c r="G87" s="527"/>
    </row>
    <row r="88" spans="2:7">
      <c r="B88" s="530" t="s">
        <v>551</v>
      </c>
    </row>
    <row r="89" spans="2:7" s="529" customFormat="1">
      <c r="B89" s="529" t="s">
        <v>2173</v>
      </c>
      <c r="F89" s="754"/>
      <c r="G89" s="527"/>
    </row>
  </sheetData>
  <mergeCells count="42">
    <mergeCell ref="L49:M49"/>
    <mergeCell ref="L12:M12"/>
    <mergeCell ref="L13:M13"/>
    <mergeCell ref="N13:O13"/>
    <mergeCell ref="L25:M25"/>
    <mergeCell ref="L48:M48"/>
    <mergeCell ref="L30:M30"/>
    <mergeCell ref="L11:M11"/>
    <mergeCell ref="L19:M19"/>
    <mergeCell ref="H20:H21"/>
    <mergeCell ref="L14:M14"/>
    <mergeCell ref="L15:M15"/>
    <mergeCell ref="L16:M16"/>
    <mergeCell ref="L17:M17"/>
    <mergeCell ref="B1:O1"/>
    <mergeCell ref="B2:O2"/>
    <mergeCell ref="D4:K4"/>
    <mergeCell ref="L4:O4"/>
    <mergeCell ref="L8:M8"/>
    <mergeCell ref="H7:H10"/>
    <mergeCell ref="C7:C10"/>
    <mergeCell ref="L9:M9"/>
    <mergeCell ref="L10:M10"/>
    <mergeCell ref="L5:M5"/>
    <mergeCell ref="L7:M7"/>
    <mergeCell ref="E7:E10"/>
    <mergeCell ref="C20:C21"/>
    <mergeCell ref="L23:M23"/>
    <mergeCell ref="L37:O37"/>
    <mergeCell ref="L36:O36"/>
    <mergeCell ref="L35:O35"/>
    <mergeCell ref="L24:O24"/>
    <mergeCell ref="L22:M22"/>
    <mergeCell ref="L27:M27"/>
    <mergeCell ref="L29:M29"/>
    <mergeCell ref="L26:M26"/>
    <mergeCell ref="L28:M28"/>
    <mergeCell ref="L31:M31"/>
    <mergeCell ref="L32:M32"/>
    <mergeCell ref="E20:E21"/>
    <mergeCell ref="L20:O20"/>
    <mergeCell ref="L21:O21"/>
  </mergeCells>
  <pageMargins left="0.16" right="0.16" top="0.78740157480314965" bottom="0.78740157480314965" header="0.31496062992125984" footer="0.31496062992125984"/>
  <pageSetup paperSize="9" scale="42" orientation="landscape" r:id="rId1"/>
  <ignoredErrors>
    <ignoredError sqref="E7 L22:L23 E29 E49" numberStoredAsText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U51"/>
  <sheetViews>
    <sheetView showGridLines="0" tabSelected="1" topLeftCell="B4" zoomScale="85" zoomScaleNormal="85" workbookViewId="0">
      <pane xSplit="1" topLeftCell="C1" activePane="topRight" state="frozen"/>
      <selection activeCell="B1" sqref="B1"/>
      <selection pane="topRight" activeCell="T7" sqref="T7"/>
    </sheetView>
  </sheetViews>
  <sheetFormatPr defaultColWidth="9.140625" defaultRowHeight="15.75"/>
  <cols>
    <col min="1" max="1" width="10.28515625" style="215" hidden="1" customWidth="1"/>
    <col min="2" max="2" width="18.42578125" style="215" customWidth="1"/>
    <col min="3" max="3" width="30.42578125" style="215" customWidth="1"/>
    <col min="4" max="4" width="9.7109375" style="215" customWidth="1"/>
    <col min="5" max="5" width="19.28515625" style="215" customWidth="1"/>
    <col min="6" max="6" width="39" style="215" hidden="1" customWidth="1"/>
    <col min="7" max="7" width="14.28515625" style="293" customWidth="1"/>
    <col min="8" max="8" width="6.5703125" style="214" customWidth="1"/>
    <col min="9" max="11" width="10.7109375" style="215" hidden="1" customWidth="1"/>
    <col min="12" max="12" width="12.85546875" style="215" customWidth="1"/>
    <col min="13" max="13" width="59.85546875" style="215" customWidth="1"/>
    <col min="14" max="18" width="11.140625" style="215" customWidth="1"/>
    <col min="19" max="19" width="11.140625" style="979" customWidth="1"/>
    <col min="20" max="20" width="28.5703125" style="215" customWidth="1"/>
    <col min="21" max="21" width="42.85546875" style="215" customWidth="1"/>
    <col min="22" max="16384" width="9.140625" style="215"/>
  </cols>
  <sheetData>
    <row r="1" spans="1:21" ht="23.25">
      <c r="B1" s="1042" t="s">
        <v>0</v>
      </c>
      <c r="C1" s="1042"/>
      <c r="D1" s="1042"/>
      <c r="E1" s="1042"/>
      <c r="F1" s="1042"/>
      <c r="G1" s="1042"/>
      <c r="H1" s="1042"/>
      <c r="I1" s="1042"/>
      <c r="J1" s="1042"/>
      <c r="K1" s="1042"/>
      <c r="L1" s="1042"/>
      <c r="M1" s="1042"/>
    </row>
    <row r="2" spans="1:21">
      <c r="B2" s="1150">
        <v>44138</v>
      </c>
      <c r="C2" s="1151"/>
      <c r="D2" s="1151"/>
      <c r="E2" s="1151"/>
      <c r="F2" s="1151"/>
      <c r="G2" s="1151"/>
      <c r="H2" s="1151"/>
      <c r="I2" s="1151"/>
      <c r="J2" s="1151"/>
      <c r="K2" s="1151"/>
      <c r="L2" s="1151"/>
      <c r="M2" s="1151"/>
    </row>
    <row r="3" spans="1:21" thickBot="1">
      <c r="G3" s="215"/>
      <c r="H3" s="215"/>
    </row>
    <row r="4" spans="1:21" s="239" customFormat="1" ht="75">
      <c r="A4" s="239" t="s">
        <v>2197</v>
      </c>
      <c r="B4" s="906" t="s">
        <v>4</v>
      </c>
      <c r="C4" s="907" t="s">
        <v>8</v>
      </c>
      <c r="D4" s="908" t="s">
        <v>303</v>
      </c>
      <c r="E4" s="906" t="s">
        <v>305</v>
      </c>
      <c r="F4" s="906" t="s">
        <v>313</v>
      </c>
      <c r="G4" s="908" t="s">
        <v>314</v>
      </c>
      <c r="H4" s="908" t="s">
        <v>2192</v>
      </c>
      <c r="I4" s="909" t="s">
        <v>2193</v>
      </c>
      <c r="J4" s="909" t="s">
        <v>2195</v>
      </c>
      <c r="K4" s="909" t="s">
        <v>2194</v>
      </c>
      <c r="L4" s="908" t="s">
        <v>546</v>
      </c>
      <c r="M4" s="960" t="s">
        <v>10</v>
      </c>
      <c r="N4" s="996" t="s">
        <v>2206</v>
      </c>
      <c r="O4" s="997" t="s">
        <v>2205</v>
      </c>
      <c r="P4" s="997" t="s">
        <v>2207</v>
      </c>
      <c r="Q4" s="997" t="s">
        <v>2208</v>
      </c>
      <c r="R4" s="997" t="s">
        <v>2210</v>
      </c>
      <c r="S4" s="997" t="s">
        <v>2209</v>
      </c>
      <c r="T4" s="998" t="s">
        <v>2211</v>
      </c>
    </row>
    <row r="5" spans="1:21" s="239" customFormat="1" ht="18.75">
      <c r="B5" s="845" t="s">
        <v>323</v>
      </c>
      <c r="C5" s="846"/>
      <c r="D5" s="846"/>
      <c r="E5" s="847"/>
      <c r="F5" s="847"/>
      <c r="G5" s="848">
        <f>G6+G16</f>
        <v>119</v>
      </c>
      <c r="H5" s="910"/>
      <c r="I5" s="848" t="e">
        <f>I6+I16</f>
        <v>#REF!</v>
      </c>
      <c r="J5" s="911" t="e">
        <f>I5/G5</f>
        <v>#REF!</v>
      </c>
      <c r="K5" s="848" t="e">
        <f>K6+K16</f>
        <v>#REF!</v>
      </c>
      <c r="L5" s="847"/>
      <c r="M5" s="847"/>
      <c r="N5" s="999"/>
      <c r="O5" s="847"/>
      <c r="P5" s="847"/>
      <c r="Q5" s="847"/>
      <c r="R5" s="847"/>
      <c r="S5" s="847"/>
      <c r="T5" s="1000"/>
    </row>
    <row r="6" spans="1:21" s="239" customFormat="1">
      <c r="B6" s="877" t="s">
        <v>2198</v>
      </c>
      <c r="C6" s="867"/>
      <c r="D6" s="868"/>
      <c r="E6" s="869"/>
      <c r="F6" s="870"/>
      <c r="G6" s="885">
        <f>SUM(G7:G15)</f>
        <v>108</v>
      </c>
      <c r="H6" s="871"/>
      <c r="I6" s="885" t="e">
        <f>SUM(I7:I15)</f>
        <v>#REF!</v>
      </c>
      <c r="J6" s="886" t="e">
        <f>I6/G6</f>
        <v>#REF!</v>
      </c>
      <c r="K6" s="885" t="e">
        <f>SUM(K7:K15)</f>
        <v>#REF!</v>
      </c>
      <c r="L6" s="869"/>
      <c r="M6" s="869"/>
      <c r="N6" s="1001"/>
      <c r="O6" s="869"/>
      <c r="P6" s="869"/>
      <c r="Q6" s="869"/>
      <c r="R6" s="869"/>
      <c r="S6" s="869"/>
      <c r="T6" s="1002"/>
    </row>
    <row r="7" spans="1:21" s="248" customFormat="1">
      <c r="A7" s="248">
        <v>1</v>
      </c>
      <c r="B7" s="912" t="s">
        <v>145</v>
      </c>
      <c r="C7" s="913" t="s">
        <v>39</v>
      </c>
      <c r="D7" s="1120" t="s">
        <v>37</v>
      </c>
      <c r="E7" s="914" t="s">
        <v>37</v>
      </c>
      <c r="F7" s="1129" t="s">
        <v>38</v>
      </c>
      <c r="G7" s="915">
        <v>10</v>
      </c>
      <c r="H7" s="1117">
        <f>SUM(G7:G10)</f>
        <v>43</v>
      </c>
      <c r="I7" s="1152" t="e">
        <f>SUMIF(#REF!,$A7,#REF!)+SUMIF(#REF!,$A8,#REF!)+SUMIF(#REF!,$A9,#REF!)+SUMIF(#REF!,$A10,#REF!)</f>
        <v>#REF!</v>
      </c>
      <c r="J7" s="1155" t="e">
        <f>I7/SUM(G7:G10)</f>
        <v>#REF!</v>
      </c>
      <c r="K7" s="1158" t="e">
        <f>SUM(G7:G10)-I7</f>
        <v>#REF!</v>
      </c>
      <c r="L7" s="916">
        <v>43910</v>
      </c>
      <c r="M7" s="961" t="s">
        <v>2078</v>
      </c>
      <c r="N7" s="1003" t="s">
        <v>2222</v>
      </c>
      <c r="O7" s="975" t="s">
        <v>2222</v>
      </c>
      <c r="P7" s="976"/>
      <c r="Q7" s="976"/>
      <c r="R7" s="975" t="s">
        <v>2222</v>
      </c>
      <c r="S7" s="980" t="s">
        <v>2222</v>
      </c>
      <c r="T7" s="1004"/>
    </row>
    <row r="8" spans="1:21" s="248" customFormat="1">
      <c r="A8" s="248">
        <v>2</v>
      </c>
      <c r="B8" s="202" t="s">
        <v>291</v>
      </c>
      <c r="C8" s="249" t="s">
        <v>39</v>
      </c>
      <c r="D8" s="1121"/>
      <c r="E8" s="219" t="s">
        <v>2183</v>
      </c>
      <c r="F8" s="1130"/>
      <c r="G8" s="289">
        <v>8</v>
      </c>
      <c r="H8" s="1118"/>
      <c r="I8" s="1153"/>
      <c r="J8" s="1156"/>
      <c r="K8" s="1159"/>
      <c r="L8" s="250">
        <v>44118</v>
      </c>
      <c r="M8" s="962" t="s">
        <v>2079</v>
      </c>
      <c r="N8" s="1003" t="s">
        <v>2222</v>
      </c>
      <c r="O8" s="975" t="s">
        <v>2222</v>
      </c>
      <c r="P8" s="976"/>
      <c r="Q8" s="976"/>
      <c r="R8" s="975" t="s">
        <v>2222</v>
      </c>
      <c r="S8" s="980" t="s">
        <v>2222</v>
      </c>
      <c r="T8" s="1004"/>
    </row>
    <row r="9" spans="1:21" s="248" customFormat="1" ht="30">
      <c r="A9" s="248">
        <v>3</v>
      </c>
      <c r="B9" s="212" t="s">
        <v>292</v>
      </c>
      <c r="C9" s="913" t="s">
        <v>39</v>
      </c>
      <c r="D9" s="1121"/>
      <c r="E9" s="220" t="s">
        <v>293</v>
      </c>
      <c r="F9" s="1130"/>
      <c r="G9" s="915">
        <v>15</v>
      </c>
      <c r="H9" s="1118"/>
      <c r="I9" s="1153"/>
      <c r="J9" s="1156"/>
      <c r="K9" s="1159"/>
      <c r="L9" s="252">
        <v>44120</v>
      </c>
      <c r="M9" s="961" t="s">
        <v>2080</v>
      </c>
      <c r="N9" s="1003" t="s">
        <v>2222</v>
      </c>
      <c r="O9" s="975" t="s">
        <v>2221</v>
      </c>
      <c r="P9" s="1034" t="s">
        <v>2334</v>
      </c>
      <c r="Q9" s="976"/>
      <c r="R9" s="975" t="s">
        <v>2247</v>
      </c>
      <c r="S9" s="980" t="s">
        <v>2325</v>
      </c>
      <c r="T9" s="1004"/>
      <c r="U9" s="16" t="s">
        <v>2335</v>
      </c>
    </row>
    <row r="10" spans="1:21" s="248" customFormat="1" ht="60">
      <c r="A10" s="248">
        <v>4</v>
      </c>
      <c r="B10" s="211" t="s">
        <v>294</v>
      </c>
      <c r="C10" s="849"/>
      <c r="D10" s="1122"/>
      <c r="E10" s="917" t="s">
        <v>37</v>
      </c>
      <c r="F10" s="1131"/>
      <c r="G10" s="850">
        <v>10</v>
      </c>
      <c r="H10" s="1119"/>
      <c r="I10" s="1154"/>
      <c r="J10" s="1157"/>
      <c r="K10" s="1160"/>
      <c r="L10" s="851">
        <v>44120</v>
      </c>
      <c r="M10" s="963" t="s">
        <v>324</v>
      </c>
      <c r="N10" s="1003" t="s">
        <v>2222</v>
      </c>
      <c r="O10" s="975" t="s">
        <v>2213</v>
      </c>
      <c r="P10" s="914" t="s">
        <v>2250</v>
      </c>
      <c r="Q10" s="976"/>
      <c r="R10" s="975" t="s">
        <v>2246</v>
      </c>
      <c r="S10" s="980" t="s">
        <v>2324</v>
      </c>
      <c r="T10" s="1005" t="s">
        <v>2215</v>
      </c>
      <c r="U10" s="248" t="s">
        <v>2326</v>
      </c>
    </row>
    <row r="11" spans="1:21" s="248" customFormat="1" ht="60">
      <c r="A11" s="248">
        <v>5</v>
      </c>
      <c r="B11" s="212" t="s">
        <v>2099</v>
      </c>
      <c r="C11" s="913" t="s">
        <v>33</v>
      </c>
      <c r="D11" s="840" t="s">
        <v>2184</v>
      </c>
      <c r="E11" s="914" t="s">
        <v>2184</v>
      </c>
      <c r="F11" s="295" t="s">
        <v>32</v>
      </c>
      <c r="G11" s="915">
        <v>20</v>
      </c>
      <c r="H11" s="915">
        <f>G11</f>
        <v>20</v>
      </c>
      <c r="I11" s="820" t="e">
        <f>SUMIF(#REF!,$A11,#REF!)</f>
        <v>#REF!</v>
      </c>
      <c r="J11" s="832" t="e">
        <f t="shared" ref="J11:J37" si="0">I11/G11</f>
        <v>#REF!</v>
      </c>
      <c r="K11" s="821" t="e">
        <f t="shared" ref="K11:K18" si="1">G11-I11</f>
        <v>#REF!</v>
      </c>
      <c r="L11" s="916">
        <v>44125</v>
      </c>
      <c r="M11" s="964" t="s">
        <v>2118</v>
      </c>
      <c r="N11" s="1003" t="s">
        <v>2268</v>
      </c>
      <c r="O11" s="976"/>
      <c r="P11" s="975" t="s">
        <v>2276</v>
      </c>
      <c r="Q11" s="976"/>
      <c r="R11" s="975" t="s">
        <v>2227</v>
      </c>
      <c r="S11" s="980" t="s">
        <v>2223</v>
      </c>
      <c r="T11" s="1035" t="s">
        <v>2323</v>
      </c>
      <c r="U11" s="16" t="s">
        <v>2337</v>
      </c>
    </row>
    <row r="12" spans="1:21" s="248" customFormat="1" ht="60">
      <c r="A12" s="248">
        <v>6</v>
      </c>
      <c r="B12" s="918" t="s">
        <v>295</v>
      </c>
      <c r="C12" s="849" t="s">
        <v>253</v>
      </c>
      <c r="D12" s="919" t="s">
        <v>308</v>
      </c>
      <c r="E12" s="917" t="s">
        <v>308</v>
      </c>
      <c r="F12" s="920" t="s">
        <v>252</v>
      </c>
      <c r="G12" s="850">
        <v>4</v>
      </c>
      <c r="H12" s="850">
        <f>G12</f>
        <v>4</v>
      </c>
      <c r="I12" s="822" t="e">
        <f>SUMIF(#REF!,"HOK",#REF!)-I23</f>
        <v>#REF!</v>
      </c>
      <c r="J12" s="835" t="e">
        <f t="shared" si="0"/>
        <v>#REF!</v>
      </c>
      <c r="K12" s="823" t="e">
        <f t="shared" si="1"/>
        <v>#REF!</v>
      </c>
      <c r="L12" s="921">
        <v>44125</v>
      </c>
      <c r="M12" s="965" t="s">
        <v>2103</v>
      </c>
      <c r="N12" s="1003" t="s">
        <v>2242</v>
      </c>
      <c r="O12" s="976"/>
      <c r="P12" s="976"/>
      <c r="Q12" s="976"/>
      <c r="R12" s="976"/>
      <c r="S12" s="981" t="s">
        <v>2255</v>
      </c>
      <c r="T12" s="1004"/>
    </row>
    <row r="13" spans="1:21" s="248" customFormat="1" ht="75">
      <c r="A13" s="248">
        <v>7</v>
      </c>
      <c r="B13" s="912" t="s">
        <v>2105</v>
      </c>
      <c r="C13" s="913" t="s">
        <v>2125</v>
      </c>
      <c r="D13" s="922" t="s">
        <v>2185</v>
      </c>
      <c r="E13" s="914" t="s">
        <v>2185</v>
      </c>
      <c r="F13" s="923" t="s">
        <v>359</v>
      </c>
      <c r="G13" s="915">
        <v>15</v>
      </c>
      <c r="H13" s="915">
        <f>G13</f>
        <v>15</v>
      </c>
      <c r="I13" s="824" t="e">
        <f>SUMIF(#REF!,$A13,#REF!)</f>
        <v>#REF!</v>
      </c>
      <c r="J13" s="836" t="e">
        <f t="shared" si="0"/>
        <v>#REF!</v>
      </c>
      <c r="K13" s="825" t="e">
        <f t="shared" si="1"/>
        <v>#REF!</v>
      </c>
      <c r="L13" s="916">
        <v>44131</v>
      </c>
      <c r="M13" s="961" t="s">
        <v>2126</v>
      </c>
      <c r="N13" s="1003" t="s">
        <v>2218</v>
      </c>
      <c r="O13" s="975" t="s">
        <v>2214</v>
      </c>
      <c r="P13" s="975"/>
      <c r="Q13" s="975" t="s">
        <v>2224</v>
      </c>
      <c r="R13" s="975" t="s">
        <v>2225</v>
      </c>
      <c r="S13" s="993" t="s">
        <v>2270</v>
      </c>
      <c r="T13" s="1005" t="s">
        <v>2314</v>
      </c>
    </row>
    <row r="14" spans="1:21" s="248" customFormat="1" ht="45">
      <c r="A14" s="248">
        <v>8</v>
      </c>
      <c r="B14" s="918" t="s">
        <v>2106</v>
      </c>
      <c r="C14" s="849" t="s">
        <v>2202</v>
      </c>
      <c r="D14" s="919" t="s">
        <v>2107</v>
      </c>
      <c r="E14" s="917" t="s">
        <v>2107</v>
      </c>
      <c r="F14" s="920" t="s">
        <v>405</v>
      </c>
      <c r="G14" s="850">
        <v>20</v>
      </c>
      <c r="H14" s="850">
        <f>G14</f>
        <v>20</v>
      </c>
      <c r="I14" s="822" t="e">
        <f>SUMIF(#REF!,$A14,#REF!)</f>
        <v>#REF!</v>
      </c>
      <c r="J14" s="835" t="e">
        <f t="shared" si="0"/>
        <v>#REF!</v>
      </c>
      <c r="K14" s="823" t="e">
        <f t="shared" si="1"/>
        <v>#REF!</v>
      </c>
      <c r="L14" s="851" t="s">
        <v>2203</v>
      </c>
      <c r="M14" s="966" t="s">
        <v>2112</v>
      </c>
      <c r="N14" s="1006"/>
      <c r="O14" s="914"/>
      <c r="P14" s="1208" t="s">
        <v>2339</v>
      </c>
      <c r="Q14" s="976"/>
      <c r="R14" s="975" t="s">
        <v>2226</v>
      </c>
      <c r="S14" s="983" t="s">
        <v>2338</v>
      </c>
      <c r="T14" s="1036">
        <v>17</v>
      </c>
      <c r="U14" s="16" t="s">
        <v>2336</v>
      </c>
    </row>
    <row r="15" spans="1:21" s="248" customFormat="1" ht="60">
      <c r="A15" s="248">
        <v>10</v>
      </c>
      <c r="B15" s="912" t="s">
        <v>131</v>
      </c>
      <c r="C15" s="913" t="s">
        <v>2180</v>
      </c>
      <c r="D15" s="922" t="s">
        <v>309</v>
      </c>
      <c r="E15" s="914" t="s">
        <v>309</v>
      </c>
      <c r="F15" s="923" t="s">
        <v>420</v>
      </c>
      <c r="G15" s="915">
        <v>6</v>
      </c>
      <c r="H15" s="924">
        <f>+G15</f>
        <v>6</v>
      </c>
      <c r="I15" s="883" t="e">
        <f>SUMIF(#REF!,$A15,#REF!)</f>
        <v>#REF!</v>
      </c>
      <c r="J15" s="836" t="e">
        <f t="shared" si="0"/>
        <v>#REF!</v>
      </c>
      <c r="K15" s="884" t="e">
        <f t="shared" si="1"/>
        <v>#REF!</v>
      </c>
      <c r="L15" s="916"/>
      <c r="M15" s="967" t="s">
        <v>2123</v>
      </c>
      <c r="N15" s="1006"/>
      <c r="O15" s="976" t="s">
        <v>2256</v>
      </c>
      <c r="P15" s="976"/>
      <c r="Q15" s="976"/>
      <c r="R15" s="976"/>
      <c r="S15" s="981" t="s">
        <v>2258</v>
      </c>
      <c r="T15" s="1004"/>
    </row>
    <row r="16" spans="1:21" s="239" customFormat="1">
      <c r="B16" s="877" t="s">
        <v>2199</v>
      </c>
      <c r="C16" s="867"/>
      <c r="D16" s="868"/>
      <c r="E16" s="869"/>
      <c r="F16" s="870"/>
      <c r="G16" s="885">
        <f>SUM(G17:G18)</f>
        <v>11</v>
      </c>
      <c r="H16" s="871"/>
      <c r="I16" s="885" t="e">
        <f>SUM(I17:I18)</f>
        <v>#REF!</v>
      </c>
      <c r="J16" s="886" t="e">
        <f t="shared" si="0"/>
        <v>#REF!</v>
      </c>
      <c r="K16" s="885" t="e">
        <f>SUM(K17:K18)</f>
        <v>#REF!</v>
      </c>
      <c r="L16" s="869"/>
      <c r="M16" s="869"/>
      <c r="N16" s="869"/>
      <c r="O16" s="869"/>
      <c r="P16" s="869"/>
      <c r="Q16" s="869"/>
      <c r="R16" s="869"/>
      <c r="S16" s="869"/>
      <c r="T16" s="869"/>
    </row>
    <row r="17" spans="1:21" s="248" customFormat="1">
      <c r="A17" s="248">
        <v>11</v>
      </c>
      <c r="B17" s="1142" t="s">
        <v>2127</v>
      </c>
      <c r="C17" s="913" t="s">
        <v>633</v>
      </c>
      <c r="D17" s="1120" t="s">
        <v>2187</v>
      </c>
      <c r="E17" s="1145" t="s">
        <v>2187</v>
      </c>
      <c r="F17" s="1129" t="s">
        <v>383</v>
      </c>
      <c r="G17" s="915">
        <v>6</v>
      </c>
      <c r="H17" s="850">
        <f>G17</f>
        <v>6</v>
      </c>
      <c r="I17" s="841" t="e">
        <f>SUMIF(#REF!,$A17,#REF!)</f>
        <v>#REF!</v>
      </c>
      <c r="J17" s="925" t="e">
        <f t="shared" si="0"/>
        <v>#REF!</v>
      </c>
      <c r="K17" s="926" t="e">
        <f t="shared" si="1"/>
        <v>#REF!</v>
      </c>
      <c r="L17" s="1148" t="s">
        <v>270</v>
      </c>
      <c r="M17" s="961" t="s">
        <v>2175</v>
      </c>
      <c r="N17" s="1006"/>
      <c r="O17" s="976"/>
      <c r="P17" s="976"/>
      <c r="Q17" s="976"/>
      <c r="R17" s="976"/>
      <c r="S17" s="981" t="s">
        <v>2251</v>
      </c>
      <c r="T17" s="1004"/>
    </row>
    <row r="18" spans="1:21" s="248" customFormat="1">
      <c r="A18" s="248">
        <v>12</v>
      </c>
      <c r="B18" s="1143"/>
      <c r="C18" s="913" t="s">
        <v>2176</v>
      </c>
      <c r="D18" s="1144"/>
      <c r="E18" s="1146"/>
      <c r="F18" s="1147"/>
      <c r="G18" s="915">
        <v>5</v>
      </c>
      <c r="H18" s="850">
        <f>G18</f>
        <v>5</v>
      </c>
      <c r="I18" s="842" t="e">
        <f>SUMIF(#REF!,$A18,#REF!)</f>
        <v>#REF!</v>
      </c>
      <c r="J18" s="843" t="e">
        <f t="shared" si="0"/>
        <v>#REF!</v>
      </c>
      <c r="K18" s="844" t="e">
        <f t="shared" si="1"/>
        <v>#REF!</v>
      </c>
      <c r="L18" s="1149"/>
      <c r="M18" s="961" t="s">
        <v>2177</v>
      </c>
      <c r="N18" s="1006"/>
      <c r="O18" s="976"/>
      <c r="P18" s="976"/>
      <c r="Q18" s="976"/>
      <c r="R18" s="976"/>
      <c r="S18" s="981" t="s">
        <v>2252</v>
      </c>
      <c r="T18" s="1004"/>
    </row>
    <row r="19" spans="1:21" s="239" customFormat="1" ht="18.75">
      <c r="B19" s="852" t="s">
        <v>296</v>
      </c>
      <c r="C19" s="853"/>
      <c r="D19" s="854"/>
      <c r="E19" s="855"/>
      <c r="F19" s="853"/>
      <c r="G19" s="856">
        <f>G20+G28</f>
        <v>293</v>
      </c>
      <c r="H19" s="857"/>
      <c r="I19" s="856" t="e">
        <f>I20+I28</f>
        <v>#REF!</v>
      </c>
      <c r="J19" s="858" t="e">
        <f t="shared" si="0"/>
        <v>#REF!</v>
      </c>
      <c r="K19" s="856" t="e">
        <f>K20+K28</f>
        <v>#REF!</v>
      </c>
      <c r="L19" s="853"/>
      <c r="M19" s="853"/>
      <c r="N19" s="1007"/>
      <c r="O19" s="853"/>
      <c r="P19" s="853"/>
      <c r="Q19" s="853"/>
      <c r="R19" s="853"/>
      <c r="S19" s="853"/>
      <c r="T19" s="1008"/>
    </row>
    <row r="20" spans="1:21" s="239" customFormat="1">
      <c r="B20" s="876" t="s">
        <v>2198</v>
      </c>
      <c r="C20" s="872"/>
      <c r="D20" s="873"/>
      <c r="E20" s="874"/>
      <c r="F20" s="875"/>
      <c r="G20" s="888">
        <f>SUM(G21:G27)</f>
        <v>141</v>
      </c>
      <c r="H20" s="887"/>
      <c r="I20" s="888" t="e">
        <f>SUM(I21:I27)</f>
        <v>#REF!</v>
      </c>
      <c r="J20" s="889" t="e">
        <f t="shared" si="0"/>
        <v>#REF!</v>
      </c>
      <c r="K20" s="888" t="e">
        <f>SUM(K21:K27)</f>
        <v>#REF!</v>
      </c>
      <c r="L20" s="874"/>
      <c r="M20" s="874"/>
      <c r="N20" s="1009"/>
      <c r="O20" s="874"/>
      <c r="P20" s="874"/>
      <c r="Q20" s="874"/>
      <c r="R20" s="874"/>
      <c r="S20" s="874"/>
      <c r="T20" s="1010"/>
    </row>
    <row r="21" spans="1:21" s="248" customFormat="1" ht="45">
      <c r="A21" s="248">
        <v>14</v>
      </c>
      <c r="B21" s="912" t="s">
        <v>2100</v>
      </c>
      <c r="C21" s="913" t="s">
        <v>237</v>
      </c>
      <c r="D21" s="1120" t="s">
        <v>242</v>
      </c>
      <c r="E21" s="1140" t="s">
        <v>2185</v>
      </c>
      <c r="F21" s="1129" t="s">
        <v>233</v>
      </c>
      <c r="G21" s="915">
        <f>24-7</f>
        <v>17</v>
      </c>
      <c r="H21" s="1138">
        <f>+G21+G22</f>
        <v>34</v>
      </c>
      <c r="I21" s="828" t="e">
        <f>SUMIF(#REF!,$A21,#REF!)</f>
        <v>#REF!</v>
      </c>
      <c r="J21" s="839" t="e">
        <f t="shared" si="0"/>
        <v>#REF!</v>
      </c>
      <c r="K21" s="829" t="e">
        <f t="shared" ref="K21:K34" si="2">G21-I21</f>
        <v>#REF!</v>
      </c>
      <c r="L21" s="916">
        <v>43983</v>
      </c>
      <c r="M21" s="968" t="s">
        <v>325</v>
      </c>
      <c r="N21" s="1003" t="s">
        <v>2267</v>
      </c>
      <c r="O21" s="975"/>
      <c r="P21" s="975"/>
      <c r="Q21" s="975"/>
      <c r="R21" s="975"/>
      <c r="S21" s="980" t="s">
        <v>2265</v>
      </c>
      <c r="T21" s="1005" t="s">
        <v>2262</v>
      </c>
    </row>
    <row r="22" spans="1:21" s="248" customFormat="1" ht="30">
      <c r="A22" s="248">
        <v>15</v>
      </c>
      <c r="B22" s="859" t="s">
        <v>2101</v>
      </c>
      <c r="C22" s="860" t="s">
        <v>237</v>
      </c>
      <c r="D22" s="1122"/>
      <c r="E22" s="1141"/>
      <c r="F22" s="1131"/>
      <c r="G22" s="864">
        <f>27-10</f>
        <v>17</v>
      </c>
      <c r="H22" s="1139"/>
      <c r="I22" s="826" t="e">
        <f>SUMIF(#REF!,$A22,#REF!)</f>
        <v>#REF!</v>
      </c>
      <c r="J22" s="837" t="e">
        <f t="shared" si="0"/>
        <v>#REF!</v>
      </c>
      <c r="K22" s="827" t="e">
        <f t="shared" si="2"/>
        <v>#REF!</v>
      </c>
      <c r="L22" s="866">
        <v>44120</v>
      </c>
      <c r="M22" s="969" t="s">
        <v>327</v>
      </c>
      <c r="N22" s="1006"/>
      <c r="O22" s="976"/>
      <c r="P22" s="976"/>
      <c r="Q22" s="976"/>
      <c r="R22" s="976"/>
      <c r="S22" s="983" t="s">
        <v>2316</v>
      </c>
      <c r="T22" s="1005" t="s">
        <v>2266</v>
      </c>
    </row>
    <row r="23" spans="1:21" s="248" customFormat="1">
      <c r="A23" s="248">
        <v>16</v>
      </c>
      <c r="B23" s="912" t="s">
        <v>295</v>
      </c>
      <c r="C23" s="913" t="s">
        <v>253</v>
      </c>
      <c r="D23" s="922" t="s">
        <v>308</v>
      </c>
      <c r="E23" s="914" t="s">
        <v>308</v>
      </c>
      <c r="F23" s="923" t="s">
        <v>252</v>
      </c>
      <c r="G23" s="915">
        <v>8</v>
      </c>
      <c r="H23" s="924">
        <v>8</v>
      </c>
      <c r="I23" s="828" t="e">
        <f>ROUND(SUMIF(#REF!,"HOK",#REF!)/(G12+H23)*H23+0.49,0)</f>
        <v>#REF!</v>
      </c>
      <c r="J23" s="839" t="e">
        <f t="shared" si="0"/>
        <v>#REF!</v>
      </c>
      <c r="K23" s="829" t="e">
        <f t="shared" si="2"/>
        <v>#REF!</v>
      </c>
      <c r="L23" s="916">
        <v>44106</v>
      </c>
      <c r="M23" s="968" t="s">
        <v>2102</v>
      </c>
      <c r="N23" s="1006"/>
      <c r="O23" s="976"/>
      <c r="P23" s="976"/>
      <c r="Q23" s="976"/>
      <c r="R23" s="976"/>
      <c r="S23" s="980" t="s">
        <v>2254</v>
      </c>
      <c r="T23" s="1004"/>
    </row>
    <row r="24" spans="1:21" s="248" customFormat="1" ht="30">
      <c r="A24" s="248">
        <v>9</v>
      </c>
      <c r="B24" s="799" t="s">
        <v>2115</v>
      </c>
      <c r="C24" s="860" t="s">
        <v>2117</v>
      </c>
      <c r="D24" s="798" t="s">
        <v>2186</v>
      </c>
      <c r="E24" s="862" t="s">
        <v>2186</v>
      </c>
      <c r="F24" s="800" t="s">
        <v>472</v>
      </c>
      <c r="G24" s="864">
        <v>25</v>
      </c>
      <c r="H24" s="865">
        <f>G24</f>
        <v>25</v>
      </c>
      <c r="I24" s="830" t="e">
        <f>SUMIF(#REF!,$A24,#REF!)</f>
        <v>#REF!</v>
      </c>
      <c r="J24" s="838" t="e">
        <f>I24/G24</f>
        <v>#REF!</v>
      </c>
      <c r="K24" s="831" t="e">
        <f t="shared" si="2"/>
        <v>#REF!</v>
      </c>
      <c r="L24" s="866">
        <v>44126</v>
      </c>
      <c r="M24" s="970" t="s">
        <v>2204</v>
      </c>
      <c r="N24" s="1006"/>
      <c r="O24" s="976"/>
      <c r="P24" s="914" t="s">
        <v>2259</v>
      </c>
      <c r="Q24" s="976"/>
      <c r="R24" s="976"/>
      <c r="S24" s="993" t="s">
        <v>2260</v>
      </c>
      <c r="T24" s="1035" t="s">
        <v>2317</v>
      </c>
      <c r="U24" s="248" t="s">
        <v>2329</v>
      </c>
    </row>
    <row r="25" spans="1:21" s="248" customFormat="1" ht="25.5">
      <c r="A25" s="248">
        <v>17</v>
      </c>
      <c r="B25" s="912" t="s">
        <v>131</v>
      </c>
      <c r="C25" s="913" t="s">
        <v>272</v>
      </c>
      <c r="D25" s="922" t="s">
        <v>309</v>
      </c>
      <c r="E25" s="914" t="s">
        <v>309</v>
      </c>
      <c r="F25" s="923" t="s">
        <v>269</v>
      </c>
      <c r="G25" s="915">
        <v>10</v>
      </c>
      <c r="H25" s="924">
        <f t="shared" ref="H25:H30" si="3">+G25</f>
        <v>10</v>
      </c>
      <c r="I25" s="883" t="e">
        <f>SUMIF(#REF!,$A25,#REF!)</f>
        <v>#REF!</v>
      </c>
      <c r="J25" s="836" t="e">
        <f t="shared" si="0"/>
        <v>#REF!</v>
      </c>
      <c r="K25" s="884" t="e">
        <f t="shared" si="2"/>
        <v>#REF!</v>
      </c>
      <c r="L25" s="916" t="s">
        <v>270</v>
      </c>
      <c r="M25" s="967" t="s">
        <v>2082</v>
      </c>
      <c r="N25" s="1006"/>
      <c r="O25" s="976"/>
      <c r="P25" s="976"/>
      <c r="Q25" s="976"/>
      <c r="R25" s="976"/>
      <c r="S25" s="993" t="s">
        <v>2257</v>
      </c>
      <c r="T25" s="1004"/>
    </row>
    <row r="26" spans="1:21" s="248" customFormat="1" ht="30">
      <c r="A26" s="248">
        <v>18</v>
      </c>
      <c r="B26" s="859" t="s">
        <v>300</v>
      </c>
      <c r="C26" s="860" t="s">
        <v>2163</v>
      </c>
      <c r="D26" s="861" t="s">
        <v>2187</v>
      </c>
      <c r="E26" s="862" t="s">
        <v>2191</v>
      </c>
      <c r="F26" s="863" t="s">
        <v>301</v>
      </c>
      <c r="G26" s="864">
        <v>42</v>
      </c>
      <c r="H26" s="865">
        <f t="shared" si="3"/>
        <v>42</v>
      </c>
      <c r="I26" s="882" t="e">
        <f>SUMIF(#REF!,$A26,#REF!)</f>
        <v>#REF!</v>
      </c>
      <c r="J26" s="927" t="e">
        <f t="shared" si="0"/>
        <v>#REF!</v>
      </c>
      <c r="K26" s="928" t="e">
        <f t="shared" si="2"/>
        <v>#REF!</v>
      </c>
      <c r="L26" s="866">
        <v>44120</v>
      </c>
      <c r="M26" s="969" t="s">
        <v>2083</v>
      </c>
      <c r="N26" s="1006"/>
      <c r="O26" s="976"/>
      <c r="P26" s="976"/>
      <c r="Q26" s="976"/>
      <c r="R26" s="976"/>
      <c r="S26" s="993" t="s">
        <v>2249</v>
      </c>
      <c r="T26" s="1004"/>
    </row>
    <row r="27" spans="1:21" s="248" customFormat="1">
      <c r="A27" s="248">
        <v>19</v>
      </c>
      <c r="B27" s="912" t="s">
        <v>2105</v>
      </c>
      <c r="C27" s="913" t="s">
        <v>26</v>
      </c>
      <c r="D27" s="922" t="s">
        <v>2185</v>
      </c>
      <c r="E27" s="914" t="s">
        <v>2185</v>
      </c>
      <c r="F27" s="923" t="s">
        <v>25</v>
      </c>
      <c r="G27" s="915">
        <v>22</v>
      </c>
      <c r="H27" s="924">
        <f t="shared" si="3"/>
        <v>22</v>
      </c>
      <c r="I27" s="828" t="e">
        <f>SUMIF(#REF!,$A27,#REF!)</f>
        <v>#REF!</v>
      </c>
      <c r="J27" s="839" t="e">
        <f t="shared" si="0"/>
        <v>#REF!</v>
      </c>
      <c r="K27" s="829" t="e">
        <f t="shared" si="2"/>
        <v>#REF!</v>
      </c>
      <c r="L27" s="916">
        <v>44131</v>
      </c>
      <c r="M27" s="968" t="s">
        <v>2108</v>
      </c>
      <c r="N27" s="1006"/>
      <c r="O27" s="976"/>
      <c r="P27" s="976"/>
      <c r="Q27" s="976"/>
      <c r="R27" s="976"/>
      <c r="S27" s="983" t="s">
        <v>2236</v>
      </c>
      <c r="T27" s="1032">
        <v>7</v>
      </c>
    </row>
    <row r="28" spans="1:21" s="239" customFormat="1">
      <c r="B28" s="876" t="s">
        <v>2199</v>
      </c>
      <c r="C28" s="872"/>
      <c r="D28" s="873"/>
      <c r="E28" s="874"/>
      <c r="F28" s="875"/>
      <c r="G28" s="888">
        <f>SUM(G29:G34)</f>
        <v>152</v>
      </c>
      <c r="H28" s="887"/>
      <c r="I28" s="888" t="e">
        <f>SUM(I29:I34)</f>
        <v>#REF!</v>
      </c>
      <c r="J28" s="889" t="e">
        <f t="shared" si="0"/>
        <v>#REF!</v>
      </c>
      <c r="K28" s="888" t="e">
        <f>SUM(K29:K34)</f>
        <v>#REF!</v>
      </c>
      <c r="L28" s="874"/>
      <c r="M28" s="874"/>
      <c r="N28" s="1009"/>
      <c r="O28" s="874"/>
      <c r="P28" s="874"/>
      <c r="Q28" s="874"/>
      <c r="R28" s="874"/>
      <c r="S28" s="874"/>
      <c r="T28" s="1033"/>
    </row>
    <row r="29" spans="1:21" s="248" customFormat="1" ht="30">
      <c r="A29" s="248">
        <v>21</v>
      </c>
      <c r="B29" s="912" t="s">
        <v>343</v>
      </c>
      <c r="C29" s="913" t="s">
        <v>2162</v>
      </c>
      <c r="D29" s="922" t="s">
        <v>2188</v>
      </c>
      <c r="E29" s="914" t="s">
        <v>2188</v>
      </c>
      <c r="F29" s="923" t="s">
        <v>386</v>
      </c>
      <c r="G29" s="915">
        <v>22</v>
      </c>
      <c r="H29" s="924">
        <f t="shared" si="3"/>
        <v>22</v>
      </c>
      <c r="I29" s="828" t="e">
        <f>SUMIF(#REF!,$A29,#REF!)</f>
        <v>#REF!</v>
      </c>
      <c r="J29" s="839" t="e">
        <f t="shared" si="0"/>
        <v>#REF!</v>
      </c>
      <c r="K29" s="829" t="e">
        <f t="shared" si="2"/>
        <v>#REF!</v>
      </c>
      <c r="L29" s="916">
        <v>44131</v>
      </c>
      <c r="M29" s="968" t="s">
        <v>2141</v>
      </c>
      <c r="N29" s="1006"/>
      <c r="O29" s="976"/>
      <c r="P29" s="976"/>
      <c r="Q29" s="976"/>
      <c r="R29" s="976"/>
      <c r="S29" s="983" t="s">
        <v>2248</v>
      </c>
      <c r="T29" s="1032">
        <v>8</v>
      </c>
    </row>
    <row r="30" spans="1:21" s="248" customFormat="1" ht="45">
      <c r="A30" s="248">
        <v>22</v>
      </c>
      <c r="B30" s="859" t="s">
        <v>2179</v>
      </c>
      <c r="C30" s="860" t="s">
        <v>610</v>
      </c>
      <c r="D30" s="861" t="s">
        <v>2188</v>
      </c>
      <c r="E30" s="862" t="s">
        <v>2188</v>
      </c>
      <c r="F30" s="800" t="s">
        <v>364</v>
      </c>
      <c r="G30" s="864">
        <v>24</v>
      </c>
      <c r="H30" s="865">
        <f t="shared" si="3"/>
        <v>24</v>
      </c>
      <c r="I30" s="826" t="e">
        <f>SUMIF(#REF!,$A30,#REF!)</f>
        <v>#REF!</v>
      </c>
      <c r="J30" s="837" t="e">
        <f t="shared" si="0"/>
        <v>#REF!</v>
      </c>
      <c r="K30" s="827" t="e">
        <f t="shared" si="2"/>
        <v>#REF!</v>
      </c>
      <c r="L30" s="866">
        <v>44131</v>
      </c>
      <c r="M30" s="969" t="s">
        <v>2147</v>
      </c>
      <c r="N30" s="1006"/>
      <c r="O30" s="976"/>
      <c r="P30" s="976"/>
      <c r="Q30" s="976"/>
      <c r="R30" s="976"/>
      <c r="S30" s="983" t="s">
        <v>2315</v>
      </c>
      <c r="T30" s="1032">
        <v>8</v>
      </c>
    </row>
    <row r="31" spans="1:21" s="248" customFormat="1" ht="30">
      <c r="A31" s="248">
        <v>20</v>
      </c>
      <c r="B31" s="912" t="s">
        <v>2106</v>
      </c>
      <c r="C31" s="913" t="s">
        <v>739</v>
      </c>
      <c r="D31" s="922" t="s">
        <v>2107</v>
      </c>
      <c r="E31" s="914" t="s">
        <v>2107</v>
      </c>
      <c r="F31" s="923" t="s">
        <v>400</v>
      </c>
      <c r="G31" s="915">
        <v>20</v>
      </c>
      <c r="H31" s="924">
        <f>+G31</f>
        <v>20</v>
      </c>
      <c r="I31" s="828" t="e">
        <f>SUMIF(#REF!,$A31,#REF!)</f>
        <v>#REF!</v>
      </c>
      <c r="J31" s="839" t="e">
        <f>I31/G31</f>
        <v>#REF!</v>
      </c>
      <c r="K31" s="829" t="e">
        <f>G31-I31</f>
        <v>#REF!</v>
      </c>
      <c r="L31" s="916">
        <v>44133</v>
      </c>
      <c r="M31" s="968" t="s">
        <v>2132</v>
      </c>
      <c r="N31" s="1006"/>
      <c r="O31" s="976"/>
      <c r="P31" s="976"/>
      <c r="Q31" s="976"/>
      <c r="R31" s="976"/>
      <c r="S31" s="983" t="s">
        <v>2275</v>
      </c>
      <c r="T31" s="1037">
        <v>9</v>
      </c>
      <c r="U31" s="248" t="s">
        <v>2327</v>
      </c>
    </row>
    <row r="32" spans="1:21" s="248" customFormat="1" ht="25.5">
      <c r="A32" s="248">
        <v>23</v>
      </c>
      <c r="B32" s="799" t="s">
        <v>2127</v>
      </c>
      <c r="C32" s="860" t="s">
        <v>2134</v>
      </c>
      <c r="D32" s="798" t="s">
        <v>2187</v>
      </c>
      <c r="E32" s="862" t="s">
        <v>2187</v>
      </c>
      <c r="F32" s="800" t="s">
        <v>373</v>
      </c>
      <c r="G32" s="864">
        <v>44</v>
      </c>
      <c r="H32" s="864">
        <f>G32</f>
        <v>44</v>
      </c>
      <c r="I32" s="830" t="e">
        <f>SUMIF(#REF!,$A32,#REF!)</f>
        <v>#REF!</v>
      </c>
      <c r="J32" s="838" t="e">
        <f t="shared" si="0"/>
        <v>#REF!</v>
      </c>
      <c r="K32" s="831" t="e">
        <f t="shared" si="2"/>
        <v>#REF!</v>
      </c>
      <c r="L32" s="866" t="s">
        <v>270</v>
      </c>
      <c r="M32" s="970" t="s">
        <v>2135</v>
      </c>
      <c r="N32" s="1006"/>
      <c r="O32" s="976"/>
      <c r="P32" s="976"/>
      <c r="Q32" s="976"/>
      <c r="R32" s="976"/>
      <c r="S32" s="983" t="s">
        <v>2269</v>
      </c>
      <c r="T32" s="1032">
        <v>16</v>
      </c>
      <c r="U32" s="248" t="s">
        <v>2328</v>
      </c>
    </row>
    <row r="33" spans="1:21" s="248" customFormat="1" ht="38.25">
      <c r="A33" s="248">
        <v>24</v>
      </c>
      <c r="B33" s="912" t="s">
        <v>341</v>
      </c>
      <c r="C33" s="913" t="s">
        <v>2161</v>
      </c>
      <c r="D33" s="958" t="s">
        <v>2189</v>
      </c>
      <c r="E33" s="914" t="s">
        <v>2189</v>
      </c>
      <c r="F33" s="923" t="s">
        <v>530</v>
      </c>
      <c r="G33" s="915">
        <v>17</v>
      </c>
      <c r="H33" s="804">
        <f>SUM(G33:G33)</f>
        <v>17</v>
      </c>
      <c r="I33" s="828" t="e">
        <f>SUMIF(#REF!,$A33,#REF!)</f>
        <v>#REF!</v>
      </c>
      <c r="J33" s="839" t="e">
        <f t="shared" si="0"/>
        <v>#REF!</v>
      </c>
      <c r="K33" s="829" t="e">
        <f t="shared" si="2"/>
        <v>#REF!</v>
      </c>
      <c r="L33" s="916" t="s">
        <v>2182</v>
      </c>
      <c r="M33" s="968" t="s">
        <v>2138</v>
      </c>
      <c r="N33" s="1006"/>
      <c r="O33" s="976"/>
      <c r="P33" s="976"/>
      <c r="Q33" s="976"/>
      <c r="R33" s="976"/>
      <c r="S33" s="983" t="s">
        <v>2237</v>
      </c>
      <c r="T33" s="1032">
        <v>6</v>
      </c>
      <c r="U33" s="248" t="s">
        <v>2328</v>
      </c>
    </row>
    <row r="34" spans="1:21" s="248" customFormat="1" ht="60">
      <c r="A34" s="248">
        <v>26</v>
      </c>
      <c r="B34" s="859" t="s">
        <v>2155</v>
      </c>
      <c r="C34" s="860" t="s">
        <v>2158</v>
      </c>
      <c r="D34" s="861" t="s">
        <v>2190</v>
      </c>
      <c r="E34" s="862" t="s">
        <v>2190</v>
      </c>
      <c r="F34" s="800" t="s">
        <v>413</v>
      </c>
      <c r="G34" s="864">
        <v>25</v>
      </c>
      <c r="H34" s="865">
        <f>+G34</f>
        <v>25</v>
      </c>
      <c r="I34" s="826" t="e">
        <f>SUMIF(#REF!,$A34,#REF!)</f>
        <v>#REF!</v>
      </c>
      <c r="J34" s="837" t="e">
        <f t="shared" si="0"/>
        <v>#REF!</v>
      </c>
      <c r="K34" s="827" t="e">
        <f t="shared" si="2"/>
        <v>#REF!</v>
      </c>
      <c r="L34" s="866" t="s">
        <v>2181</v>
      </c>
      <c r="M34" s="969" t="s">
        <v>2159</v>
      </c>
      <c r="N34" s="1006"/>
      <c r="O34" s="976"/>
      <c r="P34" s="976"/>
      <c r="Q34" s="976"/>
      <c r="R34" s="976"/>
      <c r="S34" s="980" t="s">
        <v>2253</v>
      </c>
      <c r="T34" s="1004"/>
      <c r="U34" s="248" t="s">
        <v>2328</v>
      </c>
    </row>
    <row r="35" spans="1:21" s="298" customFormat="1" ht="21">
      <c r="B35" s="929" t="s">
        <v>312</v>
      </c>
      <c r="C35" s="930"/>
      <c r="D35" s="931"/>
      <c r="E35" s="932"/>
      <c r="F35" s="933"/>
      <c r="G35" s="949">
        <f>SUM(G5,G19)</f>
        <v>412</v>
      </c>
      <c r="H35" s="934"/>
      <c r="I35" s="935" t="e">
        <f>I5+I19</f>
        <v>#REF!</v>
      </c>
      <c r="J35" s="936" t="e">
        <f t="shared" si="0"/>
        <v>#REF!</v>
      </c>
      <c r="K35" s="935" t="e">
        <f>K5+K19+K38</f>
        <v>#REF!</v>
      </c>
      <c r="L35" s="937"/>
      <c r="M35" s="971"/>
      <c r="N35" s="1011"/>
      <c r="O35" s="971"/>
      <c r="P35" s="971"/>
      <c r="Q35" s="971"/>
      <c r="R35" s="971"/>
      <c r="S35" s="971"/>
      <c r="T35" s="1012"/>
    </row>
    <row r="36" spans="1:21" s="248" customFormat="1">
      <c r="B36" s="892" t="s">
        <v>2201</v>
      </c>
      <c r="C36" s="893"/>
      <c r="D36" s="894"/>
      <c r="E36" s="895"/>
      <c r="F36" s="896"/>
      <c r="G36" s="890">
        <f>G6+G20</f>
        <v>249</v>
      </c>
      <c r="H36" s="897"/>
      <c r="I36" s="890" t="e">
        <f>I6+I20</f>
        <v>#REF!</v>
      </c>
      <c r="J36" s="947" t="e">
        <f t="shared" si="0"/>
        <v>#REF!</v>
      </c>
      <c r="K36" s="890" t="e">
        <f>K6+K20</f>
        <v>#REF!</v>
      </c>
      <c r="L36" s="898"/>
      <c r="M36" s="972"/>
      <c r="N36" s="1013"/>
      <c r="O36" s="972"/>
      <c r="P36" s="972"/>
      <c r="Q36" s="972"/>
      <c r="R36" s="972"/>
      <c r="S36" s="972"/>
      <c r="T36" s="1014"/>
    </row>
    <row r="37" spans="1:21" s="248" customFormat="1">
      <c r="B37" s="899" t="s">
        <v>2200</v>
      </c>
      <c r="C37" s="900"/>
      <c r="D37" s="901"/>
      <c r="E37" s="902"/>
      <c r="F37" s="891"/>
      <c r="G37" s="903">
        <f>G16+G28</f>
        <v>163</v>
      </c>
      <c r="H37" s="904"/>
      <c r="I37" s="903" t="e">
        <f>I16+I28</f>
        <v>#REF!</v>
      </c>
      <c r="J37" s="948" t="e">
        <f t="shared" si="0"/>
        <v>#REF!</v>
      </c>
      <c r="K37" s="903" t="e">
        <f>K16+K28</f>
        <v>#REF!</v>
      </c>
      <c r="L37" s="905"/>
      <c r="M37" s="973"/>
      <c r="N37" s="1015"/>
      <c r="O37" s="973"/>
      <c r="P37" s="973"/>
      <c r="Q37" s="973"/>
      <c r="R37" s="973"/>
      <c r="S37" s="973"/>
      <c r="T37" s="1016"/>
    </row>
    <row r="38" spans="1:21" s="248" customFormat="1" ht="18.75">
      <c r="A38" s="959">
        <v>1000000</v>
      </c>
      <c r="B38" s="951" t="s">
        <v>2196</v>
      </c>
      <c r="C38" s="952"/>
      <c r="D38" s="953"/>
      <c r="E38" s="954"/>
      <c r="F38" s="955"/>
      <c r="G38" s="950"/>
      <c r="H38" s="956"/>
      <c r="I38" s="833" t="e">
        <f>SUMIF(#REF!,$A38,#REF!)+SUMIF(#REF!,$A38,#REF!)</f>
        <v>#REF!</v>
      </c>
      <c r="J38" s="834"/>
      <c r="K38" s="834"/>
      <c r="L38" s="957"/>
      <c r="M38" s="974"/>
      <c r="N38" s="1017"/>
      <c r="O38" s="974"/>
      <c r="P38" s="974"/>
      <c r="Q38" s="974"/>
      <c r="R38" s="974"/>
      <c r="S38" s="974"/>
      <c r="T38" s="1018"/>
    </row>
    <row r="39" spans="1:21" s="239" customFormat="1" ht="18.75">
      <c r="A39" s="298"/>
      <c r="B39" s="938" t="s">
        <v>311</v>
      </c>
      <c r="C39" s="939"/>
      <c r="D39" s="940"/>
      <c r="E39" s="941"/>
      <c r="F39" s="942"/>
      <c r="G39" s="943"/>
      <c r="H39" s="943"/>
      <c r="I39" s="942"/>
      <c r="J39" s="942"/>
      <c r="K39" s="942"/>
      <c r="L39" s="942"/>
      <c r="M39" s="942"/>
      <c r="N39" s="1019"/>
      <c r="O39" s="942"/>
      <c r="P39" s="942"/>
      <c r="Q39" s="942"/>
      <c r="R39" s="942"/>
      <c r="S39" s="942"/>
      <c r="T39" s="1020"/>
    </row>
    <row r="40" spans="1:21" s="248" customFormat="1">
      <c r="B40" s="878" t="s">
        <v>297</v>
      </c>
      <c r="C40" s="878"/>
      <c r="D40" s="879" t="s">
        <v>242</v>
      </c>
      <c r="E40" s="880" t="s">
        <v>48</v>
      </c>
      <c r="F40" s="944" t="s">
        <v>238</v>
      </c>
      <c r="G40" s="756"/>
      <c r="H40" s="945"/>
      <c r="I40" s="946"/>
      <c r="J40" s="946"/>
      <c r="K40" s="946"/>
      <c r="L40" s="881">
        <v>44086</v>
      </c>
      <c r="M40" s="946" t="s">
        <v>331</v>
      </c>
      <c r="N40" s="1003" t="s">
        <v>2212</v>
      </c>
      <c r="O40" s="976"/>
      <c r="P40" s="976"/>
      <c r="Q40" s="976"/>
      <c r="R40" s="976"/>
      <c r="S40" s="981"/>
      <c r="T40" s="1004" t="s">
        <v>2261</v>
      </c>
    </row>
    <row r="41" spans="1:21" s="248" customFormat="1" ht="45">
      <c r="B41" s="229" t="s">
        <v>2178</v>
      </c>
      <c r="C41" s="229"/>
      <c r="D41" s="230" t="s">
        <v>340</v>
      </c>
      <c r="E41" s="231" t="s">
        <v>48</v>
      </c>
      <c r="F41" s="340" t="s">
        <v>54</v>
      </c>
      <c r="G41" s="757"/>
      <c r="H41" s="284"/>
      <c r="I41" s="819"/>
      <c r="J41" s="819"/>
      <c r="K41" s="819"/>
      <c r="L41" s="286">
        <v>43910</v>
      </c>
      <c r="M41" s="819" t="s">
        <v>333</v>
      </c>
      <c r="N41" s="1006"/>
      <c r="O41" s="976"/>
      <c r="P41" s="976"/>
      <c r="Q41" s="976"/>
      <c r="R41" s="976"/>
      <c r="S41" s="981"/>
      <c r="T41" s="1004"/>
    </row>
    <row r="42" spans="1:21" s="248" customFormat="1">
      <c r="B42" s="807"/>
      <c r="C42" s="807"/>
      <c r="D42" s="808"/>
      <c r="E42" s="809"/>
      <c r="F42" s="810"/>
      <c r="G42" s="811"/>
      <c r="H42" s="812"/>
      <c r="I42" s="815"/>
      <c r="J42" s="815"/>
      <c r="K42" s="815"/>
      <c r="L42" s="814"/>
      <c r="M42" s="815"/>
      <c r="N42" s="1021"/>
      <c r="O42" s="991"/>
      <c r="P42" s="991"/>
      <c r="Q42" s="991"/>
      <c r="R42" s="991"/>
      <c r="S42" s="992"/>
      <c r="T42" s="1022"/>
    </row>
    <row r="43" spans="1:21" s="248" customFormat="1" ht="30">
      <c r="B43" s="984" t="s">
        <v>2216</v>
      </c>
      <c r="C43" s="984"/>
      <c r="D43" s="985"/>
      <c r="E43" s="977"/>
      <c r="F43" s="986"/>
      <c r="G43" s="987"/>
      <c r="H43" s="988"/>
      <c r="I43" s="989"/>
      <c r="J43" s="989"/>
      <c r="K43" s="989"/>
      <c r="L43" s="990"/>
      <c r="M43" s="995"/>
      <c r="N43" s="1023"/>
      <c r="O43" s="977"/>
      <c r="P43" s="977"/>
      <c r="Q43" s="977"/>
      <c r="R43" s="978" t="s">
        <v>2228</v>
      </c>
      <c r="S43" s="982"/>
      <c r="T43" s="1024" t="s">
        <v>2217</v>
      </c>
      <c r="U43" s="248" t="s">
        <v>2330</v>
      </c>
    </row>
    <row r="44" spans="1:21" s="248" customFormat="1">
      <c r="B44" s="984" t="s">
        <v>2219</v>
      </c>
      <c r="C44" s="984"/>
      <c r="D44" s="985"/>
      <c r="E44" s="977"/>
      <c r="F44" s="986"/>
      <c r="G44" s="987"/>
      <c r="H44" s="988"/>
      <c r="I44" s="989"/>
      <c r="J44" s="989"/>
      <c r="K44" s="989"/>
      <c r="L44" s="990"/>
      <c r="M44" s="995"/>
      <c r="N44" s="1025" t="s">
        <v>2220</v>
      </c>
      <c r="O44" s="977"/>
      <c r="P44" s="977"/>
      <c r="Q44" s="977"/>
      <c r="R44" s="977"/>
      <c r="S44" s="982"/>
      <c r="T44" s="1026"/>
    </row>
    <row r="45" spans="1:21" s="248" customFormat="1" ht="45">
      <c r="B45" s="984" t="s">
        <v>2230</v>
      </c>
      <c r="C45" s="984"/>
      <c r="D45" s="985"/>
      <c r="E45" s="977"/>
      <c r="F45" s="986"/>
      <c r="G45" s="987"/>
      <c r="H45" s="988"/>
      <c r="I45" s="989"/>
      <c r="J45" s="989"/>
      <c r="K45" s="989"/>
      <c r="L45" s="990"/>
      <c r="M45" s="995"/>
      <c r="N45" s="1025" t="s">
        <v>2239</v>
      </c>
      <c r="O45" s="977"/>
      <c r="P45" s="977"/>
      <c r="Q45" s="977"/>
      <c r="R45" s="977"/>
      <c r="S45" s="994" t="s">
        <v>2238</v>
      </c>
      <c r="T45" s="1024" t="s">
        <v>2233</v>
      </c>
    </row>
    <row r="46" spans="1:21" s="248" customFormat="1" ht="30">
      <c r="B46" s="984" t="s">
        <v>2234</v>
      </c>
      <c r="C46" s="984"/>
      <c r="D46" s="985"/>
      <c r="E46" s="977"/>
      <c r="F46" s="986"/>
      <c r="G46" s="987"/>
      <c r="H46" s="988"/>
      <c r="I46" s="989"/>
      <c r="J46" s="989"/>
      <c r="K46" s="989"/>
      <c r="L46" s="990"/>
      <c r="M46" s="995"/>
      <c r="N46" s="1025" t="s">
        <v>2235</v>
      </c>
      <c r="O46" s="978" t="s">
        <v>2243</v>
      </c>
      <c r="P46" s="977"/>
      <c r="Q46" s="977"/>
      <c r="R46" s="978" t="s">
        <v>2229</v>
      </c>
      <c r="S46" s="982"/>
      <c r="T46" s="1026"/>
    </row>
    <row r="47" spans="1:21" s="248" customFormat="1">
      <c r="B47" s="984" t="s">
        <v>2231</v>
      </c>
      <c r="C47" s="984"/>
      <c r="D47" s="985"/>
      <c r="E47" s="977"/>
      <c r="F47" s="986"/>
      <c r="G47" s="987"/>
      <c r="H47" s="988"/>
      <c r="I47" s="989"/>
      <c r="J47" s="989"/>
      <c r="K47" s="989"/>
      <c r="L47" s="990"/>
      <c r="M47" s="995"/>
      <c r="N47" s="1023"/>
      <c r="O47" s="977"/>
      <c r="P47" s="977"/>
      <c r="Q47" s="977"/>
      <c r="R47" s="977"/>
      <c r="S47" s="982"/>
      <c r="T47" s="1024" t="s">
        <v>2232</v>
      </c>
    </row>
    <row r="48" spans="1:21" s="248" customFormat="1" ht="30">
      <c r="B48" s="984" t="s">
        <v>2240</v>
      </c>
      <c r="C48" s="984"/>
      <c r="D48" s="985"/>
      <c r="E48" s="977"/>
      <c r="F48" s="986"/>
      <c r="G48" s="987"/>
      <c r="H48" s="988"/>
      <c r="I48" s="989"/>
      <c r="J48" s="989"/>
      <c r="K48" s="989"/>
      <c r="L48" s="990"/>
      <c r="M48" s="995"/>
      <c r="N48" s="1025" t="s">
        <v>2241</v>
      </c>
      <c r="O48" s="977"/>
      <c r="P48" s="977"/>
      <c r="Q48" s="977"/>
      <c r="R48" s="977"/>
      <c r="S48" s="982"/>
      <c r="T48" s="1026"/>
    </row>
    <row r="49" spans="2:21" s="248" customFormat="1" ht="16.5" thickBot="1">
      <c r="B49" s="984" t="s">
        <v>2244</v>
      </c>
      <c r="C49" s="984"/>
      <c r="D49" s="985"/>
      <c r="E49" s="977"/>
      <c r="F49" s="986"/>
      <c r="G49" s="987"/>
      <c r="H49" s="988"/>
      <c r="I49" s="989"/>
      <c r="J49" s="989"/>
      <c r="K49" s="989"/>
      <c r="L49" s="990"/>
      <c r="M49" s="995"/>
      <c r="N49" s="1027"/>
      <c r="O49" s="1028" t="s">
        <v>2245</v>
      </c>
      <c r="P49" s="1029"/>
      <c r="Q49" s="1029"/>
      <c r="R49" s="1029"/>
      <c r="S49" s="1030"/>
      <c r="T49" s="1031"/>
      <c r="U49" s="16" t="s">
        <v>2333</v>
      </c>
    </row>
    <row r="50" spans="2:21" ht="30.75" thickBot="1">
      <c r="B50" s="984" t="s">
        <v>2263</v>
      </c>
      <c r="C50" s="984"/>
      <c r="D50" s="985"/>
      <c r="E50" s="977"/>
      <c r="F50" s="986"/>
      <c r="G50" s="987"/>
      <c r="H50" s="988"/>
      <c r="I50" s="989"/>
      <c r="J50" s="989"/>
      <c r="K50" s="989"/>
      <c r="L50" s="990"/>
      <c r="M50" s="995"/>
      <c r="N50" s="1027"/>
      <c r="O50" s="1028" t="s">
        <v>2264</v>
      </c>
      <c r="P50" s="1029"/>
      <c r="Q50" s="1029"/>
      <c r="R50" s="1029"/>
      <c r="S50" s="1030"/>
      <c r="T50" s="1031"/>
    </row>
    <row r="51" spans="2:21">
      <c r="B51" s="1038" t="s">
        <v>2331</v>
      </c>
      <c r="U51" s="215" t="s">
        <v>2332</v>
      </c>
    </row>
  </sheetData>
  <mergeCells count="17">
    <mergeCell ref="L17:L18"/>
    <mergeCell ref="B1:M1"/>
    <mergeCell ref="B2:M2"/>
    <mergeCell ref="D7:D10"/>
    <mergeCell ref="F7:F10"/>
    <mergeCell ref="H7:H10"/>
    <mergeCell ref="I7:I10"/>
    <mergeCell ref="J7:J10"/>
    <mergeCell ref="K7:K10"/>
    <mergeCell ref="D21:D22"/>
    <mergeCell ref="F21:F22"/>
    <mergeCell ref="H21:H22"/>
    <mergeCell ref="E21:E22"/>
    <mergeCell ref="B17:B18"/>
    <mergeCell ref="D17:D18"/>
    <mergeCell ref="E17:E18"/>
    <mergeCell ref="F17:F18"/>
  </mergeCells>
  <pageMargins left="0.15748031496062992" right="0.15748031496062992" top="0.78740157480314965" bottom="0.78740157480314965" header="0.31496062992125984" footer="0.31496062992125984"/>
  <pageSetup paperSize="9" scale="41" orientation="landscape" r:id="rId1"/>
  <ignoredErrors>
    <ignoredError sqref="H15" formula="1"/>
    <ignoredError sqref="F17 F7:F10 F12:F14 F15" numberStoredAsText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4"/>
  <sheetViews>
    <sheetView view="pageBreakPreview" zoomScale="73" zoomScaleNormal="73" zoomScaleSheetLayoutView="73" workbookViewId="0">
      <selection activeCell="H11" sqref="H11"/>
    </sheetView>
  </sheetViews>
  <sheetFormatPr defaultRowHeight="15"/>
  <cols>
    <col min="1" max="1" width="22.28515625" customWidth="1"/>
    <col min="2" max="2" width="10.42578125" hidden="1" customWidth="1"/>
    <col min="3" max="3" width="11.42578125" style="87" hidden="1" customWidth="1"/>
    <col min="4" max="4" width="13.42578125" customWidth="1"/>
    <col min="5" max="5" width="13.28515625" customWidth="1"/>
    <col min="6" max="6" width="12.7109375" customWidth="1"/>
    <col min="7" max="7" width="15.42578125" customWidth="1"/>
    <col min="8" max="9" width="15.42578125" style="518" customWidth="1"/>
    <col min="10" max="11" width="15.42578125" style="519" customWidth="1"/>
    <col min="12" max="12" width="27.7109375" customWidth="1"/>
    <col min="13" max="13" width="8.85546875" style="364"/>
  </cols>
  <sheetData>
    <row r="1" spans="1:13" s="342" customFormat="1" ht="24" thickBot="1">
      <c r="A1" s="1179" t="s">
        <v>347</v>
      </c>
      <c r="B1" s="1179"/>
      <c r="C1" s="1179"/>
      <c r="D1" s="1179"/>
      <c r="E1" s="1179"/>
      <c r="F1" s="1179"/>
      <c r="G1" s="1179"/>
      <c r="H1" s="1179"/>
      <c r="I1" s="1179"/>
      <c r="J1" s="1179"/>
      <c r="K1" s="1179"/>
      <c r="L1" s="1179"/>
      <c r="M1" s="341"/>
    </row>
    <row r="2" spans="1:13" s="355" customFormat="1" ht="36" customHeight="1" thickBot="1">
      <c r="A2" s="343" t="s">
        <v>59</v>
      </c>
      <c r="B2" s="344" t="s">
        <v>348</v>
      </c>
      <c r="C2" s="345" t="s">
        <v>349</v>
      </c>
      <c r="D2" s="346" t="s">
        <v>60</v>
      </c>
      <c r="E2" s="347" t="s">
        <v>350</v>
      </c>
      <c r="F2" s="348" t="s">
        <v>351</v>
      </c>
      <c r="G2" s="346" t="s">
        <v>352</v>
      </c>
      <c r="H2" s="349" t="s">
        <v>353</v>
      </c>
      <c r="I2" s="350" t="s">
        <v>354</v>
      </c>
      <c r="J2" s="351" t="s">
        <v>355</v>
      </c>
      <c r="K2" s="352" t="s">
        <v>356</v>
      </c>
      <c r="L2" s="353" t="s">
        <v>10</v>
      </c>
      <c r="M2" s="354"/>
    </row>
    <row r="3" spans="1:13" ht="15" customHeight="1">
      <c r="A3" s="1180" t="s">
        <v>64</v>
      </c>
      <c r="B3" s="356" t="s">
        <v>357</v>
      </c>
      <c r="C3" s="357" t="s">
        <v>227</v>
      </c>
      <c r="D3" s="358" t="s">
        <v>358</v>
      </c>
      <c r="E3" s="359">
        <v>16</v>
      </c>
      <c r="F3" s="360"/>
      <c r="G3" s="1181">
        <v>52</v>
      </c>
      <c r="H3" s="361"/>
      <c r="I3" s="1182">
        <f>SUM(H3:H5)</f>
        <v>0</v>
      </c>
      <c r="J3" s="362">
        <f>E3+F3-H3</f>
        <v>16</v>
      </c>
      <c r="K3" s="1183">
        <f>SUM(J3:J5)</f>
        <v>52</v>
      </c>
      <c r="L3" s="363"/>
    </row>
    <row r="4" spans="1:13" ht="15" customHeight="1">
      <c r="A4" s="1174"/>
      <c r="B4" s="365" t="s">
        <v>70</v>
      </c>
      <c r="C4" s="366" t="s">
        <v>25</v>
      </c>
      <c r="D4" s="367" t="s">
        <v>69</v>
      </c>
      <c r="E4" s="368">
        <v>28</v>
      </c>
      <c r="F4" s="369"/>
      <c r="G4" s="1165"/>
      <c r="H4" s="370"/>
      <c r="I4" s="1168"/>
      <c r="J4" s="371">
        <f t="shared" ref="J4:J67" si="0">E4+F4-H4</f>
        <v>28</v>
      </c>
      <c r="K4" s="1171"/>
      <c r="L4" s="63"/>
    </row>
    <row r="5" spans="1:13" ht="15" customHeight="1">
      <c r="A5" s="1175"/>
      <c r="B5" s="372" t="s">
        <v>103</v>
      </c>
      <c r="C5" s="373" t="s">
        <v>359</v>
      </c>
      <c r="D5" s="374" t="s">
        <v>360</v>
      </c>
      <c r="E5" s="375"/>
      <c r="F5" s="376">
        <v>8</v>
      </c>
      <c r="G5" s="1166"/>
      <c r="H5" s="377"/>
      <c r="I5" s="1169"/>
      <c r="J5" s="378">
        <f t="shared" si="0"/>
        <v>8</v>
      </c>
      <c r="K5" s="1172"/>
      <c r="L5" s="379" t="s">
        <v>361</v>
      </c>
    </row>
    <row r="6" spans="1:13" ht="15" customHeight="1">
      <c r="A6" s="1173" t="s">
        <v>362</v>
      </c>
      <c r="B6" s="380" t="s">
        <v>363</v>
      </c>
      <c r="C6" s="381" t="s">
        <v>364</v>
      </c>
      <c r="D6" s="382" t="s">
        <v>365</v>
      </c>
      <c r="E6" s="383">
        <v>24</v>
      </c>
      <c r="F6" s="384"/>
      <c r="G6" s="1164">
        <v>56</v>
      </c>
      <c r="H6" s="385"/>
      <c r="I6" s="1167">
        <f>SUM(H6:H8)</f>
        <v>0</v>
      </c>
      <c r="J6" s="386">
        <f t="shared" si="0"/>
        <v>24</v>
      </c>
      <c r="K6" s="1170">
        <f>SUM(J6:J8)</f>
        <v>56</v>
      </c>
      <c r="L6" s="125"/>
    </row>
    <row r="7" spans="1:13" ht="15" customHeight="1">
      <c r="A7" s="1174"/>
      <c r="B7" s="372" t="s">
        <v>366</v>
      </c>
      <c r="C7" s="366" t="s">
        <v>367</v>
      </c>
      <c r="D7" s="367" t="s">
        <v>368</v>
      </c>
      <c r="E7" s="387">
        <v>25</v>
      </c>
      <c r="F7" s="369"/>
      <c r="G7" s="1165"/>
      <c r="H7" s="370"/>
      <c r="I7" s="1168"/>
      <c r="J7" s="371">
        <f t="shared" si="0"/>
        <v>25</v>
      </c>
      <c r="K7" s="1171"/>
      <c r="L7" s="63"/>
    </row>
    <row r="8" spans="1:13" ht="15" customHeight="1">
      <c r="A8" s="1175"/>
      <c r="B8" s="372" t="s">
        <v>114</v>
      </c>
      <c r="C8" s="373" t="s">
        <v>369</v>
      </c>
      <c r="D8" s="374" t="s">
        <v>370</v>
      </c>
      <c r="E8" s="375"/>
      <c r="F8" s="376">
        <v>7</v>
      </c>
      <c r="G8" s="1166"/>
      <c r="H8" s="377"/>
      <c r="I8" s="1169"/>
      <c r="J8" s="378">
        <f t="shared" si="0"/>
        <v>7</v>
      </c>
      <c r="K8" s="1172"/>
      <c r="L8" s="379" t="s">
        <v>371</v>
      </c>
    </row>
    <row r="9" spans="1:13" ht="15" customHeight="1">
      <c r="A9" s="1173" t="s">
        <v>372</v>
      </c>
      <c r="B9" s="380" t="s">
        <v>115</v>
      </c>
      <c r="C9" s="381" t="s">
        <v>373</v>
      </c>
      <c r="D9" s="382" t="s">
        <v>374</v>
      </c>
      <c r="E9" s="383">
        <v>14</v>
      </c>
      <c r="F9" s="384"/>
      <c r="G9" s="1164">
        <v>56</v>
      </c>
      <c r="H9" s="385"/>
      <c r="I9" s="1167">
        <f>SUM(H9:H13)</f>
        <v>13</v>
      </c>
      <c r="J9" s="386">
        <f t="shared" si="0"/>
        <v>14</v>
      </c>
      <c r="K9" s="1170">
        <f>SUM(J9:J13)</f>
        <v>43</v>
      </c>
      <c r="L9" s="388" t="s">
        <v>375</v>
      </c>
    </row>
    <row r="10" spans="1:13" ht="15" customHeight="1">
      <c r="A10" s="1174"/>
      <c r="B10" s="365" t="s">
        <v>117</v>
      </c>
      <c r="C10" s="366" t="s">
        <v>376</v>
      </c>
      <c r="D10" s="367" t="s">
        <v>377</v>
      </c>
      <c r="E10" s="368">
        <v>12</v>
      </c>
      <c r="F10" s="369"/>
      <c r="G10" s="1165"/>
      <c r="H10" s="370">
        <v>6</v>
      </c>
      <c r="I10" s="1168"/>
      <c r="J10" s="371">
        <f t="shared" si="0"/>
        <v>6</v>
      </c>
      <c r="K10" s="1171"/>
      <c r="L10" s="63" t="s">
        <v>378</v>
      </c>
    </row>
    <row r="11" spans="1:13" ht="15" customHeight="1">
      <c r="A11" s="1174"/>
      <c r="B11" s="365" t="s">
        <v>118</v>
      </c>
      <c r="C11" s="366" t="s">
        <v>376</v>
      </c>
      <c r="D11" s="367" t="s">
        <v>379</v>
      </c>
      <c r="E11" s="368">
        <v>13</v>
      </c>
      <c r="F11" s="369"/>
      <c r="G11" s="1165"/>
      <c r="H11" s="370">
        <v>7</v>
      </c>
      <c r="I11" s="1168"/>
      <c r="J11" s="371">
        <f t="shared" si="0"/>
        <v>6</v>
      </c>
      <c r="K11" s="1171"/>
      <c r="L11" s="63" t="s">
        <v>380</v>
      </c>
    </row>
    <row r="12" spans="1:13" ht="15" customHeight="1">
      <c r="A12" s="1174"/>
      <c r="B12" s="365" t="s">
        <v>120</v>
      </c>
      <c r="C12" s="366" t="s">
        <v>373</v>
      </c>
      <c r="D12" s="367" t="s">
        <v>381</v>
      </c>
      <c r="E12" s="368">
        <v>11</v>
      </c>
      <c r="F12" s="369"/>
      <c r="G12" s="1165"/>
      <c r="H12" s="370"/>
      <c r="I12" s="1168"/>
      <c r="J12" s="371">
        <f t="shared" si="0"/>
        <v>11</v>
      </c>
      <c r="K12" s="1171"/>
      <c r="L12" s="63" t="s">
        <v>382</v>
      </c>
    </row>
    <row r="13" spans="1:13" ht="15" customHeight="1">
      <c r="A13" s="1175"/>
      <c r="B13" s="372" t="s">
        <v>119</v>
      </c>
      <c r="C13" s="373" t="s">
        <v>383</v>
      </c>
      <c r="D13" s="374" t="s">
        <v>384</v>
      </c>
      <c r="E13" s="375"/>
      <c r="F13" s="376">
        <v>6</v>
      </c>
      <c r="G13" s="1166"/>
      <c r="H13" s="377"/>
      <c r="I13" s="1169"/>
      <c r="J13" s="378">
        <f t="shared" si="0"/>
        <v>6</v>
      </c>
      <c r="K13" s="1172"/>
      <c r="L13" s="66"/>
    </row>
    <row r="14" spans="1:13" ht="15" customHeight="1">
      <c r="A14" s="389" t="s">
        <v>385</v>
      </c>
      <c r="B14" s="390" t="s">
        <v>133</v>
      </c>
      <c r="C14" s="381" t="s">
        <v>386</v>
      </c>
      <c r="D14" s="391" t="s">
        <v>387</v>
      </c>
      <c r="E14" s="392">
        <v>25</v>
      </c>
      <c r="F14" s="393"/>
      <c r="G14" s="394">
        <v>25</v>
      </c>
      <c r="H14" s="395"/>
      <c r="I14" s="396"/>
      <c r="J14" s="397">
        <f t="shared" si="0"/>
        <v>25</v>
      </c>
      <c r="K14" s="398">
        <f>SUM(J14:J14)</f>
        <v>25</v>
      </c>
      <c r="L14" s="125"/>
    </row>
    <row r="15" spans="1:13" ht="15" customHeight="1">
      <c r="A15" s="1173" t="s">
        <v>388</v>
      </c>
      <c r="B15" s="380" t="s">
        <v>189</v>
      </c>
      <c r="C15" s="381" t="s">
        <v>389</v>
      </c>
      <c r="D15" s="382" t="s">
        <v>390</v>
      </c>
      <c r="E15" s="383">
        <v>5</v>
      </c>
      <c r="F15" s="384"/>
      <c r="G15" s="1164">
        <v>62</v>
      </c>
      <c r="H15" s="385"/>
      <c r="I15" s="1167">
        <f>SUM(H15:H18)</f>
        <v>0</v>
      </c>
      <c r="J15" s="386">
        <f t="shared" si="0"/>
        <v>5</v>
      </c>
      <c r="K15" s="1170">
        <f>SUM(J15:J18)</f>
        <v>62</v>
      </c>
      <c r="L15" s="388" t="s">
        <v>391</v>
      </c>
    </row>
    <row r="16" spans="1:13" ht="15" customHeight="1">
      <c r="A16" s="1174"/>
      <c r="B16" s="365" t="s">
        <v>192</v>
      </c>
      <c r="C16" s="366" t="s">
        <v>392</v>
      </c>
      <c r="D16" s="367" t="s">
        <v>393</v>
      </c>
      <c r="E16" s="368">
        <v>26</v>
      </c>
      <c r="F16" s="369"/>
      <c r="G16" s="1165"/>
      <c r="H16" s="370"/>
      <c r="I16" s="1168"/>
      <c r="J16" s="371">
        <f t="shared" si="0"/>
        <v>26</v>
      </c>
      <c r="K16" s="1171"/>
      <c r="L16" s="63"/>
    </row>
    <row r="17" spans="1:12" ht="15" customHeight="1">
      <c r="A17" s="1174"/>
      <c r="B17" s="365" t="s">
        <v>193</v>
      </c>
      <c r="C17" s="366" t="s">
        <v>394</v>
      </c>
      <c r="D17" s="367" t="s">
        <v>395</v>
      </c>
      <c r="E17" s="368">
        <v>25</v>
      </c>
      <c r="F17" s="369"/>
      <c r="G17" s="1165"/>
      <c r="H17" s="370"/>
      <c r="I17" s="1168"/>
      <c r="J17" s="371">
        <f t="shared" si="0"/>
        <v>25</v>
      </c>
      <c r="K17" s="1171"/>
      <c r="L17" s="63"/>
    </row>
    <row r="18" spans="1:12" ht="15" customHeight="1">
      <c r="A18" s="1175"/>
      <c r="B18" s="365" t="s">
        <v>191</v>
      </c>
      <c r="C18" s="373" t="s">
        <v>396</v>
      </c>
      <c r="D18" s="374" t="s">
        <v>397</v>
      </c>
      <c r="E18" s="375"/>
      <c r="F18" s="376">
        <v>6</v>
      </c>
      <c r="G18" s="1166"/>
      <c r="H18" s="377"/>
      <c r="I18" s="1169"/>
      <c r="J18" s="378">
        <f t="shared" si="0"/>
        <v>6</v>
      </c>
      <c r="K18" s="1172"/>
      <c r="L18" s="66"/>
    </row>
    <row r="19" spans="1:12" ht="15" customHeight="1">
      <c r="A19" s="1173" t="s">
        <v>157</v>
      </c>
      <c r="B19" s="380" t="s">
        <v>159</v>
      </c>
      <c r="C19" s="381" t="s">
        <v>398</v>
      </c>
      <c r="D19" s="382" t="s">
        <v>399</v>
      </c>
      <c r="E19" s="383">
        <v>27</v>
      </c>
      <c r="F19" s="384"/>
      <c r="G19" s="1164">
        <v>73</v>
      </c>
      <c r="H19" s="385"/>
      <c r="I19" s="1167">
        <f>SUM(H19:H23)</f>
        <v>0</v>
      </c>
      <c r="J19" s="386">
        <f t="shared" si="0"/>
        <v>27</v>
      </c>
      <c r="K19" s="1170">
        <f>SUM(J19:J23)</f>
        <v>73</v>
      </c>
      <c r="L19" s="388"/>
    </row>
    <row r="20" spans="1:12" ht="15" customHeight="1">
      <c r="A20" s="1174"/>
      <c r="B20" s="365" t="s">
        <v>160</v>
      </c>
      <c r="C20" s="366" t="s">
        <v>400</v>
      </c>
      <c r="D20" s="367" t="s">
        <v>401</v>
      </c>
      <c r="E20" s="368">
        <v>21</v>
      </c>
      <c r="F20" s="369"/>
      <c r="G20" s="1165"/>
      <c r="H20" s="370"/>
      <c r="I20" s="1168"/>
      <c r="J20" s="371">
        <f t="shared" si="0"/>
        <v>21</v>
      </c>
      <c r="K20" s="1171"/>
      <c r="L20" s="63"/>
    </row>
    <row r="21" spans="1:12" ht="15" customHeight="1">
      <c r="A21" s="1174"/>
      <c r="B21" s="365" t="s">
        <v>161</v>
      </c>
      <c r="C21" s="366" t="s">
        <v>402</v>
      </c>
      <c r="D21" s="367" t="s">
        <v>403</v>
      </c>
      <c r="E21" s="368">
        <v>12</v>
      </c>
      <c r="F21" s="369"/>
      <c r="G21" s="1165"/>
      <c r="H21" s="370"/>
      <c r="I21" s="1168"/>
      <c r="J21" s="371">
        <f t="shared" si="0"/>
        <v>12</v>
      </c>
      <c r="K21" s="1171"/>
      <c r="L21" s="63" t="s">
        <v>404</v>
      </c>
    </row>
    <row r="22" spans="1:12" ht="15" customHeight="1">
      <c r="A22" s="1174"/>
      <c r="B22" s="365" t="s">
        <v>156</v>
      </c>
      <c r="C22" s="366" t="s">
        <v>405</v>
      </c>
      <c r="D22" s="367" t="s">
        <v>406</v>
      </c>
      <c r="E22" s="368"/>
      <c r="F22" s="369">
        <v>5</v>
      </c>
      <c r="G22" s="1165"/>
      <c r="H22" s="370"/>
      <c r="I22" s="1168"/>
      <c r="J22" s="371">
        <f t="shared" si="0"/>
        <v>5</v>
      </c>
      <c r="K22" s="1171"/>
      <c r="L22" s="63"/>
    </row>
    <row r="23" spans="1:12" ht="15" customHeight="1">
      <c r="A23" s="1175"/>
      <c r="B23" s="372" t="s">
        <v>158</v>
      </c>
      <c r="C23" s="373" t="s">
        <v>407</v>
      </c>
      <c r="D23" s="374" t="s">
        <v>408</v>
      </c>
      <c r="E23" s="375"/>
      <c r="F23" s="376">
        <v>8</v>
      </c>
      <c r="G23" s="1166"/>
      <c r="H23" s="377"/>
      <c r="I23" s="1169"/>
      <c r="J23" s="378">
        <f t="shared" si="0"/>
        <v>8</v>
      </c>
      <c r="K23" s="1172"/>
      <c r="L23" s="66"/>
    </row>
    <row r="24" spans="1:12" ht="15" customHeight="1">
      <c r="A24" s="1173" t="s">
        <v>195</v>
      </c>
      <c r="B24" s="380" t="s">
        <v>194</v>
      </c>
      <c r="C24" s="381" t="s">
        <v>409</v>
      </c>
      <c r="D24" s="382" t="s">
        <v>410</v>
      </c>
      <c r="E24" s="383">
        <v>12</v>
      </c>
      <c r="F24" s="384"/>
      <c r="G24" s="1164">
        <v>64</v>
      </c>
      <c r="H24" s="385"/>
      <c r="I24" s="1167">
        <f>SUM(H24:H26)</f>
        <v>4</v>
      </c>
      <c r="J24" s="386">
        <f t="shared" si="0"/>
        <v>12</v>
      </c>
      <c r="K24" s="1170">
        <f>SUM(J24:J26)</f>
        <v>60</v>
      </c>
      <c r="L24" s="125"/>
    </row>
    <row r="25" spans="1:12" ht="15" customHeight="1">
      <c r="A25" s="1174"/>
      <c r="B25" s="365" t="s">
        <v>196</v>
      </c>
      <c r="C25" s="366" t="s">
        <v>411</v>
      </c>
      <c r="D25" s="367" t="s">
        <v>412</v>
      </c>
      <c r="E25" s="368">
        <v>24</v>
      </c>
      <c r="F25" s="369"/>
      <c r="G25" s="1165"/>
      <c r="H25" s="370">
        <v>2</v>
      </c>
      <c r="I25" s="1168"/>
      <c r="J25" s="371">
        <f t="shared" si="0"/>
        <v>22</v>
      </c>
      <c r="K25" s="1171"/>
      <c r="L25" s="63"/>
    </row>
    <row r="26" spans="1:12" ht="15" customHeight="1">
      <c r="A26" s="1175"/>
      <c r="B26" s="372" t="s">
        <v>197</v>
      </c>
      <c r="C26" s="373" t="s">
        <v>413</v>
      </c>
      <c r="D26" s="374" t="s">
        <v>414</v>
      </c>
      <c r="E26" s="375">
        <v>28</v>
      </c>
      <c r="F26" s="376"/>
      <c r="G26" s="1166"/>
      <c r="H26" s="377">
        <v>2</v>
      </c>
      <c r="I26" s="1169"/>
      <c r="J26" s="378">
        <f t="shared" si="0"/>
        <v>26</v>
      </c>
      <c r="K26" s="1172"/>
      <c r="L26" s="379" t="s">
        <v>415</v>
      </c>
    </row>
    <row r="27" spans="1:12" ht="15" customHeight="1">
      <c r="A27" s="1173" t="s">
        <v>43</v>
      </c>
      <c r="B27" s="380" t="s">
        <v>121</v>
      </c>
      <c r="C27" s="381" t="s">
        <v>416</v>
      </c>
      <c r="D27" s="382" t="s">
        <v>417</v>
      </c>
      <c r="E27" s="383">
        <v>18</v>
      </c>
      <c r="F27" s="384"/>
      <c r="G27" s="1176">
        <v>105</v>
      </c>
      <c r="H27" s="385"/>
      <c r="I27" s="1167">
        <f>SUM(H27:H38)</f>
        <v>7</v>
      </c>
      <c r="J27" s="386">
        <f t="shared" si="0"/>
        <v>18</v>
      </c>
      <c r="K27" s="1170">
        <f>SUM(J27:J38)</f>
        <v>98</v>
      </c>
      <c r="L27" s="399" t="s">
        <v>418</v>
      </c>
    </row>
    <row r="28" spans="1:12" ht="15" customHeight="1">
      <c r="A28" s="1174"/>
      <c r="B28" s="365" t="s">
        <v>122</v>
      </c>
      <c r="C28" s="366" t="s">
        <v>416</v>
      </c>
      <c r="D28" s="400" t="s">
        <v>419</v>
      </c>
      <c r="E28" s="401">
        <v>1</v>
      </c>
      <c r="F28" s="402"/>
      <c r="G28" s="1177"/>
      <c r="H28" s="403"/>
      <c r="I28" s="1168"/>
      <c r="J28" s="404">
        <f t="shared" si="0"/>
        <v>1</v>
      </c>
      <c r="K28" s="1171"/>
      <c r="L28" s="405"/>
    </row>
    <row r="29" spans="1:12" ht="15" customHeight="1">
      <c r="A29" s="1174"/>
      <c r="B29" s="365" t="s">
        <v>123</v>
      </c>
      <c r="C29" s="366" t="s">
        <v>420</v>
      </c>
      <c r="D29" s="367" t="s">
        <v>421</v>
      </c>
      <c r="E29" s="368">
        <v>8</v>
      </c>
      <c r="F29" s="369"/>
      <c r="G29" s="1177"/>
      <c r="H29" s="370">
        <v>7</v>
      </c>
      <c r="I29" s="1168"/>
      <c r="J29" s="371">
        <f t="shared" si="0"/>
        <v>1</v>
      </c>
      <c r="K29" s="1171"/>
      <c r="L29" s="406" t="s">
        <v>422</v>
      </c>
    </row>
    <row r="30" spans="1:12" ht="15" customHeight="1">
      <c r="A30" s="1174"/>
      <c r="B30" s="365" t="s">
        <v>125</v>
      </c>
      <c r="C30" s="366" t="s">
        <v>420</v>
      </c>
      <c r="D30" s="400" t="s">
        <v>423</v>
      </c>
      <c r="E30" s="401">
        <v>4</v>
      </c>
      <c r="F30" s="402"/>
      <c r="G30" s="1177"/>
      <c r="H30" s="403"/>
      <c r="I30" s="1168"/>
      <c r="J30" s="404">
        <f t="shared" si="0"/>
        <v>4</v>
      </c>
      <c r="K30" s="1171"/>
      <c r="L30" s="406" t="s">
        <v>424</v>
      </c>
    </row>
    <row r="31" spans="1:12" ht="15" customHeight="1">
      <c r="A31" s="1174"/>
      <c r="B31" s="365" t="s">
        <v>127</v>
      </c>
      <c r="C31" s="366" t="s">
        <v>269</v>
      </c>
      <c r="D31" s="367" t="s">
        <v>274</v>
      </c>
      <c r="E31" s="368">
        <v>12</v>
      </c>
      <c r="F31" s="369"/>
      <c r="G31" s="1177"/>
      <c r="H31" s="370"/>
      <c r="I31" s="1168"/>
      <c r="J31" s="371">
        <f t="shared" si="0"/>
        <v>12</v>
      </c>
      <c r="K31" s="1171"/>
      <c r="L31" s="405"/>
    </row>
    <row r="32" spans="1:12" ht="15" customHeight="1">
      <c r="A32" s="1174"/>
      <c r="B32" s="365" t="s">
        <v>128</v>
      </c>
      <c r="C32" s="366" t="s">
        <v>269</v>
      </c>
      <c r="D32" s="400" t="s">
        <v>425</v>
      </c>
      <c r="E32" s="401">
        <v>8</v>
      </c>
      <c r="F32" s="402"/>
      <c r="G32" s="1177"/>
      <c r="H32" s="403"/>
      <c r="I32" s="1168"/>
      <c r="J32" s="404">
        <f t="shared" si="0"/>
        <v>8</v>
      </c>
      <c r="K32" s="1171"/>
      <c r="L32" s="405" t="s">
        <v>426</v>
      </c>
    </row>
    <row r="33" spans="1:12" ht="15" customHeight="1">
      <c r="A33" s="1174"/>
      <c r="B33" s="365" t="s">
        <v>129</v>
      </c>
      <c r="C33" s="366" t="s">
        <v>427</v>
      </c>
      <c r="D33" s="367" t="s">
        <v>428</v>
      </c>
      <c r="E33" s="368">
        <v>18</v>
      </c>
      <c r="F33" s="369"/>
      <c r="G33" s="1177"/>
      <c r="H33" s="370"/>
      <c r="I33" s="1168"/>
      <c r="J33" s="371">
        <f t="shared" si="0"/>
        <v>18</v>
      </c>
      <c r="K33" s="1171"/>
      <c r="L33" s="405"/>
    </row>
    <row r="34" spans="1:12" ht="15" customHeight="1">
      <c r="A34" s="1174"/>
      <c r="B34" s="365" t="s">
        <v>130</v>
      </c>
      <c r="C34" s="366" t="s">
        <v>427</v>
      </c>
      <c r="D34" s="400" t="s">
        <v>429</v>
      </c>
      <c r="E34" s="401">
        <v>4</v>
      </c>
      <c r="F34" s="402"/>
      <c r="G34" s="1177"/>
      <c r="H34" s="403"/>
      <c r="I34" s="1168"/>
      <c r="J34" s="404">
        <f t="shared" si="0"/>
        <v>4</v>
      </c>
      <c r="K34" s="1171"/>
      <c r="L34" s="406" t="s">
        <v>430</v>
      </c>
    </row>
    <row r="35" spans="1:12" ht="15" customHeight="1">
      <c r="A35" s="1174"/>
      <c r="B35" s="365" t="s">
        <v>78</v>
      </c>
      <c r="C35" s="366" t="s">
        <v>44</v>
      </c>
      <c r="D35" s="367" t="s">
        <v>77</v>
      </c>
      <c r="E35" s="368">
        <v>10</v>
      </c>
      <c r="F35" s="369"/>
      <c r="G35" s="1177"/>
      <c r="H35" s="370"/>
      <c r="I35" s="1168"/>
      <c r="J35" s="371">
        <f t="shared" si="0"/>
        <v>10</v>
      </c>
      <c r="K35" s="1171"/>
      <c r="L35" s="406" t="s">
        <v>431</v>
      </c>
    </row>
    <row r="36" spans="1:12" ht="15" customHeight="1">
      <c r="A36" s="1174"/>
      <c r="B36" s="365" t="s">
        <v>132</v>
      </c>
      <c r="C36" s="366" t="s">
        <v>44</v>
      </c>
      <c r="D36" s="400" t="s">
        <v>432</v>
      </c>
      <c r="E36" s="401">
        <v>4</v>
      </c>
      <c r="F36" s="402"/>
      <c r="G36" s="1177"/>
      <c r="H36" s="403"/>
      <c r="I36" s="1168"/>
      <c r="J36" s="404">
        <f t="shared" si="0"/>
        <v>4</v>
      </c>
      <c r="K36" s="1171"/>
      <c r="L36" s="407"/>
    </row>
    <row r="37" spans="1:12" ht="15" customHeight="1">
      <c r="A37" s="1174"/>
      <c r="B37" s="365" t="s">
        <v>433</v>
      </c>
      <c r="C37" s="366" t="s">
        <v>434</v>
      </c>
      <c r="D37" s="367" t="s">
        <v>435</v>
      </c>
      <c r="E37" s="368"/>
      <c r="F37" s="369">
        <v>6</v>
      </c>
      <c r="G37" s="1177"/>
      <c r="H37" s="370"/>
      <c r="I37" s="1168"/>
      <c r="J37" s="371">
        <v>6</v>
      </c>
      <c r="K37" s="1171"/>
      <c r="L37" s="405" t="s">
        <v>436</v>
      </c>
    </row>
    <row r="38" spans="1:12" ht="15" customHeight="1">
      <c r="A38" s="1175"/>
      <c r="B38" s="372" t="s">
        <v>437</v>
      </c>
      <c r="C38" s="373" t="s">
        <v>438</v>
      </c>
      <c r="D38" s="374" t="s">
        <v>439</v>
      </c>
      <c r="E38" s="375"/>
      <c r="F38" s="376">
        <v>12</v>
      </c>
      <c r="G38" s="1178"/>
      <c r="H38" s="377"/>
      <c r="I38" s="1169"/>
      <c r="J38" s="378">
        <f t="shared" si="0"/>
        <v>12</v>
      </c>
      <c r="K38" s="1172"/>
      <c r="L38" s="66" t="s">
        <v>440</v>
      </c>
    </row>
    <row r="39" spans="1:12" ht="15" customHeight="1">
      <c r="A39" s="1173" t="s">
        <v>441</v>
      </c>
      <c r="B39" s="380" t="s">
        <v>184</v>
      </c>
      <c r="C39" s="381" t="s">
        <v>442</v>
      </c>
      <c r="D39" s="382" t="s">
        <v>443</v>
      </c>
      <c r="E39" s="408">
        <v>35</v>
      </c>
      <c r="F39" s="409"/>
      <c r="G39" s="1164">
        <v>65</v>
      </c>
      <c r="H39" s="385"/>
      <c r="I39" s="1167">
        <f>SUM(H39:H42)</f>
        <v>0</v>
      </c>
      <c r="J39" s="386">
        <f t="shared" si="0"/>
        <v>35</v>
      </c>
      <c r="K39" s="1170">
        <f>SUM(J39:J42)</f>
        <v>65</v>
      </c>
      <c r="L39" s="388"/>
    </row>
    <row r="40" spans="1:12" ht="15" customHeight="1">
      <c r="A40" s="1174"/>
      <c r="B40" s="365" t="s">
        <v>186</v>
      </c>
      <c r="C40" s="366" t="s">
        <v>444</v>
      </c>
      <c r="D40" s="367" t="s">
        <v>445</v>
      </c>
      <c r="E40" s="410">
        <v>5</v>
      </c>
      <c r="F40" s="411"/>
      <c r="G40" s="1165"/>
      <c r="H40" s="370"/>
      <c r="I40" s="1168"/>
      <c r="J40" s="371">
        <f t="shared" si="0"/>
        <v>5</v>
      </c>
      <c r="K40" s="1171"/>
      <c r="L40" s="63" t="s">
        <v>446</v>
      </c>
    </row>
    <row r="41" spans="1:12" ht="15" customHeight="1">
      <c r="A41" s="1174"/>
      <c r="B41" s="365" t="s">
        <v>187</v>
      </c>
      <c r="C41" s="366" t="s">
        <v>447</v>
      </c>
      <c r="D41" s="367" t="s">
        <v>448</v>
      </c>
      <c r="E41" s="410">
        <v>22</v>
      </c>
      <c r="F41" s="411"/>
      <c r="G41" s="1165"/>
      <c r="H41" s="370"/>
      <c r="I41" s="1168"/>
      <c r="J41" s="371">
        <f t="shared" si="0"/>
        <v>22</v>
      </c>
      <c r="K41" s="1171"/>
      <c r="L41" s="63" t="s">
        <v>449</v>
      </c>
    </row>
    <row r="42" spans="1:12" ht="15" customHeight="1">
      <c r="A42" s="1175"/>
      <c r="B42" s="372" t="s">
        <v>188</v>
      </c>
      <c r="C42" s="373" t="s">
        <v>450</v>
      </c>
      <c r="D42" s="374" t="s">
        <v>451</v>
      </c>
      <c r="E42" s="412"/>
      <c r="F42" s="413">
        <v>3</v>
      </c>
      <c r="G42" s="1166"/>
      <c r="H42" s="377"/>
      <c r="I42" s="1169"/>
      <c r="J42" s="378">
        <f t="shared" si="0"/>
        <v>3</v>
      </c>
      <c r="K42" s="1172"/>
      <c r="L42" s="66"/>
    </row>
    <row r="43" spans="1:12" ht="15" customHeight="1">
      <c r="A43" s="1173" t="s">
        <v>452</v>
      </c>
      <c r="B43" s="380" t="s">
        <v>170</v>
      </c>
      <c r="C43" s="381" t="s">
        <v>453</v>
      </c>
      <c r="D43" s="382" t="s">
        <v>454</v>
      </c>
      <c r="E43" s="408">
        <v>24</v>
      </c>
      <c r="F43" s="409"/>
      <c r="G43" s="1164">
        <v>50</v>
      </c>
      <c r="H43" s="385"/>
      <c r="I43" s="1167">
        <f>SUM(H43:H47)</f>
        <v>0</v>
      </c>
      <c r="J43" s="386">
        <f t="shared" si="0"/>
        <v>24</v>
      </c>
      <c r="K43" s="1170">
        <f>SUM(J43:J47)</f>
        <v>50</v>
      </c>
      <c r="L43" s="388"/>
    </row>
    <row r="44" spans="1:12" ht="15" customHeight="1">
      <c r="A44" s="1174"/>
      <c r="B44" s="365" t="s">
        <v>168</v>
      </c>
      <c r="C44" s="366" t="s">
        <v>453</v>
      </c>
      <c r="D44" s="367" t="s">
        <v>455</v>
      </c>
      <c r="E44" s="410">
        <v>11</v>
      </c>
      <c r="F44" s="411"/>
      <c r="G44" s="1165"/>
      <c r="H44" s="370"/>
      <c r="I44" s="1168"/>
      <c r="J44" s="371">
        <f t="shared" si="0"/>
        <v>11</v>
      </c>
      <c r="K44" s="1171"/>
      <c r="L44" s="63" t="s">
        <v>446</v>
      </c>
    </row>
    <row r="45" spans="1:12" ht="15" customHeight="1">
      <c r="A45" s="1174"/>
      <c r="B45" s="365" t="s">
        <v>169</v>
      </c>
      <c r="C45" s="366" t="s">
        <v>453</v>
      </c>
      <c r="D45" s="400" t="s">
        <v>456</v>
      </c>
      <c r="E45" s="414">
        <v>4</v>
      </c>
      <c r="F45" s="415"/>
      <c r="G45" s="1165"/>
      <c r="H45" s="403"/>
      <c r="I45" s="1168"/>
      <c r="J45" s="404">
        <f t="shared" si="0"/>
        <v>4</v>
      </c>
      <c r="K45" s="1171"/>
      <c r="L45" s="63" t="s">
        <v>457</v>
      </c>
    </row>
    <row r="46" spans="1:12" ht="15" customHeight="1">
      <c r="A46" s="1174"/>
      <c r="B46" s="365" t="s">
        <v>166</v>
      </c>
      <c r="C46" s="366" t="s">
        <v>458</v>
      </c>
      <c r="D46" s="367" t="s">
        <v>459</v>
      </c>
      <c r="E46" s="410"/>
      <c r="F46" s="411">
        <v>8</v>
      </c>
      <c r="G46" s="1165"/>
      <c r="H46" s="370"/>
      <c r="I46" s="1168"/>
      <c r="J46" s="371">
        <f t="shared" si="0"/>
        <v>8</v>
      </c>
      <c r="K46" s="1171"/>
      <c r="L46" s="63"/>
    </row>
    <row r="47" spans="1:12" ht="15" customHeight="1">
      <c r="A47" s="1175"/>
      <c r="B47" s="372" t="s">
        <v>171</v>
      </c>
      <c r="C47" s="373" t="s">
        <v>458</v>
      </c>
      <c r="D47" s="374" t="s">
        <v>460</v>
      </c>
      <c r="E47" s="412"/>
      <c r="F47" s="413">
        <v>3</v>
      </c>
      <c r="G47" s="1166"/>
      <c r="H47" s="377"/>
      <c r="I47" s="1169"/>
      <c r="J47" s="378">
        <f t="shared" si="0"/>
        <v>3</v>
      </c>
      <c r="K47" s="1172"/>
      <c r="L47" s="66"/>
    </row>
    <row r="48" spans="1:12" ht="15" customHeight="1">
      <c r="A48" s="1173" t="s">
        <v>31</v>
      </c>
      <c r="B48" s="380" t="s">
        <v>85</v>
      </c>
      <c r="C48" s="381" t="s">
        <v>32</v>
      </c>
      <c r="D48" s="382" t="s">
        <v>461</v>
      </c>
      <c r="E48" s="408">
        <v>27</v>
      </c>
      <c r="F48" s="409"/>
      <c r="G48" s="1164">
        <v>86</v>
      </c>
      <c r="H48" s="385">
        <v>9</v>
      </c>
      <c r="I48" s="1167">
        <f>SUM(H48:H52)</f>
        <v>10</v>
      </c>
      <c r="J48" s="386">
        <f t="shared" si="0"/>
        <v>18</v>
      </c>
      <c r="K48" s="1170">
        <f>SUM(J48:J52)</f>
        <v>76</v>
      </c>
      <c r="L48" s="388"/>
    </row>
    <row r="49" spans="1:12" ht="15" customHeight="1">
      <c r="A49" s="1174"/>
      <c r="B49" s="365" t="s">
        <v>101</v>
      </c>
      <c r="C49" s="366" t="s">
        <v>462</v>
      </c>
      <c r="D49" s="367" t="s">
        <v>463</v>
      </c>
      <c r="E49" s="410">
        <v>24</v>
      </c>
      <c r="F49" s="411"/>
      <c r="G49" s="1165"/>
      <c r="H49" s="370"/>
      <c r="I49" s="1168"/>
      <c r="J49" s="371">
        <f t="shared" si="0"/>
        <v>24</v>
      </c>
      <c r="K49" s="1171"/>
      <c r="L49" s="63"/>
    </row>
    <row r="50" spans="1:12" ht="15" customHeight="1">
      <c r="A50" s="1174"/>
      <c r="B50" s="365" t="s">
        <v>102</v>
      </c>
      <c r="C50" s="366" t="s">
        <v>464</v>
      </c>
      <c r="D50" s="367" t="s">
        <v>465</v>
      </c>
      <c r="E50" s="410">
        <v>17</v>
      </c>
      <c r="F50" s="411"/>
      <c r="G50" s="1165"/>
      <c r="H50" s="370">
        <v>1</v>
      </c>
      <c r="I50" s="1168"/>
      <c r="J50" s="371">
        <f t="shared" si="0"/>
        <v>16</v>
      </c>
      <c r="K50" s="1171"/>
      <c r="L50" s="63"/>
    </row>
    <row r="51" spans="1:12" ht="15" customHeight="1">
      <c r="A51" s="1174"/>
      <c r="B51" s="365" t="s">
        <v>99</v>
      </c>
      <c r="C51" s="366" t="s">
        <v>464</v>
      </c>
      <c r="D51" s="367" t="s">
        <v>466</v>
      </c>
      <c r="E51" s="410">
        <v>10</v>
      </c>
      <c r="F51" s="411"/>
      <c r="G51" s="1165"/>
      <c r="H51" s="370"/>
      <c r="I51" s="1168"/>
      <c r="J51" s="371">
        <f t="shared" si="0"/>
        <v>10</v>
      </c>
      <c r="K51" s="1171"/>
      <c r="L51" s="63" t="s">
        <v>467</v>
      </c>
    </row>
    <row r="52" spans="1:12" ht="15" customHeight="1">
      <c r="A52" s="1175"/>
      <c r="B52" s="372" t="s">
        <v>97</v>
      </c>
      <c r="C52" s="373" t="s">
        <v>468</v>
      </c>
      <c r="D52" s="374" t="s">
        <v>469</v>
      </c>
      <c r="E52" s="412"/>
      <c r="F52" s="413">
        <v>8</v>
      </c>
      <c r="G52" s="1166"/>
      <c r="H52" s="377"/>
      <c r="I52" s="1169"/>
      <c r="J52" s="378">
        <f t="shared" si="0"/>
        <v>8</v>
      </c>
      <c r="K52" s="1172"/>
      <c r="L52" s="66"/>
    </row>
    <row r="53" spans="1:12" ht="15" customHeight="1">
      <c r="A53" s="1173" t="s">
        <v>80</v>
      </c>
      <c r="B53" s="416" t="s">
        <v>82</v>
      </c>
      <c r="C53" s="417" t="s">
        <v>470</v>
      </c>
      <c r="D53" s="418" t="s">
        <v>81</v>
      </c>
      <c r="E53" s="408">
        <v>28</v>
      </c>
      <c r="F53" s="419"/>
      <c r="G53" s="1164">
        <v>32</v>
      </c>
      <c r="H53" s="420">
        <v>5</v>
      </c>
      <c r="I53" s="1167">
        <f>SUM(H53:H54)</f>
        <v>5</v>
      </c>
      <c r="J53" s="421">
        <f t="shared" si="0"/>
        <v>23</v>
      </c>
      <c r="K53" s="1170">
        <f>SUM(J53:J54)</f>
        <v>27</v>
      </c>
      <c r="L53" s="388"/>
    </row>
    <row r="54" spans="1:12" ht="15" customHeight="1">
      <c r="A54" s="1175"/>
      <c r="B54" s="422" t="s">
        <v>471</v>
      </c>
      <c r="C54" s="423" t="s">
        <v>472</v>
      </c>
      <c r="D54" s="424" t="s">
        <v>473</v>
      </c>
      <c r="E54" s="412"/>
      <c r="F54" s="425">
        <v>4</v>
      </c>
      <c r="G54" s="1166"/>
      <c r="H54" s="426"/>
      <c r="I54" s="1169"/>
      <c r="J54" s="427">
        <f t="shared" si="0"/>
        <v>4</v>
      </c>
      <c r="K54" s="1172"/>
      <c r="L54" s="66"/>
    </row>
    <row r="55" spans="1:12" ht="15" customHeight="1">
      <c r="A55" s="1173" t="s">
        <v>474</v>
      </c>
      <c r="B55" s="380" t="s">
        <v>162</v>
      </c>
      <c r="C55" s="381" t="s">
        <v>475</v>
      </c>
      <c r="D55" s="391" t="s">
        <v>476</v>
      </c>
      <c r="E55" s="428">
        <v>12</v>
      </c>
      <c r="F55" s="429"/>
      <c r="G55" s="1164">
        <v>34</v>
      </c>
      <c r="H55" s="395"/>
      <c r="I55" s="1167">
        <f>SUM(H55:H57)</f>
        <v>0</v>
      </c>
      <c r="J55" s="397">
        <f t="shared" si="0"/>
        <v>12</v>
      </c>
      <c r="K55" s="1170">
        <f>SUM(J55:J57)</f>
        <v>34</v>
      </c>
      <c r="L55" s="125"/>
    </row>
    <row r="56" spans="1:12" ht="15" customHeight="1">
      <c r="A56" s="1174"/>
      <c r="B56" s="365" t="s">
        <v>164</v>
      </c>
      <c r="C56" s="366" t="s">
        <v>477</v>
      </c>
      <c r="D56" s="367" t="s">
        <v>478</v>
      </c>
      <c r="E56" s="368">
        <v>13</v>
      </c>
      <c r="F56" s="411"/>
      <c r="G56" s="1165"/>
      <c r="H56" s="370"/>
      <c r="I56" s="1168"/>
      <c r="J56" s="371">
        <f t="shared" si="0"/>
        <v>13</v>
      </c>
      <c r="K56" s="1171"/>
      <c r="L56" s="63"/>
    </row>
    <row r="57" spans="1:12" ht="15" customHeight="1">
      <c r="A57" s="1175"/>
      <c r="B57" s="372" t="s">
        <v>165</v>
      </c>
      <c r="C57" s="373" t="s">
        <v>479</v>
      </c>
      <c r="D57" s="430" t="s">
        <v>480</v>
      </c>
      <c r="E57" s="431"/>
      <c r="F57" s="432">
        <v>9</v>
      </c>
      <c r="G57" s="1166"/>
      <c r="H57" s="433"/>
      <c r="I57" s="1169"/>
      <c r="J57" s="434">
        <f t="shared" si="0"/>
        <v>9</v>
      </c>
      <c r="K57" s="1172"/>
      <c r="L57" s="379"/>
    </row>
    <row r="58" spans="1:12" ht="15" customHeight="1">
      <c r="A58" s="1173" t="s">
        <v>481</v>
      </c>
      <c r="B58" s="380" t="s">
        <v>147</v>
      </c>
      <c r="C58" s="381" t="s">
        <v>482</v>
      </c>
      <c r="D58" s="382" t="s">
        <v>483</v>
      </c>
      <c r="E58" s="428">
        <v>24</v>
      </c>
      <c r="F58" s="393"/>
      <c r="G58" s="1164">
        <v>32</v>
      </c>
      <c r="H58" s="395">
        <v>4</v>
      </c>
      <c r="I58" s="1167">
        <f>SUM(H58:H59)</f>
        <v>5</v>
      </c>
      <c r="J58" s="397">
        <f t="shared" si="0"/>
        <v>20</v>
      </c>
      <c r="K58" s="1170">
        <f>SUM(J58:J59)</f>
        <v>27</v>
      </c>
      <c r="L58" s="125"/>
    </row>
    <row r="59" spans="1:12" ht="15" customHeight="1">
      <c r="A59" s="1175"/>
      <c r="B59" s="372" t="s">
        <v>149</v>
      </c>
      <c r="C59" s="373" t="s">
        <v>336</v>
      </c>
      <c r="D59" s="374" t="s">
        <v>484</v>
      </c>
      <c r="E59" s="412"/>
      <c r="F59" s="413">
        <v>8</v>
      </c>
      <c r="G59" s="1166"/>
      <c r="H59" s="377">
        <v>1</v>
      </c>
      <c r="I59" s="1169"/>
      <c r="J59" s="378">
        <f t="shared" si="0"/>
        <v>7</v>
      </c>
      <c r="K59" s="1172"/>
      <c r="L59" s="66"/>
    </row>
    <row r="60" spans="1:12" ht="15" customHeight="1">
      <c r="A60" s="1173" t="s">
        <v>485</v>
      </c>
      <c r="B60" s="380" t="s">
        <v>201</v>
      </c>
      <c r="C60" s="381" t="s">
        <v>486</v>
      </c>
      <c r="D60" s="391" t="s">
        <v>487</v>
      </c>
      <c r="E60" s="428">
        <v>28</v>
      </c>
      <c r="F60" s="393"/>
      <c r="G60" s="1164">
        <v>32</v>
      </c>
      <c r="H60" s="395"/>
      <c r="I60" s="1167">
        <f>SUM(H60:H61)</f>
        <v>0</v>
      </c>
      <c r="J60" s="397">
        <f t="shared" si="0"/>
        <v>28</v>
      </c>
      <c r="K60" s="1170">
        <f>SUM(J60:J61)</f>
        <v>32</v>
      </c>
      <c r="L60" s="125"/>
    </row>
    <row r="61" spans="1:12" ht="15" customHeight="1">
      <c r="A61" s="1175"/>
      <c r="B61" s="372" t="s">
        <v>203</v>
      </c>
      <c r="C61" s="373" t="s">
        <v>488</v>
      </c>
      <c r="D61" s="374" t="s">
        <v>489</v>
      </c>
      <c r="E61" s="412"/>
      <c r="F61" s="413">
        <v>4</v>
      </c>
      <c r="G61" s="1166"/>
      <c r="H61" s="377"/>
      <c r="I61" s="1169"/>
      <c r="J61" s="378">
        <f t="shared" si="0"/>
        <v>4</v>
      </c>
      <c r="K61" s="1172"/>
      <c r="L61" s="66"/>
    </row>
    <row r="62" spans="1:12" ht="15" customHeight="1">
      <c r="A62" s="435" t="s">
        <v>37</v>
      </c>
      <c r="B62" s="436" t="s">
        <v>144</v>
      </c>
      <c r="C62" s="437" t="s">
        <v>38</v>
      </c>
      <c r="D62" s="436" t="s">
        <v>87</v>
      </c>
      <c r="E62" s="438"/>
      <c r="F62" s="439">
        <v>10</v>
      </c>
      <c r="G62" s="440">
        <v>10</v>
      </c>
      <c r="H62" s="441"/>
      <c r="I62" s="442">
        <f>H62</f>
        <v>0</v>
      </c>
      <c r="J62" s="443">
        <f t="shared" si="0"/>
        <v>10</v>
      </c>
      <c r="K62" s="444">
        <f>J62</f>
        <v>10</v>
      </c>
      <c r="L62" s="72"/>
    </row>
    <row r="63" spans="1:12" ht="15" customHeight="1">
      <c r="A63" s="1173" t="s">
        <v>180</v>
      </c>
      <c r="B63" s="380" t="s">
        <v>179</v>
      </c>
      <c r="C63" s="381" t="s">
        <v>490</v>
      </c>
      <c r="D63" s="382" t="s">
        <v>491</v>
      </c>
      <c r="E63" s="408">
        <v>18</v>
      </c>
      <c r="F63" s="409"/>
      <c r="G63" s="1164">
        <v>56</v>
      </c>
      <c r="H63" s="385"/>
      <c r="I63" s="1167">
        <f>SUM(H63:H66)</f>
        <v>26</v>
      </c>
      <c r="J63" s="386">
        <f t="shared" si="0"/>
        <v>18</v>
      </c>
      <c r="K63" s="1170">
        <f>SUM(J63:J66)</f>
        <v>30</v>
      </c>
      <c r="L63" s="388" t="s">
        <v>446</v>
      </c>
    </row>
    <row r="64" spans="1:12" ht="15" customHeight="1">
      <c r="A64" s="1174"/>
      <c r="B64" s="365" t="s">
        <v>181</v>
      </c>
      <c r="C64" s="366" t="s">
        <v>492</v>
      </c>
      <c r="D64" s="367" t="s">
        <v>493</v>
      </c>
      <c r="E64" s="410">
        <v>26</v>
      </c>
      <c r="F64" s="411"/>
      <c r="G64" s="1165"/>
      <c r="H64" s="370">
        <v>26</v>
      </c>
      <c r="I64" s="1168"/>
      <c r="J64" s="371">
        <f t="shared" si="0"/>
        <v>0</v>
      </c>
      <c r="K64" s="1171"/>
      <c r="L64" s="63"/>
    </row>
    <row r="65" spans="1:12" ht="15" customHeight="1">
      <c r="A65" s="1174"/>
      <c r="B65" s="365" t="s">
        <v>182</v>
      </c>
      <c r="C65" s="366" t="s">
        <v>494</v>
      </c>
      <c r="D65" s="367" t="s">
        <v>495</v>
      </c>
      <c r="E65" s="410">
        <v>6</v>
      </c>
      <c r="F65" s="411"/>
      <c r="G65" s="1165"/>
      <c r="H65" s="370"/>
      <c r="I65" s="1168"/>
      <c r="J65" s="371">
        <f t="shared" si="0"/>
        <v>6</v>
      </c>
      <c r="K65" s="1171"/>
      <c r="L65" s="63" t="s">
        <v>496</v>
      </c>
    </row>
    <row r="66" spans="1:12" ht="15" customHeight="1">
      <c r="A66" s="1175"/>
      <c r="B66" s="372" t="s">
        <v>183</v>
      </c>
      <c r="C66" s="373" t="s">
        <v>497</v>
      </c>
      <c r="D66" s="374" t="s">
        <v>498</v>
      </c>
      <c r="E66" s="412"/>
      <c r="F66" s="413">
        <v>6</v>
      </c>
      <c r="G66" s="1166"/>
      <c r="H66" s="377"/>
      <c r="I66" s="1169"/>
      <c r="J66" s="378">
        <f t="shared" si="0"/>
        <v>6</v>
      </c>
      <c r="K66" s="1172"/>
      <c r="L66" s="66"/>
    </row>
    <row r="67" spans="1:12" ht="18" customHeight="1">
      <c r="A67" s="435" t="s">
        <v>205</v>
      </c>
      <c r="B67" s="436" t="s">
        <v>204</v>
      </c>
      <c r="C67" s="437" t="s">
        <v>499</v>
      </c>
      <c r="D67" s="436" t="s">
        <v>500</v>
      </c>
      <c r="E67" s="438">
        <v>31</v>
      </c>
      <c r="F67" s="439"/>
      <c r="G67" s="440">
        <v>31</v>
      </c>
      <c r="H67" s="441">
        <v>7</v>
      </c>
      <c r="I67" s="442">
        <f>H67</f>
        <v>7</v>
      </c>
      <c r="J67" s="443">
        <f t="shared" si="0"/>
        <v>24</v>
      </c>
      <c r="K67" s="444">
        <f>J67</f>
        <v>24</v>
      </c>
      <c r="L67" s="72"/>
    </row>
    <row r="68" spans="1:12" ht="18" customHeight="1">
      <c r="A68" s="435" t="s">
        <v>501</v>
      </c>
      <c r="B68" s="436" t="s">
        <v>177</v>
      </c>
      <c r="C68" s="437" t="s">
        <v>502</v>
      </c>
      <c r="D68" s="436" t="s">
        <v>503</v>
      </c>
      <c r="E68" s="438">
        <v>22</v>
      </c>
      <c r="F68" s="439"/>
      <c r="G68" s="440">
        <v>22</v>
      </c>
      <c r="H68" s="441"/>
      <c r="I68" s="442">
        <f>H68</f>
        <v>0</v>
      </c>
      <c r="J68" s="443">
        <f t="shared" ref="J68:J80" si="1">E68+F68-H68</f>
        <v>22</v>
      </c>
      <c r="K68" s="444">
        <f>J68</f>
        <v>22</v>
      </c>
      <c r="L68" s="72"/>
    </row>
    <row r="69" spans="1:12" ht="18" customHeight="1">
      <c r="A69" s="435" t="s">
        <v>173</v>
      </c>
      <c r="B69" s="436" t="s">
        <v>172</v>
      </c>
      <c r="C69" s="437" t="s">
        <v>504</v>
      </c>
      <c r="D69" s="436" t="s">
        <v>505</v>
      </c>
      <c r="E69" s="438">
        <v>16</v>
      </c>
      <c r="F69" s="439"/>
      <c r="G69" s="440">
        <v>16</v>
      </c>
      <c r="H69" s="441"/>
      <c r="I69" s="442">
        <f>H69</f>
        <v>0</v>
      </c>
      <c r="J69" s="443">
        <f t="shared" si="1"/>
        <v>16</v>
      </c>
      <c r="K69" s="444">
        <f>J69</f>
        <v>16</v>
      </c>
      <c r="L69" s="72"/>
    </row>
    <row r="70" spans="1:12" ht="18" customHeight="1">
      <c r="A70" s="435" t="s">
        <v>506</v>
      </c>
      <c r="B70" s="436" t="s">
        <v>150</v>
      </c>
      <c r="C70" s="437" t="s">
        <v>507</v>
      </c>
      <c r="D70" s="436" t="s">
        <v>508</v>
      </c>
      <c r="E70" s="438">
        <v>15</v>
      </c>
      <c r="F70" s="439"/>
      <c r="G70" s="440">
        <v>15</v>
      </c>
      <c r="H70" s="441"/>
      <c r="I70" s="442">
        <f>H70</f>
        <v>0</v>
      </c>
      <c r="J70" s="443">
        <f t="shared" si="1"/>
        <v>15</v>
      </c>
      <c r="K70" s="444">
        <f>J70</f>
        <v>15</v>
      </c>
      <c r="L70" s="72"/>
    </row>
    <row r="71" spans="1:12" ht="15" customHeight="1">
      <c r="A71" s="1161" t="s">
        <v>175</v>
      </c>
      <c r="B71" s="416" t="s">
        <v>174</v>
      </c>
      <c r="C71" s="381" t="s">
        <v>509</v>
      </c>
      <c r="D71" s="391" t="s">
        <v>510</v>
      </c>
      <c r="E71" s="428">
        <v>27</v>
      </c>
      <c r="F71" s="393"/>
      <c r="G71" s="1164">
        <v>54</v>
      </c>
      <c r="H71" s="395"/>
      <c r="I71" s="1167">
        <f>SUM(H71:H72)</f>
        <v>0</v>
      </c>
      <c r="J71" s="397">
        <f t="shared" si="1"/>
        <v>27</v>
      </c>
      <c r="K71" s="1170">
        <f>SUM(J71:J72)</f>
        <v>54</v>
      </c>
      <c r="L71" s="125"/>
    </row>
    <row r="72" spans="1:12" ht="15" customHeight="1">
      <c r="A72" s="1163"/>
      <c r="B72" s="422" t="s">
        <v>176</v>
      </c>
      <c r="C72" s="373" t="s">
        <v>511</v>
      </c>
      <c r="D72" s="374" t="s">
        <v>512</v>
      </c>
      <c r="E72" s="375">
        <v>27</v>
      </c>
      <c r="F72" s="413"/>
      <c r="G72" s="1166"/>
      <c r="H72" s="377"/>
      <c r="I72" s="1169"/>
      <c r="J72" s="378">
        <f t="shared" si="1"/>
        <v>27</v>
      </c>
      <c r="K72" s="1172"/>
      <c r="L72" s="66"/>
    </row>
    <row r="73" spans="1:12" ht="15" customHeight="1">
      <c r="A73" s="1161" t="s">
        <v>513</v>
      </c>
      <c r="B73" s="416" t="s">
        <v>136</v>
      </c>
      <c r="C73" s="381" t="s">
        <v>252</v>
      </c>
      <c r="D73" s="382" t="s">
        <v>514</v>
      </c>
      <c r="E73" s="408">
        <v>30</v>
      </c>
      <c r="F73" s="409"/>
      <c r="G73" s="1164">
        <v>46</v>
      </c>
      <c r="H73" s="385">
        <v>9</v>
      </c>
      <c r="I73" s="1167">
        <f>SUM(H73:H75)</f>
        <v>9</v>
      </c>
      <c r="J73" s="386">
        <f t="shared" si="1"/>
        <v>21</v>
      </c>
      <c r="K73" s="1170">
        <f>SUM(J73:J75)</f>
        <v>37</v>
      </c>
      <c r="L73" s="125"/>
    </row>
    <row r="74" spans="1:12" ht="15" customHeight="1">
      <c r="A74" s="1162"/>
      <c r="B74" s="445" t="s">
        <v>138</v>
      </c>
      <c r="C74" s="366" t="s">
        <v>515</v>
      </c>
      <c r="D74" s="367" t="s">
        <v>516</v>
      </c>
      <c r="E74" s="410"/>
      <c r="F74" s="411">
        <v>10</v>
      </c>
      <c r="G74" s="1165"/>
      <c r="H74" s="370"/>
      <c r="I74" s="1168"/>
      <c r="J74" s="371">
        <f t="shared" si="1"/>
        <v>10</v>
      </c>
      <c r="K74" s="1171"/>
      <c r="L74" s="63" t="s">
        <v>39</v>
      </c>
    </row>
    <row r="75" spans="1:12" ht="15" customHeight="1">
      <c r="A75" s="1163"/>
      <c r="B75" s="422" t="s">
        <v>139</v>
      </c>
      <c r="C75" s="373" t="s">
        <v>517</v>
      </c>
      <c r="D75" s="374" t="s">
        <v>518</v>
      </c>
      <c r="E75" s="412"/>
      <c r="F75" s="413">
        <v>6</v>
      </c>
      <c r="G75" s="1166"/>
      <c r="H75" s="377"/>
      <c r="I75" s="1169"/>
      <c r="J75" s="378">
        <f t="shared" si="1"/>
        <v>6</v>
      </c>
      <c r="K75" s="1172"/>
      <c r="L75" s="379" t="s">
        <v>519</v>
      </c>
    </row>
    <row r="76" spans="1:12" ht="15" customHeight="1">
      <c r="A76" s="1161" t="s">
        <v>520</v>
      </c>
      <c r="B76" s="416" t="s">
        <v>198</v>
      </c>
      <c r="C76" s="381" t="s">
        <v>521</v>
      </c>
      <c r="D76" s="382" t="s">
        <v>522</v>
      </c>
      <c r="E76" s="383">
        <v>28</v>
      </c>
      <c r="F76" s="409"/>
      <c r="G76" s="1164">
        <v>42</v>
      </c>
      <c r="H76" s="385"/>
      <c r="I76" s="1167">
        <f>SUM(H76:H77)</f>
        <v>0</v>
      </c>
      <c r="J76" s="386">
        <f t="shared" si="1"/>
        <v>28</v>
      </c>
      <c r="K76" s="1170">
        <f>SUM(J76:J77)</f>
        <v>42</v>
      </c>
      <c r="L76" s="125"/>
    </row>
    <row r="77" spans="1:12" ht="15" customHeight="1">
      <c r="A77" s="1163"/>
      <c r="B77" s="422" t="s">
        <v>200</v>
      </c>
      <c r="C77" s="373" t="s">
        <v>521</v>
      </c>
      <c r="D77" s="374" t="s">
        <v>523</v>
      </c>
      <c r="E77" s="375">
        <v>14</v>
      </c>
      <c r="F77" s="413"/>
      <c r="G77" s="1166"/>
      <c r="H77" s="377"/>
      <c r="I77" s="1169"/>
      <c r="J77" s="378">
        <f t="shared" si="1"/>
        <v>14</v>
      </c>
      <c r="K77" s="1172"/>
      <c r="L77" s="66"/>
    </row>
    <row r="78" spans="1:12" ht="18" customHeight="1">
      <c r="A78" s="435" t="s">
        <v>524</v>
      </c>
      <c r="B78" s="436" t="s">
        <v>152</v>
      </c>
      <c r="C78" s="437" t="s">
        <v>525</v>
      </c>
      <c r="D78" s="436" t="s">
        <v>526</v>
      </c>
      <c r="E78" s="438">
        <v>10</v>
      </c>
      <c r="F78" s="439"/>
      <c r="G78" s="440">
        <v>10</v>
      </c>
      <c r="H78" s="441"/>
      <c r="I78" s="442">
        <f>H78</f>
        <v>0</v>
      </c>
      <c r="J78" s="443">
        <f t="shared" si="1"/>
        <v>10</v>
      </c>
      <c r="K78" s="444">
        <f>J78</f>
        <v>10</v>
      </c>
      <c r="L78" s="72"/>
    </row>
    <row r="79" spans="1:12" ht="18" customHeight="1">
      <c r="A79" s="435" t="s">
        <v>527</v>
      </c>
      <c r="B79" s="436" t="s">
        <v>140</v>
      </c>
      <c r="C79" s="437" t="s">
        <v>337</v>
      </c>
      <c r="D79" s="436" t="s">
        <v>528</v>
      </c>
      <c r="E79" s="438"/>
      <c r="F79" s="439">
        <v>15</v>
      </c>
      <c r="G79" s="440">
        <v>15</v>
      </c>
      <c r="H79" s="441"/>
      <c r="I79" s="442">
        <f>H79</f>
        <v>0</v>
      </c>
      <c r="J79" s="443">
        <f t="shared" si="1"/>
        <v>15</v>
      </c>
      <c r="K79" s="444">
        <f>J79</f>
        <v>15</v>
      </c>
      <c r="L79" s="72"/>
    </row>
    <row r="80" spans="1:12" ht="18" customHeight="1" thickBot="1">
      <c r="A80" s="446" t="s">
        <v>529</v>
      </c>
      <c r="B80" s="391" t="s">
        <v>154</v>
      </c>
      <c r="C80" s="447" t="s">
        <v>530</v>
      </c>
      <c r="D80" s="391" t="s">
        <v>531</v>
      </c>
      <c r="E80" s="428">
        <v>13</v>
      </c>
      <c r="F80" s="393"/>
      <c r="G80" s="448">
        <v>13</v>
      </c>
      <c r="H80" s="395">
        <v>8</v>
      </c>
      <c r="I80" s="449">
        <f>H80</f>
        <v>8</v>
      </c>
      <c r="J80" s="397">
        <f t="shared" si="1"/>
        <v>5</v>
      </c>
      <c r="K80" s="450">
        <f>J80</f>
        <v>5</v>
      </c>
      <c r="L80" s="125"/>
    </row>
    <row r="81" spans="1:13" ht="21.75" customHeight="1" thickTop="1" thickBot="1">
      <c r="A81" s="451" t="s">
        <v>532</v>
      </c>
      <c r="B81" s="452"/>
      <c r="C81" s="453" t="s">
        <v>533</v>
      </c>
      <c r="D81" s="452"/>
      <c r="E81" s="454">
        <v>1002</v>
      </c>
      <c r="F81" s="455">
        <v>152</v>
      </c>
      <c r="G81" s="456">
        <v>1154</v>
      </c>
      <c r="H81" s="457">
        <f>SUM(H3:H80)</f>
        <v>94</v>
      </c>
      <c r="I81" s="458">
        <f>SUM(I3:I80)</f>
        <v>94</v>
      </c>
      <c r="J81" s="459">
        <f>SUM(J3:J80)</f>
        <v>1060</v>
      </c>
      <c r="K81" s="460">
        <f>SUM(K3:K80)</f>
        <v>1060</v>
      </c>
      <c r="L81" s="461"/>
    </row>
    <row r="82" spans="1:13" ht="9" customHeight="1" thickBot="1">
      <c r="A82" s="462"/>
      <c r="B82" s="463"/>
      <c r="C82" s="464" t="s">
        <v>533</v>
      </c>
      <c r="D82" s="465"/>
      <c r="E82" s="466"/>
      <c r="F82" s="467"/>
      <c r="G82" s="466"/>
      <c r="H82" s="468"/>
      <c r="I82" s="469"/>
      <c r="J82" s="470"/>
      <c r="K82" s="469"/>
      <c r="L82" s="471"/>
    </row>
    <row r="83" spans="1:13" ht="21.75" customHeight="1">
      <c r="A83" s="472" t="s">
        <v>534</v>
      </c>
      <c r="B83" s="473" t="s">
        <v>135</v>
      </c>
      <c r="C83" s="474" t="s">
        <v>535</v>
      </c>
      <c r="D83" s="475" t="s">
        <v>135</v>
      </c>
      <c r="E83" s="476">
        <v>25</v>
      </c>
      <c r="F83" s="477"/>
      <c r="G83" s="478">
        <v>25</v>
      </c>
      <c r="H83" s="479"/>
      <c r="I83" s="480">
        <f>H83</f>
        <v>0</v>
      </c>
      <c r="J83" s="481">
        <f>E83+F83-H83</f>
        <v>25</v>
      </c>
      <c r="K83" s="482">
        <f>J83</f>
        <v>25</v>
      </c>
      <c r="L83" s="483"/>
    </row>
    <row r="84" spans="1:13" ht="27" customHeight="1" thickBot="1">
      <c r="A84" s="484" t="s">
        <v>536</v>
      </c>
      <c r="B84" s="485" t="s">
        <v>537</v>
      </c>
      <c r="C84" s="486" t="s">
        <v>538</v>
      </c>
      <c r="D84" s="487" t="s">
        <v>539</v>
      </c>
      <c r="E84" s="488">
        <v>14</v>
      </c>
      <c r="F84" s="489"/>
      <c r="G84" s="490">
        <v>14</v>
      </c>
      <c r="H84" s="491">
        <v>4</v>
      </c>
      <c r="I84" s="492">
        <v>0</v>
      </c>
      <c r="J84" s="493">
        <v>10</v>
      </c>
      <c r="K84" s="494">
        <v>10</v>
      </c>
      <c r="L84" s="495"/>
    </row>
    <row r="85" spans="1:13" ht="9" customHeight="1" thickBot="1">
      <c r="A85" s="496"/>
      <c r="B85" s="497"/>
      <c r="C85" s="498"/>
      <c r="D85" s="499"/>
      <c r="E85" s="500"/>
      <c r="F85" s="500"/>
      <c r="G85" s="500"/>
      <c r="H85" s="501"/>
      <c r="I85" s="501"/>
      <c r="J85" s="502"/>
      <c r="K85" s="501"/>
      <c r="L85" s="503"/>
    </row>
    <row r="86" spans="1:13" s="515" customFormat="1" ht="25.5" customHeight="1" thickBot="1">
      <c r="A86" s="504" t="s">
        <v>540</v>
      </c>
      <c r="B86" s="505"/>
      <c r="C86" s="506"/>
      <c r="D86" s="505"/>
      <c r="E86" s="507">
        <v>1041</v>
      </c>
      <c r="F86" s="508">
        <v>152</v>
      </c>
      <c r="G86" s="507">
        <v>1193</v>
      </c>
      <c r="H86" s="509">
        <v>94</v>
      </c>
      <c r="I86" s="510">
        <v>94</v>
      </c>
      <c r="J86" s="511">
        <f>E86+F86-H86</f>
        <v>1099</v>
      </c>
      <c r="K86" s="512">
        <v>1099</v>
      </c>
      <c r="L86" s="513"/>
      <c r="M86" s="514"/>
    </row>
    <row r="87" spans="1:13">
      <c r="E87" s="87" t="s">
        <v>541</v>
      </c>
      <c r="F87" s="87"/>
      <c r="G87" s="87"/>
      <c r="H87" s="86"/>
      <c r="I87" s="86"/>
      <c r="J87" s="516"/>
      <c r="K87" s="516"/>
      <c r="L87" s="87"/>
    </row>
    <row r="88" spans="1:13">
      <c r="E88" s="87"/>
      <c r="F88" s="87"/>
      <c r="G88" s="87"/>
      <c r="H88" s="86"/>
      <c r="I88" s="86"/>
      <c r="J88" s="517"/>
      <c r="K88" s="517"/>
      <c r="L88" s="87"/>
    </row>
    <row r="89" spans="1:13">
      <c r="E89" s="87"/>
      <c r="F89" s="87"/>
      <c r="G89" s="87"/>
      <c r="H89" s="86"/>
      <c r="I89" s="86"/>
      <c r="J89" s="517"/>
      <c r="K89" s="517"/>
      <c r="L89" s="87"/>
    </row>
    <row r="90" spans="1:13">
      <c r="E90" s="87"/>
      <c r="F90" s="87"/>
      <c r="G90" s="87"/>
      <c r="H90" s="86"/>
      <c r="I90" s="86"/>
      <c r="J90" s="517"/>
      <c r="K90" s="517"/>
      <c r="L90" s="87"/>
    </row>
    <row r="91" spans="1:13">
      <c r="E91" s="87"/>
      <c r="F91" s="87"/>
      <c r="G91" s="87"/>
      <c r="H91" s="86"/>
      <c r="I91" s="86"/>
      <c r="J91" s="517"/>
      <c r="K91" s="517"/>
      <c r="L91" s="87"/>
    </row>
    <row r="92" spans="1:13">
      <c r="E92" s="87"/>
      <c r="F92" s="87"/>
      <c r="G92" s="87"/>
      <c r="H92" s="86"/>
      <c r="I92" s="86"/>
      <c r="J92" s="517"/>
      <c r="K92" s="517"/>
      <c r="L92" s="87"/>
    </row>
    <row r="93" spans="1:13">
      <c r="E93" s="87"/>
      <c r="F93" s="87"/>
      <c r="G93" s="87"/>
      <c r="H93" s="86"/>
      <c r="I93" s="86"/>
      <c r="J93" s="517"/>
      <c r="K93" s="517"/>
      <c r="L93" s="87"/>
    </row>
    <row r="94" spans="1:13">
      <c r="E94" s="87"/>
      <c r="F94" s="87" t="s">
        <v>542</v>
      </c>
      <c r="G94" s="87"/>
      <c r="H94" s="86"/>
      <c r="I94" s="86"/>
      <c r="J94" s="517"/>
      <c r="K94" s="517"/>
      <c r="L94" s="87"/>
    </row>
    <row r="95" spans="1:13">
      <c r="E95" s="87"/>
      <c r="F95" s="87"/>
      <c r="G95" s="87"/>
      <c r="H95" s="86"/>
      <c r="I95" s="86"/>
      <c r="J95" s="517"/>
      <c r="K95" s="517"/>
      <c r="L95" s="87"/>
    </row>
    <row r="96" spans="1:13">
      <c r="E96" s="87"/>
      <c r="F96" s="87"/>
      <c r="G96" s="87"/>
      <c r="H96" s="86"/>
      <c r="I96" s="86"/>
      <c r="J96" s="517"/>
      <c r="K96" s="517"/>
      <c r="L96" s="87"/>
    </row>
    <row r="97" spans="1:12">
      <c r="E97" s="87"/>
      <c r="F97" s="87"/>
      <c r="G97" s="87"/>
      <c r="H97" s="86"/>
      <c r="I97" s="86"/>
      <c r="J97" s="517"/>
      <c r="K97" s="517"/>
      <c r="L97" s="87"/>
    </row>
    <row r="98" spans="1:12">
      <c r="A98" t="s">
        <v>543</v>
      </c>
      <c r="E98" s="87"/>
      <c r="F98" s="87"/>
      <c r="G98" s="87"/>
      <c r="H98" s="86"/>
      <c r="I98" s="86"/>
      <c r="J98" s="517"/>
      <c r="K98" s="517"/>
      <c r="L98" s="87"/>
    </row>
    <row r="99" spans="1:12">
      <c r="A99" t="s">
        <v>544</v>
      </c>
      <c r="E99" s="87"/>
      <c r="F99" s="87"/>
      <c r="G99" s="87"/>
      <c r="H99" s="86"/>
      <c r="I99" s="86"/>
      <c r="J99" s="517"/>
      <c r="K99" s="517"/>
      <c r="L99" s="87"/>
    </row>
    <row r="100" spans="1:12">
      <c r="E100" s="87"/>
      <c r="F100" s="87"/>
      <c r="G100" s="87"/>
      <c r="H100" s="86"/>
      <c r="I100" s="86"/>
      <c r="J100" s="517"/>
      <c r="K100" s="517"/>
      <c r="L100" s="87"/>
    </row>
    <row r="101" spans="1:12">
      <c r="E101" s="87"/>
      <c r="F101" s="87"/>
      <c r="G101" s="87"/>
      <c r="H101" s="86"/>
      <c r="I101" s="86"/>
      <c r="J101" s="517"/>
      <c r="K101" s="517"/>
      <c r="L101" s="87"/>
    </row>
    <row r="102" spans="1:12">
      <c r="E102" s="87"/>
      <c r="F102" s="87"/>
      <c r="G102" s="87"/>
      <c r="H102" s="86"/>
      <c r="I102" s="86"/>
      <c r="J102" s="517"/>
      <c r="K102" s="517"/>
      <c r="L102" s="87"/>
    </row>
    <row r="103" spans="1:12">
      <c r="E103" s="87"/>
      <c r="F103" s="87"/>
      <c r="G103" s="87"/>
      <c r="H103" s="86"/>
      <c r="I103" s="86"/>
      <c r="J103" s="517"/>
      <c r="K103" s="517"/>
      <c r="L103" s="87"/>
    </row>
    <row r="104" spans="1:12">
      <c r="E104" s="87"/>
      <c r="F104" s="87"/>
      <c r="G104" s="87"/>
      <c r="H104" s="86"/>
      <c r="I104" s="86"/>
      <c r="J104" s="517"/>
      <c r="K104" s="517"/>
      <c r="L104" s="87"/>
    </row>
    <row r="105" spans="1:12">
      <c r="E105" s="87"/>
      <c r="F105" s="87"/>
      <c r="G105" s="87"/>
      <c r="H105" s="86"/>
      <c r="I105" s="86"/>
      <c r="J105" s="517"/>
      <c r="K105" s="517"/>
      <c r="L105" s="87"/>
    </row>
    <row r="106" spans="1:12">
      <c r="E106" s="87"/>
      <c r="F106" s="87"/>
      <c r="G106" s="87"/>
      <c r="H106" s="86"/>
      <c r="I106" s="86"/>
      <c r="J106" s="517"/>
      <c r="K106" s="517"/>
      <c r="L106" s="87"/>
    </row>
    <row r="107" spans="1:12">
      <c r="E107" s="87"/>
      <c r="F107" s="87"/>
      <c r="G107" s="87"/>
      <c r="H107" s="86"/>
      <c r="I107" s="86"/>
      <c r="J107" s="517"/>
      <c r="K107" s="517"/>
      <c r="L107" s="87"/>
    </row>
    <row r="108" spans="1:12">
      <c r="E108" s="87"/>
      <c r="F108" s="87"/>
      <c r="G108" s="87"/>
      <c r="H108" s="86"/>
      <c r="I108" s="86"/>
      <c r="J108" s="517"/>
      <c r="K108" s="517"/>
      <c r="L108" s="87"/>
    </row>
    <row r="109" spans="1:12">
      <c r="E109" s="87"/>
      <c r="F109" s="87"/>
      <c r="G109" s="87"/>
      <c r="H109" s="86"/>
      <c r="I109" s="86"/>
      <c r="J109" s="517"/>
      <c r="K109" s="517"/>
      <c r="L109" s="87"/>
    </row>
    <row r="110" spans="1:12">
      <c r="E110" s="87"/>
      <c r="F110" s="87"/>
      <c r="G110" s="87"/>
      <c r="H110" s="86"/>
      <c r="I110" s="86"/>
      <c r="J110" s="517"/>
      <c r="K110" s="517"/>
      <c r="L110" s="87"/>
    </row>
    <row r="111" spans="1:12">
      <c r="E111" s="87"/>
      <c r="F111" s="87"/>
      <c r="G111" s="87"/>
      <c r="H111" s="86"/>
      <c r="I111" s="86"/>
      <c r="J111" s="517"/>
      <c r="K111" s="517"/>
      <c r="L111" s="87"/>
    </row>
    <row r="112" spans="1:12">
      <c r="E112" s="87"/>
      <c r="F112" s="87"/>
      <c r="G112" s="87"/>
      <c r="H112" s="86"/>
      <c r="I112" s="86"/>
      <c r="J112" s="517"/>
      <c r="K112" s="517"/>
      <c r="L112" s="87"/>
    </row>
    <row r="113" spans="5:12">
      <c r="E113" s="87"/>
      <c r="F113" s="87"/>
      <c r="G113" s="87"/>
      <c r="H113" s="86"/>
      <c r="I113" s="86"/>
      <c r="J113" s="517"/>
      <c r="K113" s="517"/>
      <c r="L113" s="87"/>
    </row>
    <row r="114" spans="5:12">
      <c r="E114" s="87"/>
      <c r="F114" s="87"/>
      <c r="G114" s="87"/>
      <c r="H114" s="86"/>
      <c r="I114" s="86"/>
      <c r="J114" s="517"/>
      <c r="K114" s="517"/>
      <c r="L114" s="87"/>
    </row>
    <row r="115" spans="5:12">
      <c r="E115" s="87"/>
      <c r="F115" s="87"/>
      <c r="G115" s="87"/>
      <c r="H115" s="86"/>
      <c r="I115" s="86"/>
      <c r="J115" s="517"/>
      <c r="K115" s="517"/>
      <c r="L115" s="87"/>
    </row>
    <row r="116" spans="5:12">
      <c r="E116" s="87"/>
      <c r="F116" s="87"/>
      <c r="G116" s="87"/>
      <c r="H116" s="86"/>
      <c r="I116" s="86"/>
      <c r="J116" s="517"/>
      <c r="K116" s="517"/>
      <c r="L116" s="87"/>
    </row>
    <row r="117" spans="5:12">
      <c r="E117" s="87"/>
      <c r="F117" s="87"/>
      <c r="G117" s="87"/>
      <c r="H117" s="86"/>
      <c r="I117" s="86"/>
      <c r="J117" s="517"/>
      <c r="K117" s="517"/>
      <c r="L117" s="87"/>
    </row>
    <row r="118" spans="5:12">
      <c r="E118" s="87"/>
      <c r="F118" s="87"/>
      <c r="G118" s="87"/>
      <c r="H118" s="86"/>
      <c r="I118" s="86"/>
      <c r="J118" s="517"/>
      <c r="K118" s="517"/>
      <c r="L118" s="87"/>
    </row>
    <row r="119" spans="5:12">
      <c r="E119" s="87"/>
      <c r="F119" s="87"/>
      <c r="G119" s="87"/>
      <c r="H119" s="86"/>
      <c r="I119" s="86"/>
      <c r="J119" s="517"/>
      <c r="K119" s="517"/>
      <c r="L119" s="87"/>
    </row>
    <row r="120" spans="5:12">
      <c r="E120" s="87"/>
      <c r="F120" s="87"/>
      <c r="G120" s="87"/>
      <c r="H120" s="86"/>
      <c r="I120" s="86"/>
      <c r="J120" s="517"/>
      <c r="K120" s="517"/>
      <c r="L120" s="87"/>
    </row>
    <row r="121" spans="5:12">
      <c r="E121" s="87"/>
      <c r="F121" s="87"/>
      <c r="G121" s="87"/>
      <c r="H121" s="86"/>
      <c r="I121" s="86"/>
      <c r="J121" s="517"/>
      <c r="K121" s="517"/>
      <c r="L121" s="87"/>
    </row>
    <row r="122" spans="5:12">
      <c r="E122" s="87"/>
      <c r="F122" s="87"/>
      <c r="G122" s="87"/>
      <c r="H122" s="86"/>
      <c r="I122" s="86"/>
      <c r="J122" s="517"/>
      <c r="K122" s="517"/>
      <c r="L122" s="87"/>
    </row>
    <row r="123" spans="5:12">
      <c r="E123" s="87"/>
      <c r="F123" s="87"/>
      <c r="G123" s="87"/>
      <c r="H123" s="86"/>
      <c r="I123" s="86"/>
      <c r="J123" s="517"/>
      <c r="K123" s="517"/>
      <c r="L123" s="87"/>
    </row>
    <row r="124" spans="5:12">
      <c r="E124" s="87"/>
      <c r="F124" s="87"/>
      <c r="G124" s="87"/>
      <c r="H124" s="86"/>
      <c r="I124" s="86"/>
      <c r="J124" s="517"/>
      <c r="K124" s="517"/>
      <c r="L124" s="87"/>
    </row>
    <row r="125" spans="5:12">
      <c r="E125" s="87"/>
      <c r="F125" s="87"/>
      <c r="G125" s="87"/>
      <c r="H125" s="86"/>
      <c r="I125" s="86"/>
      <c r="J125" s="517"/>
      <c r="K125" s="517"/>
      <c r="L125" s="87"/>
    </row>
    <row r="126" spans="5:12">
      <c r="E126" s="87"/>
      <c r="F126" s="87"/>
      <c r="G126" s="87"/>
      <c r="H126" s="86"/>
      <c r="I126" s="86"/>
      <c r="J126" s="517"/>
      <c r="K126" s="517"/>
      <c r="L126" s="87"/>
    </row>
    <row r="127" spans="5:12">
      <c r="E127" s="87"/>
      <c r="F127" s="87"/>
      <c r="G127" s="87"/>
      <c r="H127" s="86"/>
      <c r="I127" s="86"/>
      <c r="J127" s="517"/>
      <c r="K127" s="517"/>
      <c r="L127" s="87"/>
    </row>
    <row r="128" spans="5:12">
      <c r="E128" s="87"/>
      <c r="F128" s="87"/>
      <c r="G128" s="87"/>
      <c r="H128" s="86"/>
      <c r="I128" s="86"/>
      <c r="J128" s="517"/>
      <c r="K128" s="517"/>
      <c r="L128" s="87"/>
    </row>
    <row r="129" spans="5:12">
      <c r="E129" s="87"/>
      <c r="F129" s="87"/>
      <c r="G129" s="87"/>
      <c r="H129" s="86"/>
      <c r="I129" s="86"/>
      <c r="J129" s="517"/>
      <c r="K129" s="517"/>
      <c r="L129" s="87"/>
    </row>
    <row r="130" spans="5:12">
      <c r="E130" s="87"/>
      <c r="F130" s="87"/>
      <c r="G130" s="87"/>
      <c r="H130" s="86"/>
      <c r="I130" s="86"/>
      <c r="J130" s="517"/>
      <c r="K130" s="517"/>
      <c r="L130" s="87"/>
    </row>
    <row r="131" spans="5:12">
      <c r="E131" s="87"/>
      <c r="F131" s="87"/>
      <c r="G131" s="87"/>
      <c r="H131" s="86"/>
      <c r="I131" s="86"/>
      <c r="J131" s="517"/>
      <c r="K131" s="517"/>
      <c r="L131" s="87"/>
    </row>
    <row r="132" spans="5:12">
      <c r="E132" s="87"/>
      <c r="F132" s="87"/>
      <c r="G132" s="87"/>
      <c r="H132" s="86"/>
      <c r="I132" s="86"/>
      <c r="J132" s="517"/>
      <c r="K132" s="517"/>
      <c r="L132" s="87"/>
    </row>
    <row r="133" spans="5:12">
      <c r="E133" s="87"/>
      <c r="F133" s="87"/>
      <c r="G133" s="87"/>
      <c r="H133" s="86"/>
      <c r="I133" s="86"/>
      <c r="J133" s="517"/>
      <c r="K133" s="517"/>
      <c r="L133" s="87"/>
    </row>
    <row r="134" spans="5:12">
      <c r="E134" s="87"/>
      <c r="F134" s="87"/>
      <c r="G134" s="87"/>
      <c r="H134" s="86"/>
      <c r="I134" s="86"/>
      <c r="J134" s="517"/>
      <c r="K134" s="517"/>
      <c r="L134" s="87"/>
    </row>
    <row r="135" spans="5:12">
      <c r="E135" s="87"/>
      <c r="F135" s="87"/>
      <c r="G135" s="87"/>
      <c r="H135" s="86"/>
      <c r="I135" s="86"/>
      <c r="J135" s="517"/>
      <c r="K135" s="517"/>
      <c r="L135" s="87"/>
    </row>
    <row r="136" spans="5:12">
      <c r="E136" s="87"/>
      <c r="F136" s="87"/>
      <c r="G136" s="87"/>
      <c r="H136" s="86"/>
      <c r="I136" s="86"/>
      <c r="J136" s="517"/>
      <c r="K136" s="517"/>
      <c r="L136" s="87"/>
    </row>
    <row r="137" spans="5:12">
      <c r="E137" s="87"/>
      <c r="F137" s="87"/>
      <c r="G137" s="87"/>
      <c r="H137" s="86"/>
      <c r="I137" s="86"/>
      <c r="J137" s="517"/>
      <c r="K137" s="517"/>
      <c r="L137" s="87"/>
    </row>
    <row r="138" spans="5:12">
      <c r="E138" s="87"/>
      <c r="F138" s="87"/>
      <c r="G138" s="87"/>
      <c r="H138" s="86"/>
      <c r="I138" s="86"/>
      <c r="J138" s="517"/>
      <c r="K138" s="517"/>
      <c r="L138" s="87"/>
    </row>
    <row r="139" spans="5:12">
      <c r="E139" s="87"/>
      <c r="F139" s="87"/>
      <c r="G139" s="87"/>
      <c r="H139" s="86"/>
      <c r="I139" s="86"/>
      <c r="J139" s="517"/>
      <c r="K139" s="517"/>
      <c r="L139" s="87"/>
    </row>
    <row r="140" spans="5:12">
      <c r="E140" s="87"/>
      <c r="F140" s="87"/>
      <c r="G140" s="87"/>
      <c r="H140" s="86"/>
      <c r="I140" s="86"/>
      <c r="J140" s="517"/>
      <c r="K140" s="517"/>
      <c r="L140" s="87"/>
    </row>
    <row r="141" spans="5:12">
      <c r="E141" s="87"/>
      <c r="F141" s="87"/>
      <c r="G141" s="87"/>
      <c r="H141" s="86"/>
      <c r="I141" s="86"/>
      <c r="J141" s="517"/>
      <c r="K141" s="517"/>
      <c r="L141" s="87"/>
    </row>
    <row r="142" spans="5:12">
      <c r="E142" s="87"/>
      <c r="F142" s="87"/>
      <c r="G142" s="87"/>
      <c r="H142" s="86"/>
      <c r="I142" s="86"/>
      <c r="J142" s="517"/>
      <c r="K142" s="517"/>
      <c r="L142" s="87"/>
    </row>
    <row r="143" spans="5:12">
      <c r="E143" s="87"/>
      <c r="F143" s="87"/>
      <c r="G143" s="87"/>
      <c r="H143" s="86"/>
      <c r="I143" s="86"/>
      <c r="J143" s="517"/>
      <c r="K143" s="517"/>
      <c r="L143" s="87"/>
    </row>
    <row r="144" spans="5:12">
      <c r="E144" s="87"/>
      <c r="F144" s="87"/>
      <c r="G144" s="87"/>
      <c r="H144" s="86"/>
      <c r="I144" s="86"/>
      <c r="J144" s="517"/>
      <c r="K144" s="517"/>
      <c r="L144" s="87"/>
    </row>
    <row r="145" spans="5:12">
      <c r="E145" s="87"/>
      <c r="F145" s="87"/>
      <c r="G145" s="87"/>
      <c r="H145" s="86"/>
      <c r="I145" s="86"/>
      <c r="J145" s="517"/>
      <c r="K145" s="517"/>
      <c r="L145" s="87"/>
    </row>
    <row r="146" spans="5:12">
      <c r="E146" s="87"/>
      <c r="F146" s="87"/>
      <c r="G146" s="87"/>
      <c r="H146" s="86"/>
      <c r="I146" s="86"/>
      <c r="J146" s="517"/>
      <c r="K146" s="517"/>
      <c r="L146" s="87"/>
    </row>
    <row r="147" spans="5:12">
      <c r="E147" s="87"/>
      <c r="F147" s="87"/>
      <c r="G147" s="87"/>
      <c r="H147" s="86"/>
      <c r="I147" s="86"/>
      <c r="J147" s="517"/>
      <c r="K147" s="517"/>
      <c r="L147" s="87"/>
    </row>
    <row r="148" spans="5:12">
      <c r="E148" s="87"/>
      <c r="F148" s="87"/>
      <c r="G148" s="87"/>
      <c r="H148" s="86"/>
      <c r="I148" s="86"/>
      <c r="J148" s="517"/>
      <c r="K148" s="517"/>
      <c r="L148" s="87"/>
    </row>
    <row r="149" spans="5:12">
      <c r="E149" s="87"/>
      <c r="F149" s="87"/>
      <c r="G149" s="87"/>
      <c r="H149" s="86"/>
      <c r="I149" s="86"/>
      <c r="J149" s="517"/>
      <c r="K149" s="517"/>
      <c r="L149" s="87"/>
    </row>
    <row r="150" spans="5:12">
      <c r="E150" s="87"/>
      <c r="F150" s="87"/>
      <c r="G150" s="87"/>
      <c r="H150" s="86"/>
      <c r="I150" s="86"/>
      <c r="J150" s="517"/>
      <c r="K150" s="517"/>
      <c r="L150" s="87"/>
    </row>
    <row r="151" spans="5:12">
      <c r="E151" s="87"/>
      <c r="F151" s="87"/>
      <c r="G151" s="87"/>
      <c r="H151" s="86"/>
      <c r="I151" s="86"/>
      <c r="J151" s="517"/>
      <c r="K151" s="517"/>
      <c r="L151" s="87"/>
    </row>
    <row r="152" spans="5:12">
      <c r="E152" s="87"/>
      <c r="F152" s="87"/>
      <c r="G152" s="87"/>
      <c r="H152" s="86"/>
      <c r="I152" s="86"/>
      <c r="J152" s="517"/>
      <c r="K152" s="517"/>
      <c r="L152" s="87"/>
    </row>
    <row r="153" spans="5:12">
      <c r="E153" s="87"/>
      <c r="F153" s="87"/>
      <c r="G153" s="87"/>
      <c r="H153" s="86"/>
      <c r="I153" s="86"/>
      <c r="J153" s="517"/>
      <c r="K153" s="517"/>
      <c r="L153" s="87"/>
    </row>
    <row r="154" spans="5:12">
      <c r="E154" s="87"/>
      <c r="F154" s="87"/>
      <c r="G154" s="87"/>
      <c r="H154" s="86"/>
      <c r="I154" s="86"/>
      <c r="J154" s="517"/>
      <c r="K154" s="517"/>
      <c r="L154" s="87"/>
    </row>
  </sheetData>
  <mergeCells count="73">
    <mergeCell ref="A6:A8"/>
    <mergeCell ref="G6:G8"/>
    <mergeCell ref="I6:I8"/>
    <mergeCell ref="K6:K8"/>
    <mergeCell ref="A1:L1"/>
    <mergeCell ref="A3:A5"/>
    <mergeCell ref="G3:G5"/>
    <mergeCell ref="I3:I5"/>
    <mergeCell ref="K3:K5"/>
    <mergeCell ref="A9:A13"/>
    <mergeCell ref="G9:G13"/>
    <mergeCell ref="I9:I13"/>
    <mergeCell ref="K9:K13"/>
    <mergeCell ref="A15:A18"/>
    <mergeCell ref="G15:G18"/>
    <mergeCell ref="I15:I18"/>
    <mergeCell ref="K15:K18"/>
    <mergeCell ref="A19:A23"/>
    <mergeCell ref="G19:G23"/>
    <mergeCell ref="I19:I23"/>
    <mergeCell ref="K19:K23"/>
    <mergeCell ref="A24:A26"/>
    <mergeCell ref="G24:G26"/>
    <mergeCell ref="I24:I26"/>
    <mergeCell ref="K24:K26"/>
    <mergeCell ref="A27:A38"/>
    <mergeCell ref="G27:G38"/>
    <mergeCell ref="I27:I38"/>
    <mergeCell ref="K27:K38"/>
    <mergeCell ref="A39:A42"/>
    <mergeCell ref="G39:G42"/>
    <mergeCell ref="I39:I42"/>
    <mergeCell ref="K39:K42"/>
    <mergeCell ref="A43:A47"/>
    <mergeCell ref="G43:G47"/>
    <mergeCell ref="I43:I47"/>
    <mergeCell ref="K43:K47"/>
    <mergeCell ref="A48:A52"/>
    <mergeCell ref="G48:G52"/>
    <mergeCell ref="I48:I52"/>
    <mergeCell ref="K48:K52"/>
    <mergeCell ref="A53:A54"/>
    <mergeCell ref="G53:G54"/>
    <mergeCell ref="I53:I54"/>
    <mergeCell ref="K53:K54"/>
    <mergeCell ref="A55:A57"/>
    <mergeCell ref="G55:G57"/>
    <mergeCell ref="I55:I57"/>
    <mergeCell ref="K55:K57"/>
    <mergeCell ref="A58:A59"/>
    <mergeCell ref="G58:G59"/>
    <mergeCell ref="I58:I59"/>
    <mergeCell ref="K58:K59"/>
    <mergeCell ref="A60:A61"/>
    <mergeCell ref="G60:G61"/>
    <mergeCell ref="I60:I61"/>
    <mergeCell ref="K60:K61"/>
    <mergeCell ref="A63:A66"/>
    <mergeCell ref="G63:G66"/>
    <mergeCell ref="I63:I66"/>
    <mergeCell ref="K63:K66"/>
    <mergeCell ref="A71:A72"/>
    <mergeCell ref="G71:G72"/>
    <mergeCell ref="I71:I72"/>
    <mergeCell ref="K71:K72"/>
    <mergeCell ref="A73:A75"/>
    <mergeCell ref="G73:G75"/>
    <mergeCell ref="I73:I75"/>
    <mergeCell ref="K73:K75"/>
    <mergeCell ref="A76:A77"/>
    <mergeCell ref="G76:G77"/>
    <mergeCell ref="I76:I77"/>
    <mergeCell ref="K76:K77"/>
  </mergeCells>
  <pageMargins left="0.7" right="0.15748031496062992" top="0.35433070866141736" bottom="0.35433070866141736" header="0.15748031496062992" footer="0.31496062992125984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875"/>
  <sheetViews>
    <sheetView view="pageBreakPreview" zoomScale="90" zoomScaleNormal="100" zoomScaleSheetLayoutView="90" zoomScalePageLayoutView="110" workbookViewId="0">
      <pane ySplit="1" topLeftCell="A17" activePane="bottomLeft" state="frozen"/>
      <selection activeCell="H11" sqref="H11"/>
      <selection pane="bottomLeft" activeCell="H11" sqref="H11"/>
    </sheetView>
  </sheetViews>
  <sheetFormatPr defaultColWidth="8.85546875" defaultRowHeight="12.75"/>
  <cols>
    <col min="1" max="1" width="3.7109375" style="708" customWidth="1"/>
    <col min="2" max="2" width="3.7109375" style="750" customWidth="1"/>
    <col min="3" max="3" width="8.85546875" style="537" hidden="1" customWidth="1"/>
    <col min="4" max="4" width="11.140625" style="537" hidden="1" customWidth="1"/>
    <col min="5" max="5" width="0" style="537" hidden="1" customWidth="1"/>
    <col min="6" max="6" width="7" style="537" hidden="1" customWidth="1"/>
    <col min="7" max="7" width="72" style="537" bestFit="1" customWidth="1"/>
    <col min="8" max="8" width="2.7109375" style="537" hidden="1" customWidth="1"/>
    <col min="9" max="9" width="32.28515625" style="537" customWidth="1"/>
    <col min="10" max="16384" width="8.85546875" style="537"/>
  </cols>
  <sheetData>
    <row r="1" spans="1:9">
      <c r="A1" s="532" t="s">
        <v>555</v>
      </c>
      <c r="B1" s="533" t="s">
        <v>556</v>
      </c>
      <c r="C1" s="534"/>
      <c r="D1" s="534"/>
      <c r="E1" s="534"/>
      <c r="F1" s="534"/>
      <c r="G1" s="535" t="s">
        <v>8</v>
      </c>
      <c r="H1" s="536" t="s">
        <v>557</v>
      </c>
      <c r="I1" s="536" t="s">
        <v>10</v>
      </c>
    </row>
    <row r="2" spans="1:9">
      <c r="A2" s="538" t="s">
        <v>558</v>
      </c>
      <c r="B2" s="539"/>
      <c r="C2" s="1184" t="s">
        <v>559</v>
      </c>
      <c r="D2" s="1185"/>
      <c r="E2" s="1185"/>
      <c r="F2" s="1186"/>
      <c r="G2" s="540" t="s">
        <v>104</v>
      </c>
      <c r="H2" s="541"/>
      <c r="I2" s="541"/>
    </row>
    <row r="3" spans="1:9">
      <c r="A3" s="542" t="s">
        <v>558</v>
      </c>
      <c r="B3" s="543" t="s">
        <v>558</v>
      </c>
      <c r="C3" s="544" t="s">
        <v>560</v>
      </c>
      <c r="D3" s="544" t="s">
        <v>561</v>
      </c>
      <c r="E3" s="545"/>
      <c r="F3" s="544"/>
      <c r="G3" s="546" t="s">
        <v>562</v>
      </c>
      <c r="H3" s="547"/>
      <c r="I3" s="548"/>
    </row>
    <row r="4" spans="1:9">
      <c r="A4" s="542" t="s">
        <v>558</v>
      </c>
      <c r="B4" s="543" t="s">
        <v>563</v>
      </c>
      <c r="C4" s="544"/>
      <c r="D4" s="544"/>
      <c r="E4" s="545"/>
      <c r="F4" s="544"/>
      <c r="G4" s="546" t="s">
        <v>564</v>
      </c>
      <c r="H4" s="547"/>
      <c r="I4" s="547"/>
    </row>
    <row r="5" spans="1:9">
      <c r="A5" s="542" t="s">
        <v>558</v>
      </c>
      <c r="B5" s="543" t="s">
        <v>565</v>
      </c>
      <c r="C5" s="544" t="s">
        <v>566</v>
      </c>
      <c r="D5" s="544"/>
      <c r="E5" s="544"/>
      <c r="F5" s="544"/>
      <c r="G5" s="546" t="s">
        <v>17</v>
      </c>
      <c r="H5" s="547"/>
      <c r="I5" s="547" t="s">
        <v>567</v>
      </c>
    </row>
    <row r="6" spans="1:9" s="552" customFormat="1">
      <c r="A6" s="549" t="s">
        <v>558</v>
      </c>
      <c r="B6" s="550" t="s">
        <v>566</v>
      </c>
      <c r="C6" s="549"/>
      <c r="D6" s="549"/>
      <c r="E6" s="549"/>
      <c r="F6" s="549"/>
      <c r="G6" s="551" t="s">
        <v>237</v>
      </c>
      <c r="H6" s="550"/>
      <c r="I6" s="550" t="s">
        <v>568</v>
      </c>
    </row>
    <row r="7" spans="1:9">
      <c r="A7" s="542" t="s">
        <v>558</v>
      </c>
      <c r="B7" s="543" t="s">
        <v>569</v>
      </c>
      <c r="C7" s="544" t="s">
        <v>570</v>
      </c>
      <c r="D7" s="544"/>
      <c r="E7" s="544"/>
      <c r="F7" s="544"/>
      <c r="G7" s="546" t="s">
        <v>571</v>
      </c>
      <c r="H7" s="547"/>
      <c r="I7" s="547"/>
    </row>
    <row r="8" spans="1:9">
      <c r="A8" s="542" t="s">
        <v>558</v>
      </c>
      <c r="B8" s="543" t="s">
        <v>570</v>
      </c>
      <c r="C8" s="544"/>
      <c r="D8" s="544"/>
      <c r="E8" s="544"/>
      <c r="F8" s="544"/>
      <c r="G8" s="546" t="s">
        <v>572</v>
      </c>
      <c r="H8" s="547"/>
      <c r="I8" s="547" t="s">
        <v>573</v>
      </c>
    </row>
    <row r="9" spans="1:9">
      <c r="A9" s="542" t="s">
        <v>558</v>
      </c>
      <c r="B9" s="543" t="s">
        <v>574</v>
      </c>
      <c r="C9" s="542"/>
      <c r="D9" s="542"/>
      <c r="E9" s="542"/>
      <c r="F9" s="542"/>
      <c r="G9" s="546" t="s">
        <v>575</v>
      </c>
      <c r="H9" s="547"/>
      <c r="I9" s="547" t="s">
        <v>576</v>
      </c>
    </row>
    <row r="10" spans="1:9" s="553" customFormat="1">
      <c r="A10" s="542" t="s">
        <v>558</v>
      </c>
      <c r="B10" s="543" t="s">
        <v>577</v>
      </c>
      <c r="C10" s="542"/>
      <c r="D10" s="542"/>
      <c r="E10" s="542"/>
      <c r="F10" s="542"/>
      <c r="G10" s="546" t="s">
        <v>220</v>
      </c>
      <c r="H10" s="547"/>
      <c r="I10" s="547" t="s">
        <v>578</v>
      </c>
    </row>
    <row r="11" spans="1:9">
      <c r="A11" s="542" t="s">
        <v>558</v>
      </c>
      <c r="B11" s="543" t="s">
        <v>579</v>
      </c>
      <c r="C11" s="544" t="s">
        <v>580</v>
      </c>
      <c r="D11" s="544" t="s">
        <v>581</v>
      </c>
      <c r="E11" s="544"/>
      <c r="F11" s="544"/>
      <c r="G11" s="546" t="s">
        <v>582</v>
      </c>
      <c r="H11" s="547"/>
      <c r="I11" s="547"/>
    </row>
    <row r="12" spans="1:9">
      <c r="A12" s="542" t="s">
        <v>558</v>
      </c>
      <c r="B12" s="543" t="s">
        <v>581</v>
      </c>
      <c r="C12" s="544"/>
      <c r="D12" s="544"/>
      <c r="E12" s="544"/>
      <c r="F12" s="544"/>
      <c r="G12" s="546" t="s">
        <v>583</v>
      </c>
      <c r="H12" s="547"/>
      <c r="I12" s="547" t="s">
        <v>584</v>
      </c>
    </row>
    <row r="13" spans="1:9">
      <c r="A13" s="542" t="s">
        <v>558</v>
      </c>
      <c r="B13" s="543" t="s">
        <v>585</v>
      </c>
      <c r="C13" s="544"/>
      <c r="D13" s="544"/>
      <c r="E13" s="544"/>
      <c r="F13" s="544"/>
      <c r="G13" s="546" t="s">
        <v>586</v>
      </c>
      <c r="H13" s="547"/>
      <c r="I13" s="547"/>
    </row>
    <row r="14" spans="1:9">
      <c r="A14" s="542" t="s">
        <v>558</v>
      </c>
      <c r="B14" s="543" t="s">
        <v>587</v>
      </c>
      <c r="C14" s="544"/>
      <c r="D14" s="544"/>
      <c r="E14" s="544"/>
      <c r="F14" s="544"/>
      <c r="G14" s="546" t="s">
        <v>588</v>
      </c>
      <c r="H14" s="547"/>
      <c r="I14" s="547"/>
    </row>
    <row r="15" spans="1:9">
      <c r="A15" s="542" t="s">
        <v>558</v>
      </c>
      <c r="B15" s="543" t="s">
        <v>589</v>
      </c>
      <c r="C15" s="544"/>
      <c r="D15" s="544"/>
      <c r="E15" s="544"/>
      <c r="F15" s="544"/>
      <c r="G15" s="546" t="s">
        <v>590</v>
      </c>
      <c r="H15" s="547"/>
      <c r="I15" s="547"/>
    </row>
    <row r="16" spans="1:9">
      <c r="A16" s="542" t="s">
        <v>558</v>
      </c>
      <c r="B16" s="543" t="s">
        <v>591</v>
      </c>
      <c r="C16" s="554"/>
      <c r="D16" s="555"/>
      <c r="E16" s="555"/>
      <c r="F16" s="556"/>
      <c r="G16" s="546" t="s">
        <v>592</v>
      </c>
      <c r="H16" s="547"/>
      <c r="I16" s="547"/>
    </row>
    <row r="17" spans="1:10">
      <c r="A17" s="542" t="s">
        <v>558</v>
      </c>
      <c r="B17" s="543" t="s">
        <v>593</v>
      </c>
      <c r="C17" s="554"/>
      <c r="D17" s="555"/>
      <c r="E17" s="555"/>
      <c r="F17" s="556"/>
      <c r="G17" s="546" t="s">
        <v>594</v>
      </c>
      <c r="H17" s="547"/>
      <c r="I17" s="547"/>
    </row>
    <row r="18" spans="1:10">
      <c r="A18" s="542" t="s">
        <v>558</v>
      </c>
      <c r="B18" s="543" t="s">
        <v>595</v>
      </c>
      <c r="C18" s="554"/>
      <c r="D18" s="555"/>
      <c r="E18" s="555"/>
      <c r="F18" s="556"/>
      <c r="G18" s="546" t="s">
        <v>596</v>
      </c>
      <c r="H18" s="547"/>
      <c r="I18" s="547"/>
    </row>
    <row r="19" spans="1:10">
      <c r="A19" s="542" t="s">
        <v>558</v>
      </c>
      <c r="B19" s="543" t="s">
        <v>597</v>
      </c>
      <c r="C19" s="554"/>
      <c r="D19" s="555"/>
      <c r="E19" s="555"/>
      <c r="F19" s="556"/>
      <c r="G19" s="546" t="s">
        <v>598</v>
      </c>
      <c r="H19" s="547"/>
      <c r="I19" s="547"/>
    </row>
    <row r="20" spans="1:10">
      <c r="A20" s="542" t="s">
        <v>558</v>
      </c>
      <c r="B20" s="543" t="s">
        <v>599</v>
      </c>
      <c r="C20" s="554"/>
      <c r="D20" s="555"/>
      <c r="E20" s="555"/>
      <c r="F20" s="556"/>
      <c r="G20" s="546" t="s">
        <v>600</v>
      </c>
      <c r="H20" s="547"/>
      <c r="I20" s="547"/>
    </row>
    <row r="21" spans="1:10">
      <c r="A21" s="542" t="s">
        <v>558</v>
      </c>
      <c r="B21" s="543" t="s">
        <v>561</v>
      </c>
      <c r="C21" s="554"/>
      <c r="D21" s="555"/>
      <c r="E21" s="555"/>
      <c r="F21" s="556"/>
      <c r="G21" s="546" t="s">
        <v>601</v>
      </c>
      <c r="H21" s="547"/>
      <c r="I21" s="547"/>
    </row>
    <row r="22" spans="1:10">
      <c r="A22" s="542" t="s">
        <v>558</v>
      </c>
      <c r="B22" s="543" t="s">
        <v>602</v>
      </c>
      <c r="C22" s="554"/>
      <c r="D22" s="555"/>
      <c r="E22" s="555"/>
      <c r="F22" s="556"/>
      <c r="G22" s="546" t="s">
        <v>603</v>
      </c>
      <c r="H22" s="547"/>
      <c r="I22" s="547"/>
      <c r="J22" s="557"/>
    </row>
    <row r="23" spans="1:10">
      <c r="A23" s="542" t="s">
        <v>558</v>
      </c>
      <c r="B23" s="543" t="s">
        <v>604</v>
      </c>
      <c r="C23" s="554"/>
      <c r="D23" s="555"/>
      <c r="E23" s="555"/>
      <c r="F23" s="556"/>
      <c r="G23" s="546" t="s">
        <v>605</v>
      </c>
      <c r="H23" s="547"/>
      <c r="I23" s="547"/>
    </row>
    <row r="24" spans="1:10" s="561" customFormat="1">
      <c r="A24" s="558" t="s">
        <v>606</v>
      </c>
      <c r="B24" s="559"/>
      <c r="C24" s="1205" t="s">
        <v>559</v>
      </c>
      <c r="D24" s="1206"/>
      <c r="E24" s="1206"/>
      <c r="F24" s="1207"/>
      <c r="G24" s="560" t="s">
        <v>607</v>
      </c>
      <c r="H24" s="559"/>
      <c r="I24" s="559"/>
    </row>
    <row r="25" spans="1:10">
      <c r="A25" s="542" t="s">
        <v>606</v>
      </c>
      <c r="B25" s="543" t="s">
        <v>558</v>
      </c>
      <c r="C25" s="544" t="s">
        <v>561</v>
      </c>
      <c r="D25" s="544" t="s">
        <v>608</v>
      </c>
      <c r="E25" s="562"/>
      <c r="G25" s="546" t="s">
        <v>609</v>
      </c>
      <c r="H25" s="547"/>
      <c r="I25" s="547"/>
    </row>
    <row r="26" spans="1:10">
      <c r="A26" s="542" t="s">
        <v>606</v>
      </c>
      <c r="B26" s="543" t="s">
        <v>569</v>
      </c>
      <c r="C26" s="544"/>
      <c r="D26" s="544"/>
      <c r="E26" s="544"/>
      <c r="F26" s="544"/>
      <c r="G26" s="546" t="s">
        <v>610</v>
      </c>
      <c r="H26" s="547"/>
      <c r="I26" s="547"/>
    </row>
    <row r="27" spans="1:10">
      <c r="A27" s="542" t="s">
        <v>606</v>
      </c>
      <c r="B27" s="543" t="s">
        <v>574</v>
      </c>
      <c r="C27" s="544"/>
      <c r="D27" s="544"/>
      <c r="E27" s="544"/>
      <c r="F27" s="544"/>
      <c r="G27" s="546" t="s">
        <v>611</v>
      </c>
      <c r="H27" s="547"/>
      <c r="I27" s="547"/>
    </row>
    <row r="28" spans="1:10">
      <c r="A28" s="542" t="s">
        <v>606</v>
      </c>
      <c r="B28" s="543" t="s">
        <v>579</v>
      </c>
      <c r="C28" s="544" t="s">
        <v>612</v>
      </c>
      <c r="D28" s="544"/>
      <c r="E28" s="544"/>
      <c r="F28" s="544"/>
      <c r="G28" s="546" t="s">
        <v>582</v>
      </c>
      <c r="H28" s="547"/>
      <c r="I28" s="547"/>
    </row>
    <row r="29" spans="1:10">
      <c r="A29" s="542" t="s">
        <v>606</v>
      </c>
      <c r="B29" s="543" t="s">
        <v>585</v>
      </c>
      <c r="C29" s="544" t="s">
        <v>574</v>
      </c>
      <c r="D29" s="544" t="s">
        <v>613</v>
      </c>
      <c r="E29" s="544"/>
      <c r="F29" s="544"/>
      <c r="G29" s="546" t="s">
        <v>614</v>
      </c>
      <c r="H29" s="547"/>
      <c r="I29" s="547"/>
    </row>
    <row r="30" spans="1:10">
      <c r="A30" s="542" t="s">
        <v>606</v>
      </c>
      <c r="B30" s="543" t="s">
        <v>587</v>
      </c>
      <c r="C30" s="545"/>
      <c r="D30" s="544" t="s">
        <v>589</v>
      </c>
      <c r="E30" s="544"/>
      <c r="F30" s="544"/>
      <c r="G30" s="546" t="s">
        <v>615</v>
      </c>
      <c r="H30" s="547"/>
      <c r="I30" s="547"/>
    </row>
    <row r="31" spans="1:10">
      <c r="A31" s="542" t="s">
        <v>606</v>
      </c>
      <c r="B31" s="543" t="s">
        <v>589</v>
      </c>
      <c r="C31" s="545"/>
      <c r="D31" s="544" t="s">
        <v>589</v>
      </c>
      <c r="E31" s="544"/>
      <c r="F31" s="544"/>
      <c r="G31" s="546" t="s">
        <v>616</v>
      </c>
      <c r="H31" s="547"/>
      <c r="I31" s="547"/>
    </row>
    <row r="32" spans="1:10">
      <c r="A32" s="542" t="s">
        <v>606</v>
      </c>
      <c r="B32" s="543" t="s">
        <v>591</v>
      </c>
      <c r="C32" s="545"/>
      <c r="D32" s="544"/>
      <c r="E32" s="544"/>
      <c r="F32" s="544"/>
      <c r="G32" s="546" t="s">
        <v>592</v>
      </c>
      <c r="H32" s="547"/>
      <c r="I32" s="547"/>
    </row>
    <row r="33" spans="1:9">
      <c r="A33" s="542" t="s">
        <v>606</v>
      </c>
      <c r="B33" s="543" t="s">
        <v>597</v>
      </c>
      <c r="C33" s="563"/>
      <c r="D33" s="555"/>
      <c r="E33" s="555"/>
      <c r="F33" s="556"/>
      <c r="G33" s="546" t="s">
        <v>598</v>
      </c>
      <c r="H33" s="547"/>
      <c r="I33" s="547"/>
    </row>
    <row r="34" spans="1:9">
      <c r="A34" s="542" t="s">
        <v>606</v>
      </c>
      <c r="B34" s="543" t="s">
        <v>617</v>
      </c>
      <c r="C34" s="554"/>
      <c r="D34" s="555"/>
      <c r="E34" s="555"/>
      <c r="F34" s="556"/>
      <c r="G34" s="546" t="s">
        <v>618</v>
      </c>
      <c r="H34" s="547"/>
      <c r="I34" s="547"/>
    </row>
    <row r="35" spans="1:9">
      <c r="A35" s="542" t="s">
        <v>606</v>
      </c>
      <c r="B35" s="543" t="s">
        <v>604</v>
      </c>
      <c r="C35" s="545"/>
      <c r="D35" s="544"/>
      <c r="E35" s="544"/>
      <c r="F35" s="544"/>
      <c r="G35" s="546" t="s">
        <v>619</v>
      </c>
      <c r="H35" s="547"/>
      <c r="I35" s="547"/>
    </row>
    <row r="36" spans="1:9">
      <c r="A36" s="542"/>
      <c r="B36" s="543"/>
      <c r="C36" s="563"/>
      <c r="D36" s="555"/>
      <c r="E36" s="555"/>
      <c r="F36" s="556"/>
      <c r="G36" s="546"/>
      <c r="H36" s="547"/>
      <c r="I36" s="547"/>
    </row>
    <row r="37" spans="1:9">
      <c r="A37" s="542" t="s">
        <v>620</v>
      </c>
      <c r="B37" s="543" t="s">
        <v>558</v>
      </c>
      <c r="C37" s="545"/>
      <c r="D37" s="545"/>
      <c r="E37" s="544"/>
      <c r="F37" s="544"/>
      <c r="G37" s="546" t="s">
        <v>621</v>
      </c>
      <c r="H37" s="547"/>
      <c r="I37" s="547"/>
    </row>
    <row r="38" spans="1:9">
      <c r="A38" s="542" t="s">
        <v>620</v>
      </c>
      <c r="B38" s="543" t="s">
        <v>565</v>
      </c>
      <c r="C38" s="544"/>
      <c r="D38" s="544"/>
      <c r="E38" s="544"/>
      <c r="F38" s="544"/>
      <c r="G38" s="546" t="s">
        <v>622</v>
      </c>
      <c r="H38" s="547"/>
      <c r="I38" s="547"/>
    </row>
    <row r="39" spans="1:9">
      <c r="A39" s="542" t="s">
        <v>620</v>
      </c>
      <c r="B39" s="543" t="s">
        <v>566</v>
      </c>
      <c r="C39" s="544"/>
      <c r="D39" s="544"/>
      <c r="E39" s="544"/>
      <c r="F39" s="544"/>
      <c r="G39" s="546" t="s">
        <v>623</v>
      </c>
      <c r="H39" s="547"/>
      <c r="I39" s="547"/>
    </row>
    <row r="40" spans="1:9">
      <c r="A40" s="542" t="s">
        <v>620</v>
      </c>
      <c r="B40" s="543" t="s">
        <v>579</v>
      </c>
      <c r="C40" s="544"/>
      <c r="D40" s="544"/>
      <c r="E40" s="544"/>
      <c r="F40" s="544"/>
      <c r="G40" s="546" t="s">
        <v>582</v>
      </c>
      <c r="H40" s="547"/>
      <c r="I40" s="547"/>
    </row>
    <row r="41" spans="1:9">
      <c r="A41" s="564" t="s">
        <v>624</v>
      </c>
      <c r="B41" s="539"/>
      <c r="C41" s="1184" t="s">
        <v>559</v>
      </c>
      <c r="D41" s="1185"/>
      <c r="E41" s="1185"/>
      <c r="F41" s="1186"/>
      <c r="G41" s="565" t="s">
        <v>625</v>
      </c>
      <c r="H41" s="566"/>
      <c r="I41" s="539"/>
    </row>
    <row r="42" spans="1:9">
      <c r="A42" s="542" t="s">
        <v>624</v>
      </c>
      <c r="B42" s="543" t="s">
        <v>558</v>
      </c>
      <c r="C42" s="544" t="s">
        <v>561</v>
      </c>
      <c r="D42" s="545"/>
      <c r="E42" s="544"/>
      <c r="F42" s="544"/>
      <c r="G42" s="546" t="s">
        <v>562</v>
      </c>
      <c r="H42" s="547"/>
      <c r="I42" s="547"/>
    </row>
    <row r="43" spans="1:9">
      <c r="A43" s="542" t="s">
        <v>624</v>
      </c>
      <c r="B43" s="543" t="s">
        <v>626</v>
      </c>
      <c r="C43" s="544"/>
      <c r="D43" s="544"/>
      <c r="E43" s="562"/>
      <c r="G43" s="546" t="s">
        <v>627</v>
      </c>
      <c r="H43" s="547"/>
      <c r="I43" s="547"/>
    </row>
    <row r="44" spans="1:9">
      <c r="A44" s="542" t="s">
        <v>624</v>
      </c>
      <c r="B44" s="543" t="s">
        <v>565</v>
      </c>
      <c r="C44" s="544"/>
      <c r="D44" s="544"/>
      <c r="E44" s="544"/>
      <c r="F44" s="544"/>
      <c r="G44" s="546" t="s">
        <v>628</v>
      </c>
      <c r="H44" s="547"/>
      <c r="I44" s="547"/>
    </row>
    <row r="45" spans="1:9">
      <c r="A45" s="542" t="s">
        <v>624</v>
      </c>
      <c r="B45" s="543" t="s">
        <v>566</v>
      </c>
      <c r="C45" s="544" t="s">
        <v>569</v>
      </c>
      <c r="D45" s="544" t="s">
        <v>629</v>
      </c>
      <c r="E45" s="544"/>
      <c r="F45" s="544"/>
      <c r="G45" s="546" t="s">
        <v>630</v>
      </c>
      <c r="H45" s="547"/>
      <c r="I45" s="547"/>
    </row>
    <row r="46" spans="1:9">
      <c r="A46" s="542" t="s">
        <v>624</v>
      </c>
      <c r="B46" s="543" t="s">
        <v>579</v>
      </c>
      <c r="C46" s="544" t="s">
        <v>612</v>
      </c>
      <c r="D46" s="544"/>
      <c r="E46" s="544"/>
      <c r="F46" s="544"/>
      <c r="G46" s="546" t="s">
        <v>582</v>
      </c>
      <c r="H46" s="547"/>
      <c r="I46" s="547"/>
    </row>
    <row r="47" spans="1:9">
      <c r="A47" s="542" t="s">
        <v>624</v>
      </c>
      <c r="B47" s="543" t="s">
        <v>581</v>
      </c>
      <c r="C47" s="544" t="s">
        <v>612</v>
      </c>
      <c r="D47" s="544"/>
      <c r="E47" s="544"/>
      <c r="F47" s="544"/>
      <c r="G47" s="546" t="s">
        <v>631</v>
      </c>
      <c r="H47" s="547"/>
      <c r="I47" s="547" t="s">
        <v>632</v>
      </c>
    </row>
    <row r="48" spans="1:9">
      <c r="A48" s="542" t="s">
        <v>624</v>
      </c>
      <c r="B48" s="543" t="s">
        <v>585</v>
      </c>
      <c r="C48" s="544" t="s">
        <v>570</v>
      </c>
      <c r="D48" s="544"/>
      <c r="E48" s="544"/>
      <c r="F48" s="544"/>
      <c r="G48" s="546" t="s">
        <v>633</v>
      </c>
      <c r="H48" s="547"/>
      <c r="I48" s="547"/>
    </row>
    <row r="49" spans="1:9">
      <c r="A49" s="542" t="s">
        <v>624</v>
      </c>
      <c r="B49" s="543" t="s">
        <v>634</v>
      </c>
      <c r="C49" s="544"/>
      <c r="D49" s="544"/>
      <c r="E49" s="544"/>
      <c r="F49" s="544"/>
      <c r="G49" s="546" t="s">
        <v>635</v>
      </c>
      <c r="H49" s="547"/>
      <c r="I49" s="547"/>
    </row>
    <row r="50" spans="1:9">
      <c r="A50" s="542" t="s">
        <v>624</v>
      </c>
      <c r="B50" s="543" t="s">
        <v>636</v>
      </c>
      <c r="C50" s="544"/>
      <c r="D50" s="544"/>
      <c r="E50" s="544"/>
      <c r="F50" s="544"/>
      <c r="G50" s="546" t="s">
        <v>637</v>
      </c>
      <c r="H50" s="547"/>
      <c r="I50" s="547"/>
    </row>
    <row r="51" spans="1:9">
      <c r="A51" s="542" t="s">
        <v>624</v>
      </c>
      <c r="B51" s="543" t="s">
        <v>591</v>
      </c>
      <c r="C51" s="544"/>
      <c r="D51" s="544"/>
      <c r="E51" s="544"/>
      <c r="F51" s="544"/>
      <c r="G51" s="546" t="s">
        <v>592</v>
      </c>
      <c r="H51" s="567"/>
      <c r="I51" s="547"/>
    </row>
    <row r="52" spans="1:9">
      <c r="A52" s="542" t="s">
        <v>624</v>
      </c>
      <c r="B52" s="543" t="s">
        <v>597</v>
      </c>
      <c r="C52" s="544"/>
      <c r="D52" s="544"/>
      <c r="E52" s="544"/>
      <c r="F52" s="544"/>
      <c r="G52" s="546" t="s">
        <v>638</v>
      </c>
      <c r="H52" s="547"/>
      <c r="I52" s="547"/>
    </row>
    <row r="53" spans="1:9">
      <c r="A53" s="542" t="s">
        <v>624</v>
      </c>
      <c r="B53" s="543" t="s">
        <v>617</v>
      </c>
      <c r="C53" s="544"/>
      <c r="D53" s="544"/>
      <c r="E53" s="544"/>
      <c r="F53" s="544"/>
      <c r="G53" s="546" t="s">
        <v>639</v>
      </c>
      <c r="H53" s="547"/>
      <c r="I53" s="547"/>
    </row>
    <row r="54" spans="1:9">
      <c r="A54" s="542" t="s">
        <v>624</v>
      </c>
      <c r="B54" s="543" t="s">
        <v>604</v>
      </c>
      <c r="C54" s="544"/>
      <c r="D54" s="544"/>
      <c r="E54" s="544"/>
      <c r="F54" s="544"/>
      <c r="G54" s="546" t="s">
        <v>640</v>
      </c>
      <c r="H54" s="547"/>
      <c r="I54" s="547"/>
    </row>
    <row r="55" spans="1:9">
      <c r="A55" s="538" t="s">
        <v>641</v>
      </c>
      <c r="B55" s="539"/>
      <c r="C55" s="1184" t="s">
        <v>559</v>
      </c>
      <c r="D55" s="1185"/>
      <c r="E55" s="1185"/>
      <c r="F55" s="1186"/>
      <c r="G55" s="540" t="s">
        <v>31</v>
      </c>
      <c r="H55" s="566"/>
      <c r="I55" s="566"/>
    </row>
    <row r="56" spans="1:9">
      <c r="A56" s="542" t="s">
        <v>641</v>
      </c>
      <c r="B56" s="543" t="s">
        <v>558</v>
      </c>
      <c r="C56" s="544" t="s">
        <v>561</v>
      </c>
      <c r="D56" s="545"/>
      <c r="E56" s="544"/>
      <c r="F56" s="544"/>
      <c r="G56" s="546" t="s">
        <v>562</v>
      </c>
      <c r="H56" s="547"/>
      <c r="I56" s="547"/>
    </row>
    <row r="57" spans="1:9" ht="15">
      <c r="A57" s="542" t="s">
        <v>641</v>
      </c>
      <c r="B57" s="543" t="s">
        <v>641</v>
      </c>
      <c r="C57" s="544"/>
      <c r="D57" s="544"/>
      <c r="E57" s="544"/>
      <c r="F57" s="544"/>
      <c r="G57" s="546" t="s">
        <v>642</v>
      </c>
      <c r="H57" s="547"/>
      <c r="I57" s="547"/>
    </row>
    <row r="58" spans="1:9">
      <c r="A58" s="542" t="s">
        <v>641</v>
      </c>
      <c r="B58" s="543" t="s">
        <v>626</v>
      </c>
      <c r="C58" s="544"/>
      <c r="D58" s="544"/>
      <c r="E58" s="562"/>
      <c r="G58" s="546" t="s">
        <v>627</v>
      </c>
      <c r="H58" s="547"/>
      <c r="I58" s="547"/>
    </row>
    <row r="59" spans="1:9">
      <c r="A59" s="542" t="s">
        <v>641</v>
      </c>
      <c r="B59" s="543" t="s">
        <v>565</v>
      </c>
      <c r="C59" s="544"/>
      <c r="D59" s="544"/>
      <c r="E59" s="544"/>
      <c r="F59" s="544"/>
      <c r="G59" s="546" t="s">
        <v>643</v>
      </c>
      <c r="H59" s="547"/>
      <c r="I59" s="547"/>
    </row>
    <row r="60" spans="1:9">
      <c r="A60" s="542" t="s">
        <v>641</v>
      </c>
      <c r="B60" s="543" t="s">
        <v>566</v>
      </c>
      <c r="C60" s="544"/>
      <c r="D60" s="544"/>
      <c r="E60" s="544"/>
      <c r="F60" s="544"/>
      <c r="G60" s="546" t="s">
        <v>644</v>
      </c>
      <c r="H60" s="547"/>
      <c r="I60" s="547"/>
    </row>
    <row r="61" spans="1:9">
      <c r="A61" s="542" t="s">
        <v>641</v>
      </c>
      <c r="B61" s="543" t="s">
        <v>569</v>
      </c>
      <c r="C61" s="544"/>
      <c r="D61" s="544"/>
      <c r="E61" s="544"/>
      <c r="F61" s="544"/>
      <c r="G61" s="546" t="s">
        <v>33</v>
      </c>
      <c r="H61" s="547"/>
      <c r="I61" s="547" t="s">
        <v>645</v>
      </c>
    </row>
    <row r="62" spans="1:9">
      <c r="A62" s="542" t="s">
        <v>641</v>
      </c>
      <c r="B62" s="543" t="s">
        <v>579</v>
      </c>
      <c r="C62" s="544" t="s">
        <v>581</v>
      </c>
      <c r="D62" s="544"/>
      <c r="E62" s="544"/>
      <c r="F62" s="544"/>
      <c r="G62" s="546" t="s">
        <v>582</v>
      </c>
      <c r="H62" s="547"/>
      <c r="I62" s="547"/>
    </row>
    <row r="63" spans="1:9">
      <c r="A63" s="542" t="s">
        <v>641</v>
      </c>
      <c r="B63" s="543" t="s">
        <v>646</v>
      </c>
      <c r="C63" s="544"/>
      <c r="D63" s="544"/>
      <c r="E63" s="544"/>
      <c r="F63" s="544"/>
      <c r="G63" s="546" t="s">
        <v>647</v>
      </c>
      <c r="H63" s="547"/>
      <c r="I63" s="547"/>
    </row>
    <row r="64" spans="1:9">
      <c r="A64" s="542" t="s">
        <v>641</v>
      </c>
      <c r="B64" s="543" t="s">
        <v>648</v>
      </c>
      <c r="C64" s="544"/>
      <c r="D64" s="544"/>
      <c r="E64" s="544"/>
      <c r="F64" s="544"/>
      <c r="G64" s="546" t="s">
        <v>649</v>
      </c>
      <c r="H64" s="547"/>
      <c r="I64" s="547"/>
    </row>
    <row r="65" spans="1:9">
      <c r="A65" s="542" t="s">
        <v>641</v>
      </c>
      <c r="B65" s="543" t="s">
        <v>650</v>
      </c>
      <c r="C65" s="544"/>
      <c r="D65" s="544"/>
      <c r="E65" s="544"/>
      <c r="F65" s="544"/>
      <c r="G65" s="546" t="s">
        <v>651</v>
      </c>
      <c r="H65" s="547"/>
      <c r="I65" s="547"/>
    </row>
    <row r="66" spans="1:9">
      <c r="A66" s="542" t="s">
        <v>641</v>
      </c>
      <c r="B66" s="543" t="s">
        <v>587</v>
      </c>
      <c r="C66" s="544"/>
      <c r="D66" s="544"/>
      <c r="E66" s="544"/>
      <c r="F66" s="544"/>
      <c r="G66" s="546" t="s">
        <v>652</v>
      </c>
      <c r="H66" s="547"/>
      <c r="I66" s="547"/>
    </row>
    <row r="67" spans="1:9">
      <c r="A67" s="542" t="s">
        <v>641</v>
      </c>
      <c r="B67" s="543" t="s">
        <v>591</v>
      </c>
      <c r="C67" s="554"/>
      <c r="D67" s="555"/>
      <c r="E67" s="555"/>
      <c r="F67" s="556"/>
      <c r="G67" s="546" t="s">
        <v>592</v>
      </c>
      <c r="H67" s="567"/>
      <c r="I67" s="547"/>
    </row>
    <row r="68" spans="1:9">
      <c r="A68" s="542" t="s">
        <v>641</v>
      </c>
      <c r="B68" s="543" t="s">
        <v>595</v>
      </c>
      <c r="C68" s="554"/>
      <c r="D68" s="555"/>
      <c r="E68" s="555"/>
      <c r="F68" s="556"/>
      <c r="G68" s="546" t="s">
        <v>596</v>
      </c>
      <c r="H68" s="547"/>
      <c r="I68" s="547"/>
    </row>
    <row r="69" spans="1:9">
      <c r="A69" s="542" t="s">
        <v>641</v>
      </c>
      <c r="B69" s="543" t="s">
        <v>597</v>
      </c>
      <c r="C69" s="554"/>
      <c r="D69" s="555"/>
      <c r="E69" s="555"/>
      <c r="F69" s="556"/>
      <c r="G69" s="546" t="s">
        <v>598</v>
      </c>
      <c r="H69" s="547"/>
      <c r="I69" s="547"/>
    </row>
    <row r="70" spans="1:9">
      <c r="A70" s="542" t="s">
        <v>641</v>
      </c>
      <c r="B70" s="543" t="s">
        <v>602</v>
      </c>
      <c r="C70" s="554"/>
      <c r="D70" s="555"/>
      <c r="E70" s="555"/>
      <c r="F70" s="556"/>
      <c r="G70" s="546" t="s">
        <v>603</v>
      </c>
      <c r="H70" s="547"/>
      <c r="I70" s="547"/>
    </row>
    <row r="71" spans="1:9">
      <c r="A71" s="538" t="s">
        <v>653</v>
      </c>
      <c r="B71" s="539"/>
      <c r="C71" s="1184" t="s">
        <v>559</v>
      </c>
      <c r="D71" s="1185"/>
      <c r="E71" s="1185"/>
      <c r="F71" s="1186"/>
      <c r="G71" s="540" t="s">
        <v>654</v>
      </c>
      <c r="H71" s="566"/>
      <c r="I71" s="566"/>
    </row>
    <row r="72" spans="1:9">
      <c r="A72" s="542" t="s">
        <v>653</v>
      </c>
      <c r="B72" s="543" t="s">
        <v>558</v>
      </c>
      <c r="C72" s="544" t="s">
        <v>561</v>
      </c>
      <c r="D72" s="545"/>
      <c r="E72" s="544"/>
      <c r="F72" s="544"/>
      <c r="G72" s="546" t="s">
        <v>562</v>
      </c>
      <c r="H72" s="547"/>
      <c r="I72" s="547"/>
    </row>
    <row r="73" spans="1:9">
      <c r="A73" s="542" t="s">
        <v>653</v>
      </c>
      <c r="B73" s="543" t="s">
        <v>563</v>
      </c>
      <c r="C73" s="544"/>
      <c r="D73" s="545"/>
      <c r="E73" s="544"/>
      <c r="F73" s="544"/>
      <c r="G73" s="546" t="s">
        <v>564</v>
      </c>
      <c r="H73" s="547"/>
      <c r="I73" s="547"/>
    </row>
    <row r="74" spans="1:9">
      <c r="A74" s="542" t="s">
        <v>653</v>
      </c>
      <c r="B74" s="543" t="s">
        <v>565</v>
      </c>
      <c r="C74" s="544"/>
      <c r="D74" s="544"/>
      <c r="E74" s="544"/>
      <c r="F74" s="544"/>
      <c r="G74" s="546" t="s">
        <v>655</v>
      </c>
      <c r="H74" s="547"/>
      <c r="I74" s="547"/>
    </row>
    <row r="75" spans="1:9">
      <c r="A75" s="542" t="s">
        <v>653</v>
      </c>
      <c r="B75" s="543" t="s">
        <v>579</v>
      </c>
      <c r="C75" s="544"/>
      <c r="D75" s="544"/>
      <c r="E75" s="544"/>
      <c r="F75" s="544"/>
      <c r="G75" s="546" t="s">
        <v>582</v>
      </c>
      <c r="H75" s="547"/>
      <c r="I75" s="547"/>
    </row>
    <row r="76" spans="1:9">
      <c r="A76" s="542" t="s">
        <v>653</v>
      </c>
      <c r="B76" s="543" t="s">
        <v>646</v>
      </c>
      <c r="C76" s="544"/>
      <c r="D76" s="544"/>
      <c r="E76" s="544"/>
      <c r="F76" s="544"/>
      <c r="G76" s="546" t="s">
        <v>656</v>
      </c>
      <c r="H76" s="547"/>
      <c r="I76" s="547"/>
    </row>
    <row r="77" spans="1:9">
      <c r="A77" s="542" t="s">
        <v>653</v>
      </c>
      <c r="B77" s="543" t="s">
        <v>648</v>
      </c>
      <c r="C77" s="544"/>
      <c r="D77" s="544"/>
      <c r="E77" s="544"/>
      <c r="F77" s="544"/>
      <c r="G77" s="546" t="s">
        <v>649</v>
      </c>
      <c r="H77" s="547"/>
      <c r="I77" s="547"/>
    </row>
    <row r="78" spans="1:9">
      <c r="A78" s="542" t="s">
        <v>653</v>
      </c>
      <c r="B78" s="543" t="s">
        <v>650</v>
      </c>
      <c r="C78" s="544"/>
      <c r="D78" s="544"/>
      <c r="E78" s="544"/>
      <c r="F78" s="544"/>
      <c r="G78" s="546" t="s">
        <v>651</v>
      </c>
      <c r="H78" s="547"/>
      <c r="I78" s="547"/>
    </row>
    <row r="79" spans="1:9">
      <c r="A79" s="538" t="s">
        <v>626</v>
      </c>
      <c r="B79" s="539"/>
      <c r="C79" s="1184" t="s">
        <v>559</v>
      </c>
      <c r="D79" s="1185"/>
      <c r="E79" s="1185"/>
      <c r="F79" s="1186"/>
      <c r="G79" s="540" t="s">
        <v>163</v>
      </c>
      <c r="H79" s="566"/>
      <c r="I79" s="566"/>
    </row>
    <row r="80" spans="1:9">
      <c r="A80" s="542" t="s">
        <v>626</v>
      </c>
      <c r="B80" s="543" t="s">
        <v>558</v>
      </c>
      <c r="C80" s="545"/>
      <c r="D80" s="545"/>
      <c r="E80" s="544"/>
      <c r="F80" s="544"/>
      <c r="G80" s="546" t="s">
        <v>562</v>
      </c>
      <c r="H80" s="547"/>
      <c r="I80" s="547"/>
    </row>
    <row r="81" spans="1:9" ht="15">
      <c r="A81" s="542" t="s">
        <v>626</v>
      </c>
      <c r="B81" s="543" t="s">
        <v>641</v>
      </c>
      <c r="C81" s="544"/>
      <c r="D81" s="544"/>
      <c r="E81" s="544"/>
      <c r="F81" s="544"/>
      <c r="G81" s="546" t="s">
        <v>642</v>
      </c>
      <c r="H81" s="547"/>
      <c r="I81" s="547"/>
    </row>
    <row r="82" spans="1:9">
      <c r="A82" s="542" t="s">
        <v>626</v>
      </c>
      <c r="B82" s="543" t="s">
        <v>653</v>
      </c>
      <c r="C82" s="545"/>
      <c r="D82" s="545"/>
      <c r="E82" s="544"/>
      <c r="F82" s="544"/>
      <c r="G82" s="546" t="s">
        <v>657</v>
      </c>
      <c r="H82" s="547"/>
      <c r="I82" s="547"/>
    </row>
    <row r="83" spans="1:9">
      <c r="A83" s="542" t="s">
        <v>626</v>
      </c>
      <c r="B83" s="543" t="s">
        <v>626</v>
      </c>
      <c r="C83" s="544"/>
      <c r="D83" s="544"/>
      <c r="E83" s="562"/>
      <c r="G83" s="546" t="s">
        <v>627</v>
      </c>
      <c r="H83" s="547"/>
      <c r="I83" s="547"/>
    </row>
    <row r="84" spans="1:9">
      <c r="A84" s="542" t="s">
        <v>626</v>
      </c>
      <c r="B84" s="543" t="s">
        <v>658</v>
      </c>
      <c r="C84" s="544"/>
      <c r="D84" s="544"/>
      <c r="E84" s="562"/>
      <c r="G84" s="546" t="s">
        <v>659</v>
      </c>
      <c r="H84" s="547"/>
      <c r="I84" s="547"/>
    </row>
    <row r="85" spans="1:9">
      <c r="A85" s="542" t="s">
        <v>626</v>
      </c>
      <c r="B85" s="543" t="s">
        <v>565</v>
      </c>
      <c r="C85" s="544"/>
      <c r="D85" s="544"/>
      <c r="E85" s="544"/>
      <c r="F85" s="544"/>
      <c r="G85" s="546" t="s">
        <v>660</v>
      </c>
      <c r="H85" s="547"/>
      <c r="I85" s="547"/>
    </row>
    <row r="86" spans="1:9">
      <c r="A86" s="542" t="s">
        <v>626</v>
      </c>
      <c r="B86" s="543" t="s">
        <v>566</v>
      </c>
      <c r="C86" s="544"/>
      <c r="D86" s="544"/>
      <c r="E86" s="544"/>
      <c r="F86" s="544"/>
      <c r="G86" s="546" t="s">
        <v>661</v>
      </c>
      <c r="H86" s="547"/>
      <c r="I86" s="547"/>
    </row>
    <row r="87" spans="1:9">
      <c r="A87" s="542" t="s">
        <v>626</v>
      </c>
      <c r="B87" s="543" t="s">
        <v>579</v>
      </c>
      <c r="C87" s="544" t="s">
        <v>581</v>
      </c>
      <c r="D87" s="544"/>
      <c r="E87" s="544"/>
      <c r="F87" s="544"/>
      <c r="G87" s="546" t="s">
        <v>582</v>
      </c>
      <c r="H87" s="547"/>
      <c r="I87" s="547"/>
    </row>
    <row r="88" spans="1:9">
      <c r="A88" s="542" t="s">
        <v>626</v>
      </c>
      <c r="B88" s="543" t="s">
        <v>585</v>
      </c>
      <c r="C88" s="544"/>
      <c r="D88" s="544"/>
      <c r="E88" s="544"/>
      <c r="F88" s="544"/>
      <c r="G88" s="546" t="s">
        <v>586</v>
      </c>
      <c r="H88" s="547"/>
      <c r="I88" s="547"/>
    </row>
    <row r="89" spans="1:9">
      <c r="A89" s="542" t="s">
        <v>626</v>
      </c>
      <c r="B89" s="543" t="s">
        <v>613</v>
      </c>
      <c r="C89" s="544"/>
      <c r="D89" s="544"/>
      <c r="E89" s="544"/>
      <c r="F89" s="544"/>
      <c r="G89" s="546" t="s">
        <v>662</v>
      </c>
      <c r="H89" s="547"/>
      <c r="I89" s="547"/>
    </row>
    <row r="90" spans="1:9">
      <c r="A90" s="542" t="s">
        <v>626</v>
      </c>
      <c r="B90" s="543" t="s">
        <v>650</v>
      </c>
      <c r="C90" s="544"/>
      <c r="D90" s="544"/>
      <c r="E90" s="544"/>
      <c r="F90" s="544"/>
      <c r="G90" s="546" t="s">
        <v>651</v>
      </c>
      <c r="H90" s="547"/>
      <c r="I90" s="547"/>
    </row>
    <row r="91" spans="1:9">
      <c r="A91" s="542" t="s">
        <v>626</v>
      </c>
      <c r="B91" s="543" t="s">
        <v>591</v>
      </c>
      <c r="C91" s="554"/>
      <c r="D91" s="555"/>
      <c r="E91" s="555"/>
      <c r="F91" s="556"/>
      <c r="G91" s="546" t="s">
        <v>592</v>
      </c>
      <c r="H91" s="567"/>
      <c r="I91" s="547"/>
    </row>
    <row r="92" spans="1:9">
      <c r="A92" s="542" t="s">
        <v>626</v>
      </c>
      <c r="B92" s="543" t="s">
        <v>593</v>
      </c>
      <c r="C92" s="554"/>
      <c r="D92" s="555"/>
      <c r="E92" s="555"/>
      <c r="F92" s="556"/>
      <c r="G92" s="546" t="s">
        <v>594</v>
      </c>
      <c r="H92" s="562"/>
      <c r="I92" s="568"/>
    </row>
    <row r="93" spans="1:9">
      <c r="A93" s="542" t="s">
        <v>626</v>
      </c>
      <c r="B93" s="543" t="s">
        <v>595</v>
      </c>
      <c r="C93" s="554"/>
      <c r="D93" s="555"/>
      <c r="E93" s="555"/>
      <c r="F93" s="556"/>
      <c r="G93" s="546" t="s">
        <v>596</v>
      </c>
      <c r="H93" s="562"/>
      <c r="I93" s="568"/>
    </row>
    <row r="94" spans="1:9">
      <c r="A94" s="542" t="s">
        <v>626</v>
      </c>
      <c r="B94" s="543" t="s">
        <v>597</v>
      </c>
      <c r="C94" s="554"/>
      <c r="D94" s="555"/>
      <c r="E94" s="555"/>
      <c r="F94" s="556"/>
      <c r="G94" s="546" t="s">
        <v>598</v>
      </c>
      <c r="H94" s="562"/>
      <c r="I94" s="568"/>
    </row>
    <row r="95" spans="1:9">
      <c r="A95" s="542" t="s">
        <v>626</v>
      </c>
      <c r="B95" s="543" t="s">
        <v>599</v>
      </c>
      <c r="C95" s="554"/>
      <c r="D95" s="555"/>
      <c r="E95" s="555"/>
      <c r="F95" s="556"/>
      <c r="G95" s="546" t="s">
        <v>600</v>
      </c>
      <c r="H95" s="547"/>
      <c r="I95" s="547"/>
    </row>
    <row r="96" spans="1:9">
      <c r="A96" s="542" t="s">
        <v>626</v>
      </c>
      <c r="B96" s="543" t="s">
        <v>561</v>
      </c>
      <c r="C96" s="554"/>
      <c r="D96" s="555"/>
      <c r="E96" s="555"/>
      <c r="F96" s="556"/>
      <c r="G96" s="546" t="s">
        <v>601</v>
      </c>
      <c r="H96" s="547"/>
      <c r="I96" s="547"/>
    </row>
    <row r="97" spans="1:10">
      <c r="A97" s="542" t="s">
        <v>626</v>
      </c>
      <c r="B97" s="543" t="s">
        <v>602</v>
      </c>
      <c r="C97" s="554"/>
      <c r="D97" s="555"/>
      <c r="E97" s="555"/>
      <c r="F97" s="556"/>
      <c r="G97" s="546" t="s">
        <v>603</v>
      </c>
      <c r="H97" s="547"/>
      <c r="I97" s="547"/>
    </row>
    <row r="98" spans="1:10">
      <c r="A98" s="564" t="s">
        <v>563</v>
      </c>
      <c r="B98" s="539"/>
      <c r="C98" s="1184" t="s">
        <v>559</v>
      </c>
      <c r="D98" s="1185"/>
      <c r="E98" s="1185"/>
      <c r="F98" s="1186"/>
      <c r="G98" s="569" t="s">
        <v>663</v>
      </c>
      <c r="H98" s="566"/>
      <c r="I98" s="539"/>
      <c r="J98" s="557"/>
    </row>
    <row r="99" spans="1:10">
      <c r="A99" s="542" t="s">
        <v>563</v>
      </c>
      <c r="B99" s="543" t="s">
        <v>558</v>
      </c>
      <c r="C99" s="545"/>
      <c r="D99" s="545"/>
      <c r="E99" s="544"/>
      <c r="F99" s="544"/>
      <c r="G99" s="546" t="s">
        <v>562</v>
      </c>
      <c r="H99" s="547"/>
      <c r="I99" s="547"/>
    </row>
    <row r="100" spans="1:10">
      <c r="A100" s="542" t="s">
        <v>563</v>
      </c>
      <c r="B100" s="543" t="s">
        <v>653</v>
      </c>
      <c r="C100" s="545"/>
      <c r="D100" s="545"/>
      <c r="E100" s="544"/>
      <c r="F100" s="544"/>
      <c r="G100" s="546" t="s">
        <v>657</v>
      </c>
      <c r="H100" s="547"/>
      <c r="I100" s="547"/>
    </row>
    <row r="101" spans="1:10">
      <c r="A101" s="542" t="s">
        <v>563</v>
      </c>
      <c r="B101" s="543" t="s">
        <v>626</v>
      </c>
      <c r="C101" s="545"/>
      <c r="D101" s="545"/>
      <c r="E101" s="544"/>
      <c r="F101" s="544"/>
      <c r="G101" s="546" t="s">
        <v>627</v>
      </c>
      <c r="H101" s="547"/>
      <c r="I101" s="547"/>
    </row>
    <row r="102" spans="1:10">
      <c r="A102" s="542" t="s">
        <v>563</v>
      </c>
      <c r="B102" s="543" t="s">
        <v>658</v>
      </c>
      <c r="C102" s="545"/>
      <c r="D102" s="545"/>
      <c r="E102" s="544"/>
      <c r="F102" s="544"/>
      <c r="G102" s="546" t="s">
        <v>659</v>
      </c>
      <c r="H102" s="547"/>
      <c r="I102" s="547"/>
    </row>
    <row r="103" spans="1:10">
      <c r="A103" s="542" t="s">
        <v>563</v>
      </c>
      <c r="B103" s="543" t="s">
        <v>570</v>
      </c>
      <c r="C103" s="545"/>
      <c r="D103" s="545"/>
      <c r="E103" s="544"/>
      <c r="F103" s="544"/>
      <c r="G103" s="546" t="s">
        <v>572</v>
      </c>
      <c r="H103" s="547"/>
      <c r="I103" s="547" t="s">
        <v>573</v>
      </c>
    </row>
    <row r="104" spans="1:10">
      <c r="A104" s="542" t="s">
        <v>563</v>
      </c>
      <c r="B104" s="543" t="s">
        <v>579</v>
      </c>
      <c r="C104" s="544"/>
      <c r="D104" s="544"/>
      <c r="E104" s="544"/>
      <c r="F104" s="544"/>
      <c r="G104" s="546" t="s">
        <v>582</v>
      </c>
      <c r="H104" s="547"/>
      <c r="I104" s="547"/>
    </row>
    <row r="105" spans="1:10">
      <c r="A105" s="542" t="s">
        <v>563</v>
      </c>
      <c r="B105" s="543" t="s">
        <v>585</v>
      </c>
      <c r="C105" s="544"/>
      <c r="D105" s="544"/>
      <c r="E105" s="544"/>
      <c r="F105" s="544"/>
      <c r="G105" s="546" t="s">
        <v>586</v>
      </c>
      <c r="H105" s="547"/>
      <c r="I105" s="547" t="s">
        <v>664</v>
      </c>
    </row>
    <row r="106" spans="1:10">
      <c r="A106" s="542" t="s">
        <v>563</v>
      </c>
      <c r="B106" s="543" t="s">
        <v>646</v>
      </c>
      <c r="C106" s="544"/>
      <c r="D106" s="544"/>
      <c r="E106" s="544"/>
      <c r="F106" s="544"/>
      <c r="G106" s="546" t="s">
        <v>539</v>
      </c>
      <c r="H106" s="547"/>
      <c r="I106" s="547"/>
    </row>
    <row r="107" spans="1:10">
      <c r="A107" s="542" t="s">
        <v>563</v>
      </c>
      <c r="B107" s="543" t="s">
        <v>613</v>
      </c>
      <c r="C107" s="544"/>
      <c r="D107" s="544"/>
      <c r="E107" s="544"/>
      <c r="F107" s="544"/>
      <c r="G107" s="546" t="s">
        <v>665</v>
      </c>
      <c r="H107" s="547"/>
      <c r="I107" s="547"/>
    </row>
    <row r="108" spans="1:10">
      <c r="A108" s="542" t="s">
        <v>563</v>
      </c>
      <c r="B108" s="543" t="s">
        <v>648</v>
      </c>
      <c r="C108" s="544"/>
      <c r="D108" s="544"/>
      <c r="E108" s="544"/>
      <c r="F108" s="544"/>
      <c r="G108" s="546" t="s">
        <v>649</v>
      </c>
      <c r="H108" s="547"/>
      <c r="I108" s="547"/>
    </row>
    <row r="109" spans="1:10">
      <c r="A109" s="542" t="s">
        <v>563</v>
      </c>
      <c r="B109" s="543" t="s">
        <v>666</v>
      </c>
      <c r="C109" s="544"/>
      <c r="D109" s="544"/>
      <c r="E109" s="544"/>
      <c r="F109" s="544"/>
      <c r="G109" s="546" t="s">
        <v>667</v>
      </c>
      <c r="H109" s="547"/>
      <c r="I109" s="547"/>
    </row>
    <row r="110" spans="1:10">
      <c r="A110" s="542" t="s">
        <v>563</v>
      </c>
      <c r="B110" s="543" t="s">
        <v>650</v>
      </c>
      <c r="C110" s="544"/>
      <c r="D110" s="544"/>
      <c r="E110" s="544"/>
      <c r="F110" s="544"/>
      <c r="G110" s="546" t="s">
        <v>651</v>
      </c>
      <c r="H110" s="547"/>
      <c r="I110" s="547"/>
    </row>
    <row r="111" spans="1:10">
      <c r="A111" s="542" t="s">
        <v>563</v>
      </c>
      <c r="B111" s="543" t="s">
        <v>668</v>
      </c>
      <c r="C111" s="544"/>
      <c r="D111" s="544"/>
      <c r="E111" s="544"/>
      <c r="F111" s="544"/>
      <c r="G111" s="546" t="s">
        <v>669</v>
      </c>
      <c r="H111" s="562"/>
      <c r="I111" s="568"/>
    </row>
    <row r="112" spans="1:10">
      <c r="A112" s="542" t="s">
        <v>563</v>
      </c>
      <c r="B112" s="543" t="s">
        <v>591</v>
      </c>
      <c r="C112" s="554"/>
      <c r="D112" s="555"/>
      <c r="E112" s="555"/>
      <c r="F112" s="556"/>
      <c r="G112" s="546" t="s">
        <v>592</v>
      </c>
      <c r="H112" s="547"/>
      <c r="I112" s="547"/>
    </row>
    <row r="113" spans="1:10">
      <c r="A113" s="542" t="s">
        <v>563</v>
      </c>
      <c r="B113" s="543" t="s">
        <v>593</v>
      </c>
      <c r="C113" s="544"/>
      <c r="D113" s="544"/>
      <c r="E113" s="544"/>
      <c r="F113" s="544"/>
      <c r="G113" s="546" t="s">
        <v>594</v>
      </c>
      <c r="H113" s="562"/>
      <c r="I113" s="568"/>
    </row>
    <row r="114" spans="1:10">
      <c r="A114" s="542" t="s">
        <v>563</v>
      </c>
      <c r="B114" s="543" t="s">
        <v>595</v>
      </c>
      <c r="C114" s="544"/>
      <c r="D114" s="544"/>
      <c r="E114" s="544"/>
      <c r="F114" s="544"/>
      <c r="G114" s="546" t="s">
        <v>596</v>
      </c>
      <c r="H114" s="562"/>
      <c r="I114" s="568"/>
    </row>
    <row r="115" spans="1:10">
      <c r="A115" s="542" t="s">
        <v>563</v>
      </c>
      <c r="B115" s="543" t="s">
        <v>599</v>
      </c>
      <c r="C115" s="554"/>
      <c r="D115" s="555"/>
      <c r="E115" s="555"/>
      <c r="F115" s="556"/>
      <c r="G115" s="546" t="s">
        <v>600</v>
      </c>
      <c r="H115" s="547"/>
      <c r="I115" s="547"/>
    </row>
    <row r="116" spans="1:10">
      <c r="A116" s="542" t="s">
        <v>563</v>
      </c>
      <c r="B116" s="543" t="s">
        <v>561</v>
      </c>
      <c r="C116" s="554"/>
      <c r="D116" s="555"/>
      <c r="E116" s="555"/>
      <c r="F116" s="556"/>
      <c r="G116" s="546" t="s">
        <v>601</v>
      </c>
      <c r="H116" s="547"/>
      <c r="I116" s="547"/>
    </row>
    <row r="117" spans="1:10">
      <c r="A117" s="542" t="s">
        <v>563</v>
      </c>
      <c r="B117" s="543" t="s">
        <v>602</v>
      </c>
      <c r="C117" s="544"/>
      <c r="D117" s="544"/>
      <c r="E117" s="544"/>
      <c r="F117" s="544"/>
      <c r="G117" s="546" t="s">
        <v>603</v>
      </c>
      <c r="H117" s="547"/>
      <c r="I117" s="547"/>
    </row>
    <row r="118" spans="1:10">
      <c r="A118" s="542" t="s">
        <v>563</v>
      </c>
      <c r="B118" s="543" t="s">
        <v>604</v>
      </c>
      <c r="C118" s="544"/>
      <c r="D118" s="544"/>
      <c r="E118" s="544"/>
      <c r="F118" s="544"/>
      <c r="G118" s="546" t="s">
        <v>670</v>
      </c>
      <c r="H118" s="547"/>
      <c r="I118" s="547"/>
      <c r="J118" s="557"/>
    </row>
    <row r="119" spans="1:10">
      <c r="A119" s="538" t="s">
        <v>671</v>
      </c>
      <c r="B119" s="539"/>
      <c r="C119" s="1184" t="s">
        <v>559</v>
      </c>
      <c r="D119" s="1185"/>
      <c r="E119" s="1185"/>
      <c r="F119" s="1186"/>
      <c r="G119" s="540" t="s">
        <v>185</v>
      </c>
      <c r="H119" s="566"/>
      <c r="I119" s="566"/>
    </row>
    <row r="120" spans="1:10">
      <c r="A120" s="542" t="s">
        <v>671</v>
      </c>
      <c r="B120" s="543" t="s">
        <v>558</v>
      </c>
      <c r="C120" s="544" t="s">
        <v>561</v>
      </c>
      <c r="D120" s="544" t="s">
        <v>608</v>
      </c>
      <c r="E120" s="544"/>
      <c r="F120" s="544"/>
      <c r="G120" s="546" t="s">
        <v>562</v>
      </c>
      <c r="H120" s="547"/>
      <c r="I120" s="547"/>
    </row>
    <row r="121" spans="1:10">
      <c r="A121" s="542" t="s">
        <v>671</v>
      </c>
      <c r="B121" s="543" t="s">
        <v>606</v>
      </c>
      <c r="C121" s="545"/>
      <c r="D121" s="545"/>
      <c r="E121" s="544"/>
      <c r="F121" s="544"/>
      <c r="G121" s="546" t="s">
        <v>672</v>
      </c>
      <c r="H121" s="547"/>
      <c r="I121" s="547"/>
    </row>
    <row r="122" spans="1:10">
      <c r="A122" s="542" t="s">
        <v>671</v>
      </c>
      <c r="B122" s="543" t="s">
        <v>626</v>
      </c>
      <c r="C122" s="544"/>
      <c r="D122" s="544"/>
      <c r="E122" s="562"/>
      <c r="G122" s="546" t="s">
        <v>627</v>
      </c>
      <c r="H122" s="547"/>
      <c r="I122" s="547"/>
    </row>
    <row r="123" spans="1:10">
      <c r="A123" s="542" t="s">
        <v>671</v>
      </c>
      <c r="B123" s="543" t="s">
        <v>565</v>
      </c>
      <c r="C123" s="544"/>
      <c r="D123" s="544"/>
      <c r="E123" s="544"/>
      <c r="F123" s="544"/>
      <c r="G123" s="546" t="s">
        <v>673</v>
      </c>
      <c r="H123" s="547"/>
      <c r="I123" s="547"/>
    </row>
    <row r="124" spans="1:10">
      <c r="A124" s="542" t="s">
        <v>671</v>
      </c>
      <c r="B124" s="543" t="s">
        <v>577</v>
      </c>
      <c r="C124" s="544"/>
      <c r="D124" s="544"/>
      <c r="E124" s="544"/>
      <c r="F124" s="544"/>
      <c r="G124" s="546" t="s">
        <v>674</v>
      </c>
      <c r="H124" s="547"/>
      <c r="I124" s="547"/>
    </row>
    <row r="125" spans="1:10">
      <c r="A125" s="542" t="s">
        <v>671</v>
      </c>
      <c r="B125" s="543" t="s">
        <v>675</v>
      </c>
      <c r="C125" s="544"/>
      <c r="D125" s="544"/>
      <c r="E125" s="544"/>
      <c r="F125" s="544"/>
      <c r="G125" s="546" t="s">
        <v>676</v>
      </c>
      <c r="H125" s="547"/>
      <c r="I125" s="547"/>
    </row>
    <row r="126" spans="1:10">
      <c r="A126" s="542" t="s">
        <v>671</v>
      </c>
      <c r="B126" s="543" t="s">
        <v>579</v>
      </c>
      <c r="C126" s="544" t="s">
        <v>581</v>
      </c>
      <c r="D126" s="544" t="s">
        <v>612</v>
      </c>
      <c r="E126" s="544"/>
      <c r="F126" s="544"/>
      <c r="G126" s="546" t="s">
        <v>582</v>
      </c>
      <c r="H126" s="547"/>
      <c r="I126" s="547"/>
    </row>
    <row r="127" spans="1:10">
      <c r="A127" s="542" t="s">
        <v>671</v>
      </c>
      <c r="B127" s="543" t="s">
        <v>581</v>
      </c>
      <c r="C127" s="544"/>
      <c r="D127" s="544"/>
      <c r="E127" s="544"/>
      <c r="F127" s="544"/>
      <c r="G127" s="546" t="s">
        <v>677</v>
      </c>
      <c r="H127" s="547"/>
      <c r="I127" s="547"/>
    </row>
    <row r="128" spans="1:10">
      <c r="A128" s="542" t="s">
        <v>671</v>
      </c>
      <c r="B128" s="543" t="s">
        <v>560</v>
      </c>
      <c r="C128" s="544" t="s">
        <v>580</v>
      </c>
      <c r="D128" s="544"/>
      <c r="E128" s="544"/>
      <c r="F128" s="544"/>
      <c r="G128" s="546" t="s">
        <v>678</v>
      </c>
      <c r="H128" s="547"/>
      <c r="I128" s="547"/>
    </row>
    <row r="129" spans="1:9">
      <c r="A129" s="542" t="s">
        <v>671</v>
      </c>
      <c r="B129" s="543" t="s">
        <v>646</v>
      </c>
      <c r="C129" s="544"/>
      <c r="D129" s="544"/>
      <c r="E129" s="544"/>
      <c r="F129" s="544"/>
      <c r="G129" s="546" t="s">
        <v>679</v>
      </c>
      <c r="H129" s="547"/>
      <c r="I129" s="547"/>
    </row>
    <row r="130" spans="1:9">
      <c r="A130" s="542" t="s">
        <v>671</v>
      </c>
      <c r="B130" s="543" t="s">
        <v>680</v>
      </c>
      <c r="C130" s="544"/>
      <c r="D130" s="544"/>
      <c r="E130" s="544"/>
      <c r="F130" s="544"/>
      <c r="G130" s="546" t="s">
        <v>681</v>
      </c>
      <c r="H130" s="547"/>
      <c r="I130" s="547"/>
    </row>
    <row r="131" spans="1:9">
      <c r="A131" s="542" t="s">
        <v>671</v>
      </c>
      <c r="B131" s="543" t="s">
        <v>613</v>
      </c>
      <c r="C131" s="570" t="s">
        <v>682</v>
      </c>
      <c r="D131" s="571"/>
      <c r="E131" s="571"/>
      <c r="F131" s="571"/>
      <c r="G131" s="572" t="s">
        <v>683</v>
      </c>
      <c r="H131" s="547"/>
      <c r="I131" s="547"/>
    </row>
    <row r="132" spans="1:9">
      <c r="A132" s="542" t="s">
        <v>671</v>
      </c>
      <c r="B132" s="543" t="s">
        <v>682</v>
      </c>
      <c r="C132" s="571"/>
      <c r="D132" s="571"/>
      <c r="E132" s="571"/>
      <c r="F132" s="571"/>
      <c r="G132" s="572" t="s">
        <v>684</v>
      </c>
      <c r="H132" s="547"/>
      <c r="I132" s="573"/>
    </row>
    <row r="133" spans="1:9">
      <c r="A133" s="542" t="s">
        <v>671</v>
      </c>
      <c r="B133" s="543" t="s">
        <v>648</v>
      </c>
      <c r="C133" s="571"/>
      <c r="D133" s="571"/>
      <c r="E133" s="571"/>
      <c r="F133" s="571"/>
      <c r="G133" s="572" t="s">
        <v>649</v>
      </c>
      <c r="H133" s="547"/>
      <c r="I133" s="547"/>
    </row>
    <row r="134" spans="1:9">
      <c r="A134" s="542" t="s">
        <v>671</v>
      </c>
      <c r="B134" s="543" t="s">
        <v>685</v>
      </c>
      <c r="C134" s="544"/>
      <c r="D134" s="544"/>
      <c r="E134" s="544"/>
      <c r="F134" s="544"/>
      <c r="G134" s="546" t="s">
        <v>686</v>
      </c>
      <c r="H134" s="547"/>
      <c r="I134" s="547"/>
    </row>
    <row r="135" spans="1:9">
      <c r="A135" s="542" t="s">
        <v>671</v>
      </c>
      <c r="B135" s="543" t="s">
        <v>687</v>
      </c>
      <c r="C135" s="544"/>
      <c r="D135" s="544"/>
      <c r="E135" s="544"/>
      <c r="F135" s="544"/>
      <c r="G135" s="546" t="s">
        <v>688</v>
      </c>
      <c r="H135" s="547"/>
      <c r="I135" s="547"/>
    </row>
    <row r="136" spans="1:9">
      <c r="A136" s="542" t="s">
        <v>671</v>
      </c>
      <c r="B136" s="543" t="s">
        <v>597</v>
      </c>
      <c r="C136" s="554"/>
      <c r="D136" s="555"/>
      <c r="E136" s="555"/>
      <c r="F136" s="556"/>
      <c r="G136" s="546" t="s">
        <v>598</v>
      </c>
      <c r="H136" s="547"/>
      <c r="I136" s="547"/>
    </row>
    <row r="137" spans="1:9">
      <c r="A137" s="542" t="s">
        <v>671</v>
      </c>
      <c r="B137" s="543" t="s">
        <v>599</v>
      </c>
      <c r="C137" s="554"/>
      <c r="D137" s="555"/>
      <c r="E137" s="555"/>
      <c r="F137" s="556"/>
      <c r="G137" s="546" t="s">
        <v>600</v>
      </c>
      <c r="H137" s="547"/>
      <c r="I137" s="547"/>
    </row>
    <row r="138" spans="1:9">
      <c r="A138" s="542" t="s">
        <v>671</v>
      </c>
      <c r="B138" s="543" t="s">
        <v>617</v>
      </c>
      <c r="C138" s="554"/>
      <c r="D138" s="555"/>
      <c r="E138" s="555"/>
      <c r="F138" s="556"/>
      <c r="G138" s="546" t="s">
        <v>618</v>
      </c>
      <c r="H138" s="547"/>
      <c r="I138" s="547"/>
    </row>
    <row r="139" spans="1:9">
      <c r="A139" s="538" t="s">
        <v>658</v>
      </c>
      <c r="B139" s="539"/>
      <c r="C139" s="1184" t="s">
        <v>559</v>
      </c>
      <c r="D139" s="1185"/>
      <c r="E139" s="1185"/>
      <c r="F139" s="1186"/>
      <c r="G139" s="540" t="s">
        <v>167</v>
      </c>
      <c r="H139" s="566"/>
      <c r="I139" s="566"/>
    </row>
    <row r="140" spans="1:9">
      <c r="A140" s="542" t="s">
        <v>658</v>
      </c>
      <c r="B140" s="543" t="s">
        <v>558</v>
      </c>
      <c r="C140" s="545"/>
      <c r="D140" s="545"/>
      <c r="E140" s="544"/>
      <c r="F140" s="544"/>
      <c r="G140" s="546" t="s">
        <v>562</v>
      </c>
      <c r="H140" s="547"/>
      <c r="I140" s="547"/>
    </row>
    <row r="141" spans="1:9">
      <c r="A141" s="542" t="s">
        <v>658</v>
      </c>
      <c r="B141" s="543" t="s">
        <v>606</v>
      </c>
      <c r="C141" s="545"/>
      <c r="D141" s="545"/>
      <c r="E141" s="544"/>
      <c r="F141" s="544"/>
      <c r="G141" s="546" t="s">
        <v>672</v>
      </c>
      <c r="H141" s="547"/>
      <c r="I141" s="547"/>
    </row>
    <row r="142" spans="1:9">
      <c r="A142" s="542" t="s">
        <v>658</v>
      </c>
      <c r="B142" s="543" t="s">
        <v>624</v>
      </c>
      <c r="C142" s="545"/>
      <c r="D142" s="545"/>
      <c r="E142" s="544"/>
      <c r="F142" s="544"/>
      <c r="G142" s="546" t="s">
        <v>689</v>
      </c>
      <c r="H142" s="547"/>
      <c r="I142" s="547"/>
    </row>
    <row r="143" spans="1:9">
      <c r="A143" s="542" t="s">
        <v>658</v>
      </c>
      <c r="B143" s="543" t="s">
        <v>641</v>
      </c>
      <c r="C143" s="545"/>
      <c r="D143" s="545"/>
      <c r="E143" s="544"/>
      <c r="F143" s="544"/>
      <c r="G143" s="546" t="s">
        <v>690</v>
      </c>
      <c r="H143" s="547"/>
      <c r="I143" s="547"/>
    </row>
    <row r="144" spans="1:9">
      <c r="A144" s="542" t="s">
        <v>658</v>
      </c>
      <c r="B144" s="543" t="s">
        <v>565</v>
      </c>
      <c r="C144" s="544"/>
      <c r="D144" s="544"/>
      <c r="E144" s="544"/>
      <c r="F144" s="544"/>
      <c r="G144" s="546" t="s">
        <v>691</v>
      </c>
      <c r="H144" s="567"/>
      <c r="I144" s="547"/>
    </row>
    <row r="145" spans="1:9">
      <c r="A145" s="542" t="s">
        <v>658</v>
      </c>
      <c r="B145" s="543" t="s">
        <v>579</v>
      </c>
      <c r="C145" s="544"/>
      <c r="D145" s="544"/>
      <c r="E145" s="544"/>
      <c r="F145" s="544"/>
      <c r="G145" s="546" t="s">
        <v>582</v>
      </c>
      <c r="H145" s="547"/>
      <c r="I145" s="547"/>
    </row>
    <row r="146" spans="1:9">
      <c r="A146" s="542" t="s">
        <v>658</v>
      </c>
      <c r="B146" s="543" t="s">
        <v>585</v>
      </c>
      <c r="C146" s="544"/>
      <c r="D146" s="544"/>
      <c r="E146" s="544"/>
      <c r="F146" s="544"/>
      <c r="G146" s="546" t="s">
        <v>692</v>
      </c>
      <c r="H146" s="547"/>
      <c r="I146" s="547"/>
    </row>
    <row r="147" spans="1:9">
      <c r="A147" s="542" t="s">
        <v>658</v>
      </c>
      <c r="B147" s="543" t="s">
        <v>685</v>
      </c>
      <c r="C147" s="544"/>
      <c r="D147" s="544"/>
      <c r="E147" s="544"/>
      <c r="F147" s="544"/>
      <c r="G147" s="546" t="s">
        <v>686</v>
      </c>
      <c r="H147" s="547"/>
      <c r="I147" s="547"/>
    </row>
    <row r="148" spans="1:9">
      <c r="A148" s="542" t="s">
        <v>658</v>
      </c>
      <c r="B148" s="543" t="s">
        <v>593</v>
      </c>
      <c r="C148" s="554"/>
      <c r="D148" s="555"/>
      <c r="E148" s="555"/>
      <c r="F148" s="556"/>
      <c r="G148" s="546" t="s">
        <v>594</v>
      </c>
      <c r="H148" s="547"/>
      <c r="I148" s="547"/>
    </row>
    <row r="149" spans="1:9">
      <c r="A149" s="542" t="s">
        <v>658</v>
      </c>
      <c r="B149" s="543" t="s">
        <v>597</v>
      </c>
      <c r="C149" s="554"/>
      <c r="D149" s="555"/>
      <c r="E149" s="555"/>
      <c r="F149" s="556"/>
      <c r="G149" s="546" t="s">
        <v>598</v>
      </c>
      <c r="H149" s="547"/>
      <c r="I149" s="547"/>
    </row>
    <row r="150" spans="1:9">
      <c r="A150" s="542" t="s">
        <v>658</v>
      </c>
      <c r="B150" s="543" t="s">
        <v>561</v>
      </c>
      <c r="C150" s="554"/>
      <c r="D150" s="555"/>
      <c r="E150" s="555"/>
      <c r="F150" s="556"/>
      <c r="G150" s="546" t="s">
        <v>601</v>
      </c>
      <c r="H150" s="547"/>
      <c r="I150" s="547"/>
    </row>
    <row r="151" spans="1:9">
      <c r="A151" s="542" t="s">
        <v>658</v>
      </c>
      <c r="B151" s="543" t="s">
        <v>604</v>
      </c>
      <c r="C151" s="554"/>
      <c r="D151" s="555"/>
      <c r="E151" s="555"/>
      <c r="F151" s="556"/>
      <c r="G151" s="546" t="s">
        <v>693</v>
      </c>
      <c r="H151" s="547"/>
      <c r="I151" s="547"/>
    </row>
    <row r="152" spans="1:9">
      <c r="A152" s="538" t="s">
        <v>694</v>
      </c>
      <c r="B152" s="539"/>
      <c r="C152" s="1184" t="s">
        <v>559</v>
      </c>
      <c r="D152" s="1185"/>
      <c r="E152" s="1185"/>
      <c r="F152" s="1186"/>
      <c r="G152" s="540" t="s">
        <v>43</v>
      </c>
      <c r="H152" s="566"/>
      <c r="I152" s="566"/>
    </row>
    <row r="153" spans="1:9">
      <c r="A153" s="542" t="s">
        <v>694</v>
      </c>
      <c r="B153" s="543" t="s">
        <v>558</v>
      </c>
      <c r="C153" s="544" t="s">
        <v>608</v>
      </c>
      <c r="D153" s="544"/>
      <c r="E153" s="544"/>
      <c r="F153" s="544"/>
      <c r="G153" s="546" t="s">
        <v>562</v>
      </c>
      <c r="H153" s="547"/>
      <c r="I153" s="547"/>
    </row>
    <row r="154" spans="1:9">
      <c r="A154" s="542" t="s">
        <v>694</v>
      </c>
      <c r="B154" s="543" t="s">
        <v>641</v>
      </c>
      <c r="C154" s="544"/>
      <c r="D154" s="544"/>
      <c r="E154" s="544"/>
      <c r="F154" s="544"/>
      <c r="G154" s="546" t="s">
        <v>695</v>
      </c>
      <c r="H154" s="547"/>
      <c r="I154" s="547"/>
    </row>
    <row r="155" spans="1:9">
      <c r="A155" s="542" t="s">
        <v>694</v>
      </c>
      <c r="B155" s="543" t="s">
        <v>626</v>
      </c>
      <c r="C155" s="544"/>
      <c r="D155" s="544"/>
      <c r="E155" s="562"/>
      <c r="G155" s="546" t="s">
        <v>627</v>
      </c>
      <c r="H155" s="547"/>
      <c r="I155" s="547"/>
    </row>
    <row r="156" spans="1:9">
      <c r="A156" s="542" t="s">
        <v>694</v>
      </c>
      <c r="B156" s="543" t="s">
        <v>671</v>
      </c>
      <c r="C156" s="545"/>
      <c r="D156" s="545"/>
      <c r="E156" s="544"/>
      <c r="F156" s="544"/>
      <c r="G156" s="546" t="s">
        <v>696</v>
      </c>
      <c r="H156" s="547"/>
      <c r="I156" s="547"/>
    </row>
    <row r="157" spans="1:9">
      <c r="A157" s="542" t="s">
        <v>694</v>
      </c>
      <c r="B157" s="543" t="s">
        <v>565</v>
      </c>
      <c r="C157" s="544"/>
      <c r="D157" s="544"/>
      <c r="E157" s="544"/>
      <c r="F157" s="544"/>
      <c r="G157" s="546" t="s">
        <v>272</v>
      </c>
      <c r="H157" s="547"/>
      <c r="I157" s="547"/>
    </row>
    <row r="158" spans="1:9">
      <c r="A158" s="542" t="s">
        <v>694</v>
      </c>
      <c r="B158" s="543" t="s">
        <v>566</v>
      </c>
      <c r="C158" s="544"/>
      <c r="D158" s="544"/>
      <c r="E158" s="544"/>
      <c r="F158" s="544"/>
      <c r="G158" s="546" t="s">
        <v>697</v>
      </c>
      <c r="H158" s="547"/>
      <c r="I158" s="547"/>
    </row>
    <row r="159" spans="1:9">
      <c r="A159" s="542" t="s">
        <v>694</v>
      </c>
      <c r="B159" s="543" t="s">
        <v>569</v>
      </c>
      <c r="C159" s="544"/>
      <c r="D159" s="544"/>
      <c r="E159" s="544"/>
      <c r="F159" s="544"/>
      <c r="G159" s="546" t="s">
        <v>698</v>
      </c>
      <c r="H159" s="547"/>
      <c r="I159" s="547"/>
    </row>
    <row r="160" spans="1:9">
      <c r="A160" s="542" t="s">
        <v>694</v>
      </c>
      <c r="B160" s="543" t="s">
        <v>629</v>
      </c>
      <c r="C160" s="544"/>
      <c r="D160" s="544"/>
      <c r="E160" s="544"/>
      <c r="F160" s="544"/>
      <c r="G160" s="546" t="s">
        <v>699</v>
      </c>
      <c r="H160" s="547"/>
      <c r="I160" s="547"/>
    </row>
    <row r="161" spans="1:10">
      <c r="A161" s="542" t="s">
        <v>694</v>
      </c>
      <c r="B161" s="543" t="s">
        <v>570</v>
      </c>
      <c r="C161" s="544"/>
      <c r="D161" s="544"/>
      <c r="E161" s="544"/>
      <c r="F161" s="544"/>
      <c r="G161" s="546" t="s">
        <v>45</v>
      </c>
      <c r="H161" s="547"/>
      <c r="I161" s="547" t="s">
        <v>700</v>
      </c>
    </row>
    <row r="162" spans="1:10">
      <c r="A162" s="542" t="s">
        <v>694</v>
      </c>
      <c r="B162" s="543" t="s">
        <v>579</v>
      </c>
      <c r="C162" s="544"/>
      <c r="D162" s="544"/>
      <c r="E162" s="544"/>
      <c r="F162" s="544"/>
      <c r="G162" s="546" t="s">
        <v>582</v>
      </c>
      <c r="H162" s="547"/>
      <c r="I162" s="547"/>
    </row>
    <row r="163" spans="1:10">
      <c r="A163" s="542" t="s">
        <v>694</v>
      </c>
      <c r="B163" s="543" t="s">
        <v>581</v>
      </c>
      <c r="C163" s="544"/>
      <c r="D163" s="544"/>
      <c r="E163" s="544"/>
      <c r="F163" s="544"/>
      <c r="G163" s="546" t="s">
        <v>701</v>
      </c>
      <c r="H163" s="547"/>
      <c r="I163" s="547"/>
    </row>
    <row r="164" spans="1:10">
      <c r="A164" s="542" t="s">
        <v>694</v>
      </c>
      <c r="B164" s="543" t="s">
        <v>560</v>
      </c>
      <c r="C164" s="544"/>
      <c r="D164" s="544"/>
      <c r="E164" s="544"/>
      <c r="F164" s="544"/>
      <c r="G164" s="546" t="s">
        <v>702</v>
      </c>
      <c r="H164" s="547"/>
      <c r="I164" s="547"/>
    </row>
    <row r="165" spans="1:10">
      <c r="A165" s="542" t="s">
        <v>694</v>
      </c>
      <c r="B165" s="543" t="s">
        <v>585</v>
      </c>
      <c r="C165" s="544"/>
      <c r="D165" s="544"/>
      <c r="E165" s="544"/>
      <c r="F165" s="544"/>
      <c r="G165" s="546" t="s">
        <v>703</v>
      </c>
      <c r="H165" s="547"/>
      <c r="I165" s="547"/>
    </row>
    <row r="166" spans="1:10">
      <c r="A166" s="542" t="s">
        <v>694</v>
      </c>
      <c r="B166" s="543" t="s">
        <v>704</v>
      </c>
      <c r="C166" s="544"/>
      <c r="D166" s="544"/>
      <c r="E166" s="544"/>
      <c r="F166" s="544"/>
      <c r="G166" s="546" t="s">
        <v>705</v>
      </c>
      <c r="H166" s="547"/>
      <c r="I166" s="547"/>
    </row>
    <row r="167" spans="1:10">
      <c r="A167" s="542" t="s">
        <v>694</v>
      </c>
      <c r="B167" s="543" t="s">
        <v>650</v>
      </c>
      <c r="C167" s="544"/>
      <c r="D167" s="544"/>
      <c r="E167" s="544"/>
      <c r="F167" s="544"/>
      <c r="G167" s="546" t="s">
        <v>651</v>
      </c>
      <c r="H167" s="547"/>
      <c r="I167" s="547"/>
    </row>
    <row r="168" spans="1:10">
      <c r="A168" s="542" t="s">
        <v>694</v>
      </c>
      <c r="B168" s="543" t="s">
        <v>587</v>
      </c>
      <c r="C168" s="544"/>
      <c r="D168" s="544"/>
      <c r="E168" s="544"/>
      <c r="F168" s="544"/>
      <c r="G168" s="546" t="s">
        <v>615</v>
      </c>
      <c r="H168" s="547"/>
      <c r="I168" s="547"/>
    </row>
    <row r="169" spans="1:10">
      <c r="A169" s="542" t="s">
        <v>694</v>
      </c>
      <c r="B169" s="543" t="s">
        <v>591</v>
      </c>
      <c r="C169" s="554"/>
      <c r="D169" s="555"/>
      <c r="E169" s="555"/>
      <c r="F169" s="556"/>
      <c r="G169" s="546" t="s">
        <v>592</v>
      </c>
      <c r="H169" s="567"/>
      <c r="I169" s="547"/>
    </row>
    <row r="170" spans="1:10">
      <c r="A170" s="542" t="s">
        <v>694</v>
      </c>
      <c r="B170" s="543" t="s">
        <v>595</v>
      </c>
      <c r="C170" s="544"/>
      <c r="D170" s="544"/>
      <c r="E170" s="544"/>
      <c r="F170" s="544"/>
      <c r="G170" s="546" t="s">
        <v>596</v>
      </c>
      <c r="H170" s="547"/>
      <c r="I170" s="547"/>
    </row>
    <row r="171" spans="1:10">
      <c r="A171" s="542" t="s">
        <v>694</v>
      </c>
      <c r="B171" s="543" t="s">
        <v>617</v>
      </c>
      <c r="C171" s="544"/>
      <c r="D171" s="544"/>
      <c r="E171" s="544"/>
      <c r="F171" s="544"/>
      <c r="G171" s="546" t="s">
        <v>639</v>
      </c>
      <c r="H171" s="547"/>
      <c r="I171" s="547"/>
    </row>
    <row r="172" spans="1:10">
      <c r="A172" s="542" t="s">
        <v>694</v>
      </c>
      <c r="B172" s="543" t="s">
        <v>602</v>
      </c>
      <c r="C172" s="544"/>
      <c r="D172" s="544"/>
      <c r="E172" s="544"/>
      <c r="F172" s="544"/>
      <c r="G172" s="546" t="s">
        <v>603</v>
      </c>
      <c r="H172" s="547"/>
      <c r="I172" s="547"/>
    </row>
    <row r="173" spans="1:10">
      <c r="A173" s="542" t="s">
        <v>694</v>
      </c>
      <c r="B173" s="543" t="s">
        <v>604</v>
      </c>
      <c r="C173" s="544"/>
      <c r="D173" s="544"/>
      <c r="E173" s="544"/>
      <c r="F173" s="544"/>
      <c r="G173" s="546" t="s">
        <v>706</v>
      </c>
      <c r="H173" s="547"/>
      <c r="I173" s="547"/>
      <c r="J173" s="557"/>
    </row>
    <row r="174" spans="1:10">
      <c r="A174" s="542" t="s">
        <v>694</v>
      </c>
      <c r="B174" s="543" t="s">
        <v>707</v>
      </c>
      <c r="C174" s="554"/>
      <c r="D174" s="555"/>
      <c r="E174" s="555"/>
      <c r="F174" s="556"/>
      <c r="G174" s="546" t="s">
        <v>708</v>
      </c>
      <c r="H174" s="547"/>
      <c r="I174" s="547"/>
    </row>
    <row r="175" spans="1:10">
      <c r="A175" s="542" t="s">
        <v>694</v>
      </c>
      <c r="B175" s="543" t="s">
        <v>709</v>
      </c>
      <c r="C175" s="554"/>
      <c r="D175" s="555"/>
      <c r="E175" s="555"/>
      <c r="F175" s="556"/>
      <c r="G175" s="546" t="s">
        <v>710</v>
      </c>
      <c r="H175" s="547"/>
      <c r="I175" s="547"/>
    </row>
    <row r="176" spans="1:10">
      <c r="A176" s="538" t="s">
        <v>565</v>
      </c>
      <c r="B176" s="539"/>
      <c r="C176" s="1184" t="s">
        <v>559</v>
      </c>
      <c r="D176" s="1185"/>
      <c r="E176" s="1185"/>
      <c r="F176" s="1186"/>
      <c r="G176" s="540" t="s">
        <v>180</v>
      </c>
      <c r="H176" s="566"/>
      <c r="I176" s="566"/>
    </row>
    <row r="177" spans="1:9">
      <c r="A177" s="542" t="s">
        <v>565</v>
      </c>
      <c r="B177" s="543" t="s">
        <v>558</v>
      </c>
      <c r="C177" s="545"/>
      <c r="D177" s="545"/>
      <c r="E177" s="544"/>
      <c r="F177" s="544"/>
      <c r="G177" s="546" t="s">
        <v>562</v>
      </c>
      <c r="H177" s="547"/>
      <c r="I177" s="547"/>
    </row>
    <row r="178" spans="1:9">
      <c r="A178" s="542" t="s">
        <v>565</v>
      </c>
      <c r="B178" s="543" t="s">
        <v>606</v>
      </c>
      <c r="C178" s="545"/>
      <c r="D178" s="545"/>
      <c r="E178" s="544"/>
      <c r="F178" s="544"/>
      <c r="G178" s="546" t="s">
        <v>711</v>
      </c>
      <c r="H178" s="547"/>
      <c r="I178" s="547"/>
    </row>
    <row r="179" spans="1:9">
      <c r="A179" s="542" t="s">
        <v>565</v>
      </c>
      <c r="B179" s="543" t="s">
        <v>653</v>
      </c>
      <c r="C179" s="545"/>
      <c r="D179" s="545"/>
      <c r="E179" s="544"/>
      <c r="F179" s="544"/>
      <c r="G179" s="546" t="s">
        <v>657</v>
      </c>
      <c r="H179" s="547"/>
      <c r="I179" s="547"/>
    </row>
    <row r="180" spans="1:9">
      <c r="A180" s="542" t="s">
        <v>565</v>
      </c>
      <c r="B180" s="543" t="s">
        <v>626</v>
      </c>
      <c r="C180" s="544"/>
      <c r="D180" s="544"/>
      <c r="E180" s="562"/>
      <c r="G180" s="546" t="s">
        <v>627</v>
      </c>
      <c r="H180" s="547"/>
      <c r="I180" s="547"/>
    </row>
    <row r="181" spans="1:9">
      <c r="A181" s="542" t="s">
        <v>565</v>
      </c>
      <c r="B181" s="543" t="s">
        <v>671</v>
      </c>
      <c r="C181" s="545"/>
      <c r="D181" s="545"/>
      <c r="E181" s="544"/>
      <c r="F181" s="544"/>
      <c r="G181" s="546" t="s">
        <v>696</v>
      </c>
      <c r="H181" s="547"/>
      <c r="I181" s="547"/>
    </row>
    <row r="182" spans="1:9">
      <c r="A182" s="542" t="s">
        <v>565</v>
      </c>
      <c r="B182" s="543" t="s">
        <v>565</v>
      </c>
      <c r="C182" s="544"/>
      <c r="D182" s="544"/>
      <c r="E182" s="544"/>
      <c r="F182" s="544"/>
      <c r="G182" s="546" t="s">
        <v>712</v>
      </c>
      <c r="H182" s="547"/>
      <c r="I182" s="547"/>
    </row>
    <row r="183" spans="1:9">
      <c r="A183" s="542" t="s">
        <v>565</v>
      </c>
      <c r="B183" s="543" t="s">
        <v>566</v>
      </c>
      <c r="C183" s="544"/>
      <c r="D183" s="544"/>
      <c r="E183" s="544"/>
      <c r="F183" s="544"/>
      <c r="G183" s="546" t="s">
        <v>713</v>
      </c>
      <c r="H183" s="547"/>
      <c r="I183" s="547"/>
    </row>
    <row r="184" spans="1:9">
      <c r="A184" s="542" t="s">
        <v>565</v>
      </c>
      <c r="B184" s="543" t="s">
        <v>569</v>
      </c>
      <c r="C184" s="544"/>
      <c r="D184" s="544"/>
      <c r="E184" s="544"/>
      <c r="F184" s="544"/>
      <c r="G184" s="546" t="s">
        <v>714</v>
      </c>
      <c r="H184" s="547"/>
      <c r="I184" s="547"/>
    </row>
    <row r="185" spans="1:9">
      <c r="A185" s="542" t="s">
        <v>565</v>
      </c>
      <c r="B185" s="543" t="s">
        <v>579</v>
      </c>
      <c r="C185" s="544" t="s">
        <v>612</v>
      </c>
      <c r="D185" s="544"/>
      <c r="E185" s="544"/>
      <c r="F185" s="544"/>
      <c r="G185" s="546" t="s">
        <v>582</v>
      </c>
      <c r="H185" s="547"/>
      <c r="I185" s="547"/>
    </row>
    <row r="186" spans="1:9">
      <c r="A186" s="542" t="s">
        <v>565</v>
      </c>
      <c r="B186" s="543" t="s">
        <v>585</v>
      </c>
      <c r="C186" s="544"/>
      <c r="D186" s="544"/>
      <c r="E186" s="544"/>
      <c r="F186" s="544"/>
      <c r="G186" s="546" t="s">
        <v>715</v>
      </c>
      <c r="H186" s="547"/>
      <c r="I186" s="547"/>
    </row>
    <row r="187" spans="1:9">
      <c r="A187" s="542" t="s">
        <v>565</v>
      </c>
      <c r="B187" s="543" t="s">
        <v>612</v>
      </c>
      <c r="C187" s="544"/>
      <c r="D187" s="544"/>
      <c r="E187" s="544"/>
      <c r="F187" s="544"/>
      <c r="G187" s="546" t="s">
        <v>716</v>
      </c>
      <c r="H187" s="547"/>
      <c r="I187" s="547" t="s">
        <v>717</v>
      </c>
    </row>
    <row r="188" spans="1:9">
      <c r="A188" s="542" t="s">
        <v>565</v>
      </c>
      <c r="B188" s="543" t="s">
        <v>613</v>
      </c>
      <c r="C188" s="544"/>
      <c r="D188" s="544"/>
      <c r="E188" s="544"/>
      <c r="F188" s="544"/>
      <c r="G188" s="546" t="s">
        <v>662</v>
      </c>
      <c r="H188" s="547"/>
      <c r="I188" s="547"/>
    </row>
    <row r="189" spans="1:9">
      <c r="A189" s="542" t="s">
        <v>565</v>
      </c>
      <c r="B189" s="543" t="s">
        <v>650</v>
      </c>
      <c r="C189" s="544"/>
      <c r="D189" s="544"/>
      <c r="E189" s="544"/>
      <c r="F189" s="544"/>
      <c r="G189" s="546" t="s">
        <v>651</v>
      </c>
      <c r="H189" s="547"/>
      <c r="I189" s="547"/>
    </row>
    <row r="190" spans="1:9">
      <c r="A190" s="542" t="s">
        <v>565</v>
      </c>
      <c r="B190" s="543" t="s">
        <v>591</v>
      </c>
      <c r="C190" s="554"/>
      <c r="D190" s="555"/>
      <c r="E190" s="555"/>
      <c r="F190" s="556"/>
      <c r="G190" s="546" t="s">
        <v>592</v>
      </c>
      <c r="H190" s="567"/>
      <c r="I190" s="547"/>
    </row>
    <row r="191" spans="1:9">
      <c r="A191" s="542" t="s">
        <v>565</v>
      </c>
      <c r="B191" s="543" t="s">
        <v>595</v>
      </c>
      <c r="C191" s="554"/>
      <c r="D191" s="555"/>
      <c r="E191" s="555"/>
      <c r="F191" s="556"/>
      <c r="G191" s="546" t="s">
        <v>596</v>
      </c>
      <c r="H191" s="547"/>
      <c r="I191" s="547"/>
    </row>
    <row r="192" spans="1:9">
      <c r="A192" s="542" t="s">
        <v>565</v>
      </c>
      <c r="B192" s="543" t="s">
        <v>597</v>
      </c>
      <c r="C192" s="554"/>
      <c r="D192" s="555"/>
      <c r="E192" s="555"/>
      <c r="F192" s="556"/>
      <c r="G192" s="546" t="s">
        <v>598</v>
      </c>
      <c r="H192" s="547"/>
      <c r="I192" s="547"/>
    </row>
    <row r="193" spans="1:9">
      <c r="A193" s="542" t="s">
        <v>565</v>
      </c>
      <c r="B193" s="543" t="s">
        <v>599</v>
      </c>
      <c r="C193" s="554"/>
      <c r="D193" s="555"/>
      <c r="E193" s="555"/>
      <c r="F193" s="556"/>
      <c r="G193" s="546" t="s">
        <v>600</v>
      </c>
      <c r="H193" s="547"/>
      <c r="I193" s="547"/>
    </row>
    <row r="194" spans="1:9">
      <c r="A194" s="542" t="s">
        <v>565</v>
      </c>
      <c r="B194" s="543" t="s">
        <v>561</v>
      </c>
      <c r="C194" s="554"/>
      <c r="D194" s="555"/>
      <c r="E194" s="555"/>
      <c r="F194" s="556"/>
      <c r="G194" s="546" t="s">
        <v>601</v>
      </c>
      <c r="H194" s="547"/>
      <c r="I194" s="547"/>
    </row>
    <row r="195" spans="1:9">
      <c r="A195" s="542" t="s">
        <v>565</v>
      </c>
      <c r="B195" s="543" t="s">
        <v>602</v>
      </c>
      <c r="C195" s="554"/>
      <c r="D195" s="555"/>
      <c r="E195" s="555"/>
      <c r="F195" s="556"/>
      <c r="G195" s="546" t="s">
        <v>603</v>
      </c>
      <c r="H195" s="547"/>
      <c r="I195" s="547"/>
    </row>
    <row r="196" spans="1:9">
      <c r="A196" s="538" t="s">
        <v>566</v>
      </c>
      <c r="B196" s="539"/>
      <c r="C196" s="1184" t="s">
        <v>559</v>
      </c>
      <c r="D196" s="1185"/>
      <c r="E196" s="1185"/>
      <c r="F196" s="1186"/>
      <c r="G196" s="540" t="s">
        <v>205</v>
      </c>
      <c r="H196" s="566"/>
      <c r="I196" s="566"/>
    </row>
    <row r="197" spans="1:9">
      <c r="A197" s="542" t="s">
        <v>566</v>
      </c>
      <c r="B197" s="543" t="s">
        <v>558</v>
      </c>
      <c r="C197" s="545"/>
      <c r="D197" s="545"/>
      <c r="E197" s="544"/>
      <c r="F197" s="544"/>
      <c r="G197" s="546" t="s">
        <v>562</v>
      </c>
      <c r="H197" s="547"/>
      <c r="I197" s="547"/>
    </row>
    <row r="198" spans="1:9">
      <c r="A198" s="542" t="s">
        <v>566</v>
      </c>
      <c r="B198" s="543" t="s">
        <v>606</v>
      </c>
      <c r="C198" s="545"/>
      <c r="D198" s="545"/>
      <c r="E198" s="544"/>
      <c r="F198" s="544"/>
      <c r="G198" s="546" t="s">
        <v>718</v>
      </c>
      <c r="H198" s="547"/>
      <c r="I198" s="547"/>
    </row>
    <row r="199" spans="1:9">
      <c r="A199" s="542" t="s">
        <v>566</v>
      </c>
      <c r="B199" s="543" t="s">
        <v>565</v>
      </c>
      <c r="C199" s="544" t="s">
        <v>629</v>
      </c>
      <c r="D199" s="544"/>
      <c r="E199" s="544"/>
      <c r="F199" s="544"/>
      <c r="G199" s="546" t="s">
        <v>218</v>
      </c>
      <c r="H199" s="547"/>
      <c r="I199" s="547"/>
    </row>
    <row r="200" spans="1:9">
      <c r="A200" s="542" t="s">
        <v>566</v>
      </c>
      <c r="B200" s="543" t="s">
        <v>579</v>
      </c>
      <c r="C200" s="544" t="s">
        <v>612</v>
      </c>
      <c r="D200" s="544"/>
      <c r="E200" s="544"/>
      <c r="F200" s="544"/>
      <c r="G200" s="546" t="s">
        <v>719</v>
      </c>
      <c r="H200" s="547"/>
      <c r="I200" s="547"/>
    </row>
    <row r="201" spans="1:9">
      <c r="A201" s="542" t="s">
        <v>566</v>
      </c>
      <c r="B201" s="543" t="s">
        <v>613</v>
      </c>
      <c r="C201" s="544"/>
      <c r="D201" s="544"/>
      <c r="E201" s="544"/>
      <c r="F201" s="544"/>
      <c r="G201" s="546" t="s">
        <v>662</v>
      </c>
      <c r="H201" s="547"/>
      <c r="I201" s="547"/>
    </row>
    <row r="202" spans="1:9">
      <c r="A202" s="542" t="s">
        <v>566</v>
      </c>
      <c r="B202" s="543" t="s">
        <v>648</v>
      </c>
      <c r="C202" s="544"/>
      <c r="D202" s="544"/>
      <c r="E202" s="544"/>
      <c r="F202" s="544"/>
      <c r="G202" s="546" t="s">
        <v>649</v>
      </c>
      <c r="H202" s="547"/>
      <c r="I202" s="547"/>
    </row>
    <row r="203" spans="1:9">
      <c r="A203" s="542" t="s">
        <v>566</v>
      </c>
      <c r="B203" s="543" t="s">
        <v>650</v>
      </c>
      <c r="C203" s="544"/>
      <c r="D203" s="544"/>
      <c r="E203" s="544"/>
      <c r="F203" s="544"/>
      <c r="G203" s="546" t="s">
        <v>651</v>
      </c>
      <c r="H203" s="547"/>
      <c r="I203" s="547"/>
    </row>
    <row r="204" spans="1:9">
      <c r="A204" s="542" t="s">
        <v>566</v>
      </c>
      <c r="B204" s="543" t="s">
        <v>591</v>
      </c>
      <c r="C204" s="554"/>
      <c r="D204" s="555"/>
      <c r="E204" s="555"/>
      <c r="F204" s="556"/>
      <c r="G204" s="546" t="s">
        <v>592</v>
      </c>
      <c r="H204" s="547"/>
      <c r="I204" s="547"/>
    </row>
    <row r="205" spans="1:9">
      <c r="A205" s="574" t="s">
        <v>569</v>
      </c>
      <c r="B205" s="575"/>
      <c r="C205" s="1202" t="s">
        <v>559</v>
      </c>
      <c r="D205" s="1203"/>
      <c r="E205" s="1203"/>
      <c r="F205" s="1204"/>
      <c r="G205" s="576" t="s">
        <v>720</v>
      </c>
      <c r="H205" s="577"/>
      <c r="I205" s="578"/>
    </row>
    <row r="206" spans="1:9" s="561" customFormat="1">
      <c r="A206" s="542" t="s">
        <v>569</v>
      </c>
      <c r="B206" s="543" t="s">
        <v>558</v>
      </c>
      <c r="C206" s="544" t="s">
        <v>608</v>
      </c>
      <c r="D206" s="544"/>
      <c r="E206" s="544"/>
      <c r="F206" s="544"/>
      <c r="G206" s="546" t="s">
        <v>562</v>
      </c>
      <c r="H206" s="547"/>
      <c r="I206" s="547"/>
    </row>
    <row r="207" spans="1:9">
      <c r="A207" s="542" t="s">
        <v>569</v>
      </c>
      <c r="B207" s="543" t="s">
        <v>626</v>
      </c>
      <c r="C207" s="544"/>
      <c r="D207" s="544"/>
      <c r="E207" s="562"/>
      <c r="G207" s="546" t="s">
        <v>627</v>
      </c>
      <c r="H207" s="547"/>
      <c r="I207" s="547"/>
    </row>
    <row r="208" spans="1:9">
      <c r="A208" s="542" t="s">
        <v>569</v>
      </c>
      <c r="B208" s="543" t="s">
        <v>565</v>
      </c>
      <c r="C208" s="544" t="s">
        <v>566</v>
      </c>
      <c r="D208" s="544"/>
      <c r="E208" s="544"/>
      <c r="F208" s="544"/>
      <c r="G208" s="546" t="s">
        <v>721</v>
      </c>
      <c r="H208" s="547"/>
      <c r="I208" s="547"/>
    </row>
    <row r="209" spans="1:9">
      <c r="A209" s="542" t="s">
        <v>569</v>
      </c>
      <c r="B209" s="543" t="s">
        <v>579</v>
      </c>
      <c r="C209" s="544" t="s">
        <v>581</v>
      </c>
      <c r="D209" s="544"/>
      <c r="E209" s="544"/>
      <c r="F209" s="544"/>
      <c r="G209" s="546" t="s">
        <v>582</v>
      </c>
      <c r="H209" s="547"/>
      <c r="I209" s="547"/>
    </row>
    <row r="210" spans="1:9">
      <c r="A210" s="542" t="s">
        <v>569</v>
      </c>
      <c r="B210" s="543" t="s">
        <v>613</v>
      </c>
      <c r="C210" s="544"/>
      <c r="D210" s="544"/>
      <c r="E210" s="544"/>
      <c r="F210" s="544"/>
      <c r="G210" s="546" t="s">
        <v>662</v>
      </c>
      <c r="H210" s="547"/>
      <c r="I210" s="547"/>
    </row>
    <row r="211" spans="1:9">
      <c r="A211" s="542" t="s">
        <v>569</v>
      </c>
      <c r="B211" s="543" t="s">
        <v>648</v>
      </c>
      <c r="C211" s="544"/>
      <c r="D211" s="544"/>
      <c r="E211" s="544"/>
      <c r="F211" s="544"/>
      <c r="G211" s="546" t="s">
        <v>649</v>
      </c>
      <c r="H211" s="547"/>
      <c r="I211" s="547"/>
    </row>
    <row r="212" spans="1:9">
      <c r="A212" s="542" t="s">
        <v>569</v>
      </c>
      <c r="B212" s="543" t="s">
        <v>650</v>
      </c>
      <c r="C212" s="554"/>
      <c r="D212" s="555"/>
      <c r="E212" s="555"/>
      <c r="F212" s="556"/>
      <c r="G212" s="546" t="s">
        <v>651</v>
      </c>
      <c r="H212" s="547"/>
      <c r="I212" s="547"/>
    </row>
    <row r="213" spans="1:9">
      <c r="A213" s="542" t="s">
        <v>569</v>
      </c>
      <c r="B213" s="543" t="s">
        <v>597</v>
      </c>
      <c r="C213" s="554"/>
      <c r="D213" s="555"/>
      <c r="E213" s="555"/>
      <c r="F213" s="556"/>
      <c r="G213" s="546" t="s">
        <v>598</v>
      </c>
      <c r="H213" s="547"/>
      <c r="I213" s="547"/>
    </row>
    <row r="214" spans="1:9">
      <c r="A214" s="542" t="s">
        <v>569</v>
      </c>
      <c r="B214" s="543" t="s">
        <v>599</v>
      </c>
      <c r="C214" s="554"/>
      <c r="D214" s="555"/>
      <c r="E214" s="555"/>
      <c r="F214" s="556"/>
      <c r="G214" s="546" t="s">
        <v>600</v>
      </c>
      <c r="H214" s="547"/>
      <c r="I214" s="547"/>
    </row>
    <row r="215" spans="1:9">
      <c r="A215" s="542" t="s">
        <v>569</v>
      </c>
      <c r="B215" s="543" t="s">
        <v>561</v>
      </c>
      <c r="C215" s="554"/>
      <c r="D215" s="555"/>
      <c r="E215" s="555"/>
      <c r="F215" s="556"/>
      <c r="G215" s="546" t="s">
        <v>601</v>
      </c>
      <c r="H215" s="547"/>
      <c r="I215" s="547"/>
    </row>
    <row r="216" spans="1:9">
      <c r="A216" s="542" t="s">
        <v>569</v>
      </c>
      <c r="B216" s="543" t="s">
        <v>602</v>
      </c>
      <c r="C216" s="554"/>
      <c r="D216" s="555"/>
      <c r="E216" s="555"/>
      <c r="F216" s="556"/>
      <c r="G216" s="546" t="s">
        <v>603</v>
      </c>
      <c r="H216" s="547"/>
      <c r="I216" s="547"/>
    </row>
    <row r="217" spans="1:9">
      <c r="A217" s="538" t="s">
        <v>629</v>
      </c>
      <c r="B217" s="539"/>
      <c r="C217" s="1184" t="s">
        <v>559</v>
      </c>
      <c r="D217" s="1185"/>
      <c r="E217" s="1185"/>
      <c r="F217" s="1186"/>
      <c r="G217" s="540" t="s">
        <v>173</v>
      </c>
      <c r="H217" s="566"/>
      <c r="I217" s="566"/>
    </row>
    <row r="218" spans="1:9">
      <c r="A218" s="542" t="s">
        <v>629</v>
      </c>
      <c r="B218" s="543" t="s">
        <v>558</v>
      </c>
      <c r="C218" s="544" t="s">
        <v>608</v>
      </c>
      <c r="D218" s="544"/>
      <c r="E218" s="544"/>
      <c r="F218" s="544"/>
      <c r="G218" s="546" t="s">
        <v>562</v>
      </c>
      <c r="H218" s="547"/>
      <c r="I218" s="547"/>
    </row>
    <row r="219" spans="1:9">
      <c r="A219" s="542" t="s">
        <v>629</v>
      </c>
      <c r="B219" s="543" t="s">
        <v>641</v>
      </c>
      <c r="C219" s="545"/>
      <c r="D219" s="545"/>
      <c r="E219" s="544"/>
      <c r="F219" s="544"/>
      <c r="G219" s="546" t="s">
        <v>690</v>
      </c>
      <c r="H219" s="547"/>
      <c r="I219" s="547"/>
    </row>
    <row r="220" spans="1:9">
      <c r="A220" s="542" t="s">
        <v>629</v>
      </c>
      <c r="B220" s="543" t="s">
        <v>626</v>
      </c>
      <c r="C220" s="544"/>
      <c r="D220" s="544"/>
      <c r="E220" s="562"/>
      <c r="G220" s="546" t="s">
        <v>627</v>
      </c>
      <c r="H220" s="547"/>
      <c r="I220" s="547"/>
    </row>
    <row r="221" spans="1:9">
      <c r="A221" s="542" t="s">
        <v>629</v>
      </c>
      <c r="B221" s="543" t="s">
        <v>566</v>
      </c>
      <c r="C221" s="544"/>
      <c r="D221" s="544"/>
      <c r="E221" s="544"/>
      <c r="F221" s="544"/>
      <c r="G221" s="546" t="s">
        <v>722</v>
      </c>
      <c r="H221" s="547"/>
      <c r="I221" s="544"/>
    </row>
    <row r="222" spans="1:9">
      <c r="A222" s="542" t="s">
        <v>629</v>
      </c>
      <c r="B222" s="543" t="s">
        <v>579</v>
      </c>
      <c r="C222" s="544" t="s">
        <v>581</v>
      </c>
      <c r="D222" s="544" t="s">
        <v>560</v>
      </c>
      <c r="E222" s="544" t="s">
        <v>580</v>
      </c>
      <c r="F222" s="544"/>
      <c r="G222" s="546" t="s">
        <v>582</v>
      </c>
      <c r="H222" s="547"/>
      <c r="I222" s="547"/>
    </row>
    <row r="223" spans="1:9">
      <c r="A223" s="542" t="s">
        <v>629</v>
      </c>
      <c r="B223" s="543" t="s">
        <v>613</v>
      </c>
      <c r="C223" s="544"/>
      <c r="D223" s="544"/>
      <c r="E223" s="544"/>
      <c r="F223" s="544"/>
      <c r="G223" s="546" t="s">
        <v>662</v>
      </c>
      <c r="H223" s="547"/>
      <c r="I223" s="547"/>
    </row>
    <row r="224" spans="1:9">
      <c r="A224" s="542" t="s">
        <v>629</v>
      </c>
      <c r="B224" s="543" t="s">
        <v>650</v>
      </c>
      <c r="C224" s="544"/>
      <c r="D224" s="544"/>
      <c r="E224" s="544"/>
      <c r="F224" s="544"/>
      <c r="G224" s="546" t="s">
        <v>651</v>
      </c>
      <c r="H224" s="547"/>
      <c r="I224" s="547"/>
    </row>
    <row r="225" spans="1:9">
      <c r="A225" s="542" t="s">
        <v>629</v>
      </c>
      <c r="B225" s="543" t="s">
        <v>597</v>
      </c>
      <c r="C225" s="544"/>
      <c r="D225" s="544"/>
      <c r="E225" s="544"/>
      <c r="F225" s="544"/>
      <c r="G225" s="546" t="s">
        <v>598</v>
      </c>
      <c r="H225" s="547"/>
      <c r="I225" s="547"/>
    </row>
    <row r="226" spans="1:9">
      <c r="A226" s="542" t="s">
        <v>629</v>
      </c>
      <c r="B226" s="543" t="s">
        <v>604</v>
      </c>
      <c r="C226" s="544"/>
      <c r="D226" s="544"/>
      <c r="E226" s="544"/>
      <c r="F226" s="544"/>
      <c r="G226" s="546" t="s">
        <v>723</v>
      </c>
      <c r="H226" s="547"/>
      <c r="I226" s="547"/>
    </row>
    <row r="227" spans="1:9">
      <c r="A227" s="538" t="s">
        <v>570</v>
      </c>
      <c r="B227" s="539"/>
      <c r="C227" s="1184" t="s">
        <v>559</v>
      </c>
      <c r="D227" s="1185"/>
      <c r="E227" s="1185"/>
      <c r="F227" s="1186"/>
      <c r="G227" s="540" t="s">
        <v>724</v>
      </c>
      <c r="H227" s="566"/>
      <c r="I227" s="566"/>
    </row>
    <row r="228" spans="1:9">
      <c r="A228" s="542" t="s">
        <v>570</v>
      </c>
      <c r="B228" s="543" t="s">
        <v>558</v>
      </c>
      <c r="C228" s="544" t="s">
        <v>561</v>
      </c>
      <c r="D228" s="544"/>
      <c r="E228" s="544"/>
      <c r="F228" s="544"/>
      <c r="G228" s="546" t="s">
        <v>562</v>
      </c>
      <c r="H228" s="547"/>
      <c r="I228" s="547"/>
    </row>
    <row r="229" spans="1:9">
      <c r="A229" s="542" t="s">
        <v>570</v>
      </c>
      <c r="B229" s="543" t="s">
        <v>579</v>
      </c>
      <c r="C229" s="544"/>
      <c r="D229" s="544"/>
      <c r="E229" s="544"/>
      <c r="F229" s="544"/>
      <c r="G229" s="546" t="s">
        <v>582</v>
      </c>
      <c r="H229" s="547"/>
      <c r="I229" s="547"/>
    </row>
    <row r="230" spans="1:9">
      <c r="A230" s="542" t="s">
        <v>570</v>
      </c>
      <c r="B230" s="543" t="s">
        <v>597</v>
      </c>
      <c r="C230" s="554"/>
      <c r="D230" s="555"/>
      <c r="E230" s="555"/>
      <c r="F230" s="556"/>
      <c r="G230" s="546" t="s">
        <v>638</v>
      </c>
      <c r="H230" s="547"/>
      <c r="I230" s="547"/>
    </row>
    <row r="231" spans="1:9">
      <c r="A231" s="542" t="s">
        <v>570</v>
      </c>
      <c r="B231" s="543" t="s">
        <v>604</v>
      </c>
      <c r="C231" s="554"/>
      <c r="D231" s="555"/>
      <c r="E231" s="555"/>
      <c r="F231" s="556"/>
      <c r="G231" s="546" t="s">
        <v>725</v>
      </c>
      <c r="H231" s="547"/>
      <c r="I231" s="547"/>
    </row>
    <row r="232" spans="1:9">
      <c r="A232" s="538" t="s">
        <v>574</v>
      </c>
      <c r="B232" s="539"/>
      <c r="C232" s="1184" t="s">
        <v>559</v>
      </c>
      <c r="D232" s="1185"/>
      <c r="E232" s="1185"/>
      <c r="F232" s="1186"/>
      <c r="G232" s="540" t="s">
        <v>726</v>
      </c>
      <c r="H232" s="566"/>
      <c r="I232" s="566"/>
    </row>
    <row r="233" spans="1:9">
      <c r="A233" s="542" t="s">
        <v>574</v>
      </c>
      <c r="B233" s="543" t="s">
        <v>558</v>
      </c>
      <c r="C233" s="544" t="s">
        <v>608</v>
      </c>
      <c r="D233" s="544"/>
      <c r="E233" s="544"/>
      <c r="F233" s="545"/>
      <c r="G233" s="546" t="s">
        <v>562</v>
      </c>
      <c r="H233" s="547"/>
      <c r="I233" s="547"/>
    </row>
    <row r="234" spans="1:9" ht="15">
      <c r="A234" s="542" t="s">
        <v>574</v>
      </c>
      <c r="B234" s="543" t="s">
        <v>641</v>
      </c>
      <c r="C234" s="579"/>
      <c r="D234" s="579"/>
      <c r="E234" s="579"/>
      <c r="F234" s="580"/>
      <c r="G234" s="546" t="s">
        <v>642</v>
      </c>
      <c r="H234" s="581"/>
      <c r="I234" s="547"/>
    </row>
    <row r="235" spans="1:9">
      <c r="A235" s="542" t="s">
        <v>574</v>
      </c>
      <c r="B235" s="543" t="s">
        <v>653</v>
      </c>
      <c r="C235" s="544"/>
      <c r="D235" s="544"/>
      <c r="E235" s="544"/>
      <c r="F235" s="545"/>
      <c r="G235" s="546" t="s">
        <v>657</v>
      </c>
      <c r="H235" s="547"/>
      <c r="I235" s="547"/>
    </row>
    <row r="236" spans="1:9">
      <c r="A236" s="542" t="s">
        <v>574</v>
      </c>
      <c r="B236" s="543" t="s">
        <v>626</v>
      </c>
      <c r="C236" s="544"/>
      <c r="D236" s="544"/>
      <c r="E236" s="562"/>
      <c r="G236" s="546" t="s">
        <v>627</v>
      </c>
      <c r="H236" s="547"/>
      <c r="I236" s="547"/>
    </row>
    <row r="237" spans="1:9">
      <c r="A237" s="542" t="s">
        <v>574</v>
      </c>
      <c r="B237" s="543" t="s">
        <v>565</v>
      </c>
      <c r="C237" s="544" t="s">
        <v>629</v>
      </c>
      <c r="D237" s="544"/>
      <c r="E237" s="544"/>
      <c r="F237" s="544"/>
      <c r="G237" s="546" t="s">
        <v>727</v>
      </c>
      <c r="H237" s="547"/>
      <c r="I237" s="547"/>
    </row>
    <row r="238" spans="1:9">
      <c r="A238" s="542" t="s">
        <v>574</v>
      </c>
      <c r="B238" s="543" t="s">
        <v>566</v>
      </c>
      <c r="C238" s="544"/>
      <c r="D238" s="544"/>
      <c r="E238" s="544"/>
      <c r="F238" s="544"/>
      <c r="G238" s="546" t="s">
        <v>728</v>
      </c>
      <c r="H238" s="547"/>
      <c r="I238" s="547"/>
    </row>
    <row r="239" spans="1:9">
      <c r="A239" s="542" t="s">
        <v>574</v>
      </c>
      <c r="B239" s="543" t="s">
        <v>569</v>
      </c>
      <c r="C239" s="544"/>
      <c r="D239" s="544"/>
      <c r="E239" s="544"/>
      <c r="F239" s="544"/>
      <c r="G239" s="546" t="s">
        <v>729</v>
      </c>
      <c r="H239" s="547"/>
      <c r="I239" s="547"/>
    </row>
    <row r="240" spans="1:9">
      <c r="A240" s="542" t="s">
        <v>574</v>
      </c>
      <c r="B240" s="543" t="s">
        <v>579</v>
      </c>
      <c r="C240" s="544"/>
      <c r="D240" s="544"/>
      <c r="E240" s="544"/>
      <c r="F240" s="544"/>
      <c r="G240" s="546" t="s">
        <v>582</v>
      </c>
      <c r="H240" s="547"/>
      <c r="I240" s="547"/>
    </row>
    <row r="241" spans="1:9">
      <c r="A241" s="542" t="s">
        <v>574</v>
      </c>
      <c r="B241" s="543" t="s">
        <v>581</v>
      </c>
      <c r="C241" s="544"/>
      <c r="D241" s="544"/>
      <c r="E241" s="544"/>
      <c r="F241" s="544"/>
      <c r="G241" s="546" t="s">
        <v>730</v>
      </c>
      <c r="H241" s="547"/>
      <c r="I241" s="547" t="s">
        <v>731</v>
      </c>
    </row>
    <row r="242" spans="1:9">
      <c r="A242" s="542" t="s">
        <v>574</v>
      </c>
      <c r="B242" s="543" t="s">
        <v>585</v>
      </c>
      <c r="C242" s="544"/>
      <c r="D242" s="544"/>
      <c r="E242" s="544"/>
      <c r="F242" s="544"/>
      <c r="G242" s="546" t="s">
        <v>732</v>
      </c>
      <c r="H242" s="547"/>
      <c r="I242" s="547"/>
    </row>
    <row r="243" spans="1:9">
      <c r="A243" s="542" t="s">
        <v>574</v>
      </c>
      <c r="B243" s="543" t="s">
        <v>680</v>
      </c>
      <c r="C243" s="544" t="s">
        <v>587</v>
      </c>
      <c r="D243" s="544"/>
      <c r="E243" s="544"/>
      <c r="F243" s="544"/>
      <c r="G243" s="546" t="s">
        <v>733</v>
      </c>
      <c r="H243" s="547"/>
      <c r="I243" s="547"/>
    </row>
    <row r="244" spans="1:9">
      <c r="A244" s="542" t="s">
        <v>574</v>
      </c>
      <c r="B244" s="543" t="s">
        <v>650</v>
      </c>
      <c r="C244" s="544"/>
      <c r="D244" s="544"/>
      <c r="E244" s="544"/>
      <c r="F244" s="544"/>
      <c r="G244" s="546" t="s">
        <v>651</v>
      </c>
      <c r="H244" s="547"/>
      <c r="I244" s="547"/>
    </row>
    <row r="245" spans="1:9">
      <c r="A245" s="542" t="s">
        <v>574</v>
      </c>
      <c r="B245" s="543" t="s">
        <v>591</v>
      </c>
      <c r="C245" s="554"/>
      <c r="D245" s="555"/>
      <c r="E245" s="555"/>
      <c r="F245" s="556"/>
      <c r="G245" s="546" t="s">
        <v>592</v>
      </c>
      <c r="H245" s="547"/>
      <c r="I245" s="547"/>
    </row>
    <row r="246" spans="1:9">
      <c r="A246" s="542" t="s">
        <v>574</v>
      </c>
      <c r="B246" s="543" t="s">
        <v>599</v>
      </c>
      <c r="C246" s="554"/>
      <c r="D246" s="555"/>
      <c r="E246" s="555"/>
      <c r="F246" s="556"/>
      <c r="G246" s="546" t="s">
        <v>600</v>
      </c>
      <c r="H246" s="547"/>
      <c r="I246" s="547"/>
    </row>
    <row r="247" spans="1:9">
      <c r="A247" s="542" t="s">
        <v>574</v>
      </c>
      <c r="B247" s="543" t="s">
        <v>617</v>
      </c>
      <c r="C247" s="554"/>
      <c r="D247" s="555"/>
      <c r="E247" s="555"/>
      <c r="F247" s="556"/>
      <c r="G247" s="546" t="s">
        <v>639</v>
      </c>
      <c r="H247" s="547"/>
      <c r="I247" s="547"/>
    </row>
    <row r="248" spans="1:9">
      <c r="A248" s="542" t="s">
        <v>574</v>
      </c>
      <c r="B248" s="543" t="s">
        <v>604</v>
      </c>
      <c r="C248" s="544"/>
      <c r="D248" s="544"/>
      <c r="E248" s="544"/>
      <c r="F248" s="544"/>
      <c r="G248" s="546" t="s">
        <v>734</v>
      </c>
      <c r="H248" s="547"/>
      <c r="I248" s="547"/>
    </row>
    <row r="249" spans="1:9">
      <c r="A249" s="542" t="s">
        <v>574</v>
      </c>
      <c r="B249" s="543" t="s">
        <v>709</v>
      </c>
      <c r="C249" s="554"/>
      <c r="D249" s="555"/>
      <c r="E249" s="555"/>
      <c r="F249" s="556"/>
      <c r="G249" s="546" t="s">
        <v>710</v>
      </c>
      <c r="H249" s="547"/>
      <c r="I249" s="547"/>
    </row>
    <row r="250" spans="1:9">
      <c r="A250" s="538" t="s">
        <v>577</v>
      </c>
      <c r="B250" s="539"/>
      <c r="C250" s="1184" t="s">
        <v>559</v>
      </c>
      <c r="D250" s="1185"/>
      <c r="E250" s="1185"/>
      <c r="F250" s="1186"/>
      <c r="G250" s="540" t="s">
        <v>157</v>
      </c>
      <c r="H250" s="566"/>
      <c r="I250" s="566"/>
    </row>
    <row r="251" spans="1:9">
      <c r="A251" s="542" t="s">
        <v>577</v>
      </c>
      <c r="B251" s="543" t="s">
        <v>558</v>
      </c>
      <c r="C251" s="544" t="s">
        <v>561</v>
      </c>
      <c r="D251" s="544"/>
      <c r="E251" s="544"/>
      <c r="F251" s="544"/>
      <c r="G251" s="546" t="s">
        <v>562</v>
      </c>
      <c r="H251" s="547"/>
      <c r="I251" s="547"/>
    </row>
    <row r="252" spans="1:9">
      <c r="A252" s="542" t="s">
        <v>577</v>
      </c>
      <c r="B252" s="543" t="s">
        <v>606</v>
      </c>
      <c r="C252" s="544"/>
      <c r="D252" s="544"/>
      <c r="E252" s="544"/>
      <c r="F252" s="544"/>
      <c r="G252" s="546" t="s">
        <v>735</v>
      </c>
      <c r="H252" s="547"/>
      <c r="I252" s="547"/>
    </row>
    <row r="253" spans="1:9">
      <c r="A253" s="542" t="s">
        <v>577</v>
      </c>
      <c r="B253" s="543" t="s">
        <v>624</v>
      </c>
      <c r="C253" s="544"/>
      <c r="D253" s="544"/>
      <c r="E253" s="544"/>
      <c r="F253" s="544"/>
      <c r="G253" s="546" t="s">
        <v>736</v>
      </c>
      <c r="H253" s="547"/>
      <c r="I253" s="547"/>
    </row>
    <row r="254" spans="1:9" s="557" customFormat="1">
      <c r="A254" s="542" t="s">
        <v>577</v>
      </c>
      <c r="B254" s="543" t="s">
        <v>641</v>
      </c>
      <c r="C254" s="544"/>
      <c r="D254" s="544"/>
      <c r="E254" s="544"/>
      <c r="F254" s="544"/>
      <c r="G254" s="546" t="s">
        <v>737</v>
      </c>
      <c r="H254" s="547"/>
      <c r="I254" s="547"/>
    </row>
    <row r="255" spans="1:9" s="557" customFormat="1">
      <c r="A255" s="542" t="s">
        <v>577</v>
      </c>
      <c r="B255" s="543" t="s">
        <v>626</v>
      </c>
      <c r="C255" s="544"/>
      <c r="D255" s="544"/>
      <c r="E255" s="562"/>
      <c r="F255" s="537"/>
      <c r="G255" s="546" t="s">
        <v>627</v>
      </c>
      <c r="H255" s="547"/>
      <c r="I255" s="547"/>
    </row>
    <row r="256" spans="1:9">
      <c r="A256" s="542" t="s">
        <v>577</v>
      </c>
      <c r="B256" s="543" t="s">
        <v>658</v>
      </c>
      <c r="C256" s="544"/>
      <c r="D256" s="544"/>
      <c r="E256" s="562"/>
      <c r="G256" s="546" t="s">
        <v>659</v>
      </c>
      <c r="H256" s="547"/>
      <c r="I256" s="547"/>
    </row>
    <row r="257" spans="1:9">
      <c r="A257" s="542" t="s">
        <v>577</v>
      </c>
      <c r="B257" s="543" t="s">
        <v>565</v>
      </c>
      <c r="C257" s="544"/>
      <c r="D257" s="544"/>
      <c r="E257" s="544"/>
      <c r="F257" s="544"/>
      <c r="G257" s="546" t="s">
        <v>738</v>
      </c>
      <c r="H257" s="547"/>
      <c r="I257" s="547"/>
    </row>
    <row r="258" spans="1:9">
      <c r="A258" s="542" t="s">
        <v>577</v>
      </c>
      <c r="B258" s="543" t="s">
        <v>566</v>
      </c>
      <c r="C258" s="544"/>
      <c r="D258" s="544"/>
      <c r="E258" s="544"/>
      <c r="F258" s="544"/>
      <c r="G258" s="546" t="s">
        <v>739</v>
      </c>
      <c r="H258" s="547"/>
      <c r="I258" s="547"/>
    </row>
    <row r="259" spans="1:9">
      <c r="A259" s="542" t="s">
        <v>577</v>
      </c>
      <c r="B259" s="543" t="s">
        <v>569</v>
      </c>
      <c r="C259" s="544"/>
      <c r="D259" s="544"/>
      <c r="E259" s="544"/>
      <c r="F259" s="582"/>
      <c r="G259" s="546" t="s">
        <v>740</v>
      </c>
      <c r="H259" s="547"/>
      <c r="I259" s="547"/>
    </row>
    <row r="260" spans="1:9">
      <c r="A260" s="542" t="s">
        <v>577</v>
      </c>
      <c r="B260" s="543" t="s">
        <v>579</v>
      </c>
      <c r="C260" s="544" t="s">
        <v>612</v>
      </c>
      <c r="D260" s="544" t="s">
        <v>634</v>
      </c>
      <c r="E260" s="544" t="s">
        <v>636</v>
      </c>
      <c r="G260" s="546" t="s">
        <v>582</v>
      </c>
      <c r="H260" s="547"/>
      <c r="I260" s="547"/>
    </row>
    <row r="261" spans="1:9">
      <c r="A261" s="542" t="s">
        <v>577</v>
      </c>
      <c r="B261" s="543" t="s">
        <v>585</v>
      </c>
      <c r="C261" s="544"/>
      <c r="D261" s="544"/>
      <c r="E261" s="544"/>
      <c r="F261" s="544"/>
      <c r="G261" s="546" t="s">
        <v>741</v>
      </c>
      <c r="H261" s="547"/>
      <c r="I261" s="547"/>
    </row>
    <row r="262" spans="1:9">
      <c r="A262" s="542" t="s">
        <v>577</v>
      </c>
      <c r="B262" s="543" t="s">
        <v>646</v>
      </c>
      <c r="C262" s="544"/>
      <c r="D262" s="544"/>
      <c r="E262" s="544"/>
      <c r="F262" s="544"/>
      <c r="G262" s="546" t="s">
        <v>742</v>
      </c>
      <c r="H262" s="547"/>
      <c r="I262" s="547"/>
    </row>
    <row r="263" spans="1:9">
      <c r="A263" s="542" t="s">
        <v>577</v>
      </c>
      <c r="B263" s="543" t="s">
        <v>743</v>
      </c>
      <c r="C263" s="544"/>
      <c r="D263" s="544"/>
      <c r="E263" s="544"/>
      <c r="F263" s="544"/>
      <c r="G263" s="546" t="s">
        <v>744</v>
      </c>
      <c r="H263" s="547"/>
      <c r="I263" s="547"/>
    </row>
    <row r="264" spans="1:9">
      <c r="A264" s="542" t="s">
        <v>577</v>
      </c>
      <c r="B264" s="543" t="s">
        <v>604</v>
      </c>
      <c r="C264" s="544"/>
      <c r="D264" s="544"/>
      <c r="E264" s="544"/>
      <c r="F264" s="544"/>
      <c r="G264" s="546" t="s">
        <v>745</v>
      </c>
      <c r="H264" s="547"/>
      <c r="I264" s="547"/>
    </row>
    <row r="265" spans="1:9">
      <c r="A265" s="538" t="s">
        <v>675</v>
      </c>
      <c r="B265" s="539"/>
      <c r="C265" s="1184" t="s">
        <v>559</v>
      </c>
      <c r="D265" s="1185"/>
      <c r="E265" s="1185"/>
      <c r="F265" s="1186"/>
      <c r="G265" s="540" t="s">
        <v>746</v>
      </c>
      <c r="H265" s="566"/>
      <c r="I265" s="566"/>
    </row>
    <row r="266" spans="1:9">
      <c r="A266" s="542" t="s">
        <v>675</v>
      </c>
      <c r="B266" s="543" t="s">
        <v>558</v>
      </c>
      <c r="C266" s="544" t="s">
        <v>561</v>
      </c>
      <c r="D266" s="544" t="s">
        <v>608</v>
      </c>
      <c r="E266" s="544"/>
      <c r="F266" s="544"/>
      <c r="G266" s="546" t="s">
        <v>562</v>
      </c>
      <c r="H266" s="547"/>
      <c r="I266" s="547"/>
    </row>
    <row r="267" spans="1:9">
      <c r="A267" s="542" t="s">
        <v>675</v>
      </c>
      <c r="B267" s="543" t="s">
        <v>626</v>
      </c>
      <c r="C267" s="544"/>
      <c r="D267" s="544"/>
      <c r="E267" s="562"/>
      <c r="G267" s="546" t="s">
        <v>627</v>
      </c>
      <c r="H267" s="547"/>
      <c r="I267" s="547"/>
    </row>
    <row r="268" spans="1:9">
      <c r="A268" s="542" t="s">
        <v>675</v>
      </c>
      <c r="B268" s="543" t="s">
        <v>565</v>
      </c>
      <c r="C268" s="544"/>
      <c r="D268" s="544"/>
      <c r="E268" s="544"/>
      <c r="F268" s="544"/>
      <c r="G268" s="546" t="s">
        <v>747</v>
      </c>
      <c r="H268" s="547"/>
      <c r="I268" s="547"/>
    </row>
    <row r="269" spans="1:9">
      <c r="A269" s="542" t="s">
        <v>675</v>
      </c>
      <c r="B269" s="543" t="s">
        <v>566</v>
      </c>
      <c r="C269" s="544"/>
      <c r="D269" s="544"/>
      <c r="E269" s="544"/>
      <c r="F269" s="544"/>
      <c r="G269" s="546" t="s">
        <v>748</v>
      </c>
      <c r="H269" s="547"/>
      <c r="I269" s="547"/>
    </row>
    <row r="270" spans="1:9">
      <c r="A270" s="542" t="s">
        <v>675</v>
      </c>
      <c r="B270" s="543" t="s">
        <v>569</v>
      </c>
      <c r="C270" s="544"/>
      <c r="D270" s="544"/>
      <c r="E270" s="544"/>
      <c r="F270" s="544"/>
      <c r="G270" s="546" t="s">
        <v>749</v>
      </c>
      <c r="H270" s="547"/>
      <c r="I270" s="547"/>
    </row>
    <row r="271" spans="1:9">
      <c r="A271" s="542" t="s">
        <v>675</v>
      </c>
      <c r="B271" s="543" t="s">
        <v>629</v>
      </c>
      <c r="C271" s="544"/>
      <c r="D271" s="544"/>
      <c r="E271" s="544"/>
      <c r="F271" s="544"/>
      <c r="G271" s="546" t="s">
        <v>750</v>
      </c>
      <c r="H271" s="547"/>
      <c r="I271" s="547" t="s">
        <v>751</v>
      </c>
    </row>
    <row r="272" spans="1:9">
      <c r="A272" s="542" t="s">
        <v>675</v>
      </c>
      <c r="B272" s="543" t="s">
        <v>579</v>
      </c>
      <c r="C272" s="544" t="s">
        <v>581</v>
      </c>
      <c r="D272" s="544" t="s">
        <v>580</v>
      </c>
      <c r="E272" s="544"/>
      <c r="F272" s="544"/>
      <c r="G272" s="546" t="s">
        <v>582</v>
      </c>
      <c r="H272" s="547"/>
      <c r="I272" s="583"/>
    </row>
    <row r="273" spans="1:9">
      <c r="A273" s="542" t="s">
        <v>675</v>
      </c>
      <c r="B273" s="543" t="s">
        <v>581</v>
      </c>
      <c r="C273" s="544"/>
      <c r="D273" s="544"/>
      <c r="E273" s="544"/>
      <c r="F273" s="544"/>
      <c r="G273" s="546" t="s">
        <v>752</v>
      </c>
      <c r="H273" s="547"/>
      <c r="I273" s="547"/>
    </row>
    <row r="274" spans="1:9">
      <c r="A274" s="542" t="s">
        <v>675</v>
      </c>
      <c r="B274" s="543" t="s">
        <v>560</v>
      </c>
      <c r="C274" s="544"/>
      <c r="D274" s="579"/>
      <c r="E274" s="544"/>
      <c r="F274" s="544"/>
      <c r="G274" s="546" t="s">
        <v>753</v>
      </c>
      <c r="H274" s="547"/>
      <c r="I274" s="583"/>
    </row>
    <row r="275" spans="1:9">
      <c r="A275" s="542" t="s">
        <v>675</v>
      </c>
      <c r="B275" s="543" t="s">
        <v>617</v>
      </c>
      <c r="C275" s="554"/>
      <c r="D275" s="555"/>
      <c r="E275" s="555"/>
      <c r="F275" s="556"/>
      <c r="G275" s="546" t="s">
        <v>618</v>
      </c>
      <c r="H275" s="547"/>
      <c r="I275" s="547"/>
    </row>
    <row r="276" spans="1:9">
      <c r="A276" s="542" t="s">
        <v>675</v>
      </c>
      <c r="B276" s="543" t="s">
        <v>743</v>
      </c>
      <c r="C276" s="544"/>
      <c r="D276" s="544"/>
      <c r="E276" s="544"/>
      <c r="F276" s="544"/>
      <c r="G276" s="546" t="s">
        <v>744</v>
      </c>
      <c r="H276" s="547"/>
      <c r="I276" s="583"/>
    </row>
    <row r="277" spans="1:9">
      <c r="A277" s="538" t="s">
        <v>754</v>
      </c>
      <c r="B277" s="539"/>
      <c r="C277" s="1184" t="s">
        <v>559</v>
      </c>
      <c r="D277" s="1185"/>
      <c r="E277" s="1185"/>
      <c r="F277" s="1186"/>
      <c r="G277" s="540" t="s">
        <v>755</v>
      </c>
      <c r="H277" s="566"/>
      <c r="I277" s="566"/>
    </row>
    <row r="278" spans="1:9">
      <c r="A278" s="542" t="s">
        <v>754</v>
      </c>
      <c r="B278" s="543" t="s">
        <v>558</v>
      </c>
      <c r="C278" s="544" t="s">
        <v>561</v>
      </c>
      <c r="D278" s="544" t="s">
        <v>608</v>
      </c>
      <c r="E278" s="544"/>
      <c r="F278" s="544"/>
      <c r="G278" s="546" t="s">
        <v>562</v>
      </c>
      <c r="H278" s="547"/>
      <c r="I278" s="547"/>
    </row>
    <row r="279" spans="1:9">
      <c r="A279" s="542" t="s">
        <v>754</v>
      </c>
      <c r="B279" s="543" t="s">
        <v>579</v>
      </c>
      <c r="C279" s="544"/>
      <c r="D279" s="544"/>
      <c r="E279" s="544"/>
      <c r="F279" s="544"/>
      <c r="G279" s="546" t="s">
        <v>582</v>
      </c>
      <c r="H279" s="547"/>
      <c r="I279" s="547"/>
    </row>
    <row r="280" spans="1:9">
      <c r="A280" s="542" t="s">
        <v>754</v>
      </c>
      <c r="B280" s="543" t="s">
        <v>581</v>
      </c>
      <c r="C280" s="544"/>
      <c r="D280" s="544"/>
      <c r="E280" s="544"/>
      <c r="F280" s="544"/>
      <c r="G280" s="546" t="s">
        <v>756</v>
      </c>
      <c r="H280" s="547"/>
      <c r="I280" s="547"/>
    </row>
    <row r="281" spans="1:9">
      <c r="A281" s="542" t="s">
        <v>754</v>
      </c>
      <c r="B281" s="543" t="s">
        <v>560</v>
      </c>
      <c r="C281" s="544"/>
      <c r="D281" s="544"/>
      <c r="E281" s="544"/>
      <c r="F281" s="544"/>
      <c r="G281" s="546" t="s">
        <v>757</v>
      </c>
      <c r="H281" s="547"/>
      <c r="I281" s="547"/>
    </row>
    <row r="282" spans="1:9">
      <c r="A282" s="538" t="s">
        <v>758</v>
      </c>
      <c r="B282" s="539"/>
      <c r="C282" s="1184" t="s">
        <v>559</v>
      </c>
      <c r="D282" s="1185"/>
      <c r="E282" s="1185"/>
      <c r="F282" s="1186"/>
      <c r="G282" s="540" t="s">
        <v>151</v>
      </c>
      <c r="H282" s="566"/>
      <c r="I282" s="566"/>
    </row>
    <row r="283" spans="1:9">
      <c r="A283" s="542" t="s">
        <v>758</v>
      </c>
      <c r="B283" s="543" t="s">
        <v>558</v>
      </c>
      <c r="C283" s="545"/>
      <c r="D283" s="545"/>
      <c r="E283" s="544"/>
      <c r="F283" s="544"/>
      <c r="G283" s="546" t="s">
        <v>562</v>
      </c>
      <c r="H283" s="547"/>
      <c r="I283" s="547"/>
    </row>
    <row r="284" spans="1:9">
      <c r="A284" s="542" t="s">
        <v>758</v>
      </c>
      <c r="B284" s="543" t="s">
        <v>565</v>
      </c>
      <c r="C284" s="544"/>
      <c r="D284" s="544"/>
      <c r="E284" s="544"/>
      <c r="F284" s="544"/>
      <c r="G284" s="546" t="s">
        <v>759</v>
      </c>
      <c r="H284" s="547"/>
      <c r="I284" s="544"/>
    </row>
    <row r="285" spans="1:9">
      <c r="A285" s="542" t="s">
        <v>758</v>
      </c>
      <c r="B285" s="543" t="s">
        <v>579</v>
      </c>
      <c r="C285" s="544" t="s">
        <v>613</v>
      </c>
      <c r="D285" s="544"/>
      <c r="E285" s="544"/>
      <c r="F285" s="544"/>
      <c r="G285" s="546" t="s">
        <v>760</v>
      </c>
      <c r="H285" s="547"/>
      <c r="I285" s="547"/>
    </row>
    <row r="286" spans="1:9">
      <c r="A286" s="542" t="s">
        <v>758</v>
      </c>
      <c r="B286" s="543" t="s">
        <v>581</v>
      </c>
      <c r="C286" s="544"/>
      <c r="D286" s="544"/>
      <c r="E286" s="544"/>
      <c r="F286" s="544"/>
      <c r="G286" s="546" t="s">
        <v>761</v>
      </c>
      <c r="H286" s="547"/>
      <c r="I286" s="547"/>
    </row>
    <row r="287" spans="1:9">
      <c r="A287" s="542" t="s">
        <v>758</v>
      </c>
      <c r="B287" s="543" t="s">
        <v>604</v>
      </c>
      <c r="C287" s="544"/>
      <c r="D287" s="544"/>
      <c r="E287" s="544"/>
      <c r="F287" s="544"/>
      <c r="G287" s="546" t="s">
        <v>762</v>
      </c>
      <c r="H287" s="547"/>
      <c r="I287" s="547"/>
    </row>
    <row r="288" spans="1:9">
      <c r="A288" s="538" t="s">
        <v>579</v>
      </c>
      <c r="B288" s="539"/>
      <c r="C288" s="1184" t="s">
        <v>559</v>
      </c>
      <c r="D288" s="1185"/>
      <c r="E288" s="1185"/>
      <c r="F288" s="1186"/>
      <c r="G288" s="540" t="s">
        <v>175</v>
      </c>
      <c r="H288" s="566"/>
      <c r="I288" s="566"/>
    </row>
    <row r="289" spans="1:9">
      <c r="A289" s="542" t="s">
        <v>579</v>
      </c>
      <c r="B289" s="543" t="s">
        <v>558</v>
      </c>
      <c r="C289" s="544" t="s">
        <v>608</v>
      </c>
      <c r="D289" s="544"/>
      <c r="E289" s="544"/>
      <c r="F289" s="545"/>
      <c r="G289" s="546" t="s">
        <v>562</v>
      </c>
      <c r="H289" s="547"/>
      <c r="I289" s="547"/>
    </row>
    <row r="290" spans="1:9">
      <c r="A290" s="542" t="s">
        <v>579</v>
      </c>
      <c r="B290" s="543" t="s">
        <v>606</v>
      </c>
      <c r="C290" s="544"/>
      <c r="D290" s="544"/>
      <c r="E290" s="544"/>
      <c r="F290" s="545"/>
      <c r="G290" s="546" t="s">
        <v>763</v>
      </c>
      <c r="H290" s="547"/>
      <c r="I290" s="547"/>
    </row>
    <row r="291" spans="1:9">
      <c r="A291" s="542" t="s">
        <v>579</v>
      </c>
      <c r="B291" s="543" t="s">
        <v>624</v>
      </c>
      <c r="C291" s="544"/>
      <c r="D291" s="544"/>
      <c r="E291" s="544"/>
      <c r="F291" s="545"/>
      <c r="G291" s="546" t="s">
        <v>764</v>
      </c>
      <c r="H291" s="547"/>
      <c r="I291" s="547"/>
    </row>
    <row r="292" spans="1:9" ht="15">
      <c r="A292" s="542" t="s">
        <v>579</v>
      </c>
      <c r="B292" s="543" t="s">
        <v>641</v>
      </c>
      <c r="C292" s="579"/>
      <c r="D292" s="579"/>
      <c r="E292" s="579"/>
      <c r="F292" s="580"/>
      <c r="G292" s="546" t="s">
        <v>642</v>
      </c>
      <c r="H292" s="581"/>
      <c r="I292" s="547"/>
    </row>
    <row r="293" spans="1:9">
      <c r="A293" s="542" t="s">
        <v>579</v>
      </c>
      <c r="B293" s="543" t="s">
        <v>626</v>
      </c>
      <c r="C293" s="544"/>
      <c r="D293" s="544"/>
      <c r="E293" s="562"/>
      <c r="G293" s="546" t="s">
        <v>627</v>
      </c>
      <c r="H293" s="547"/>
      <c r="I293" s="547"/>
    </row>
    <row r="294" spans="1:9" ht="15">
      <c r="A294" s="542" t="s">
        <v>579</v>
      </c>
      <c r="B294" s="543" t="s">
        <v>671</v>
      </c>
      <c r="C294" s="544"/>
      <c r="D294" s="544"/>
      <c r="E294" s="562"/>
      <c r="G294" s="546" t="s">
        <v>765</v>
      </c>
      <c r="H294" s="547"/>
      <c r="I294" s="547"/>
    </row>
    <row r="295" spans="1:9">
      <c r="A295" s="542" t="s">
        <v>579</v>
      </c>
      <c r="B295" s="543" t="s">
        <v>565</v>
      </c>
      <c r="C295" s="544"/>
      <c r="D295" s="544"/>
      <c r="E295" s="544"/>
      <c r="F295" s="544"/>
      <c r="G295" s="546" t="s">
        <v>766</v>
      </c>
      <c r="H295" s="547"/>
      <c r="I295" s="547"/>
    </row>
    <row r="296" spans="1:9">
      <c r="A296" s="542" t="s">
        <v>579</v>
      </c>
      <c r="B296" s="543" t="s">
        <v>566</v>
      </c>
      <c r="C296" s="544"/>
      <c r="D296" s="544"/>
      <c r="E296" s="544"/>
      <c r="F296" s="544"/>
      <c r="G296" s="546" t="s">
        <v>767</v>
      </c>
      <c r="H296" s="547"/>
      <c r="I296" s="547"/>
    </row>
    <row r="297" spans="1:9">
      <c r="A297" s="542" t="s">
        <v>579</v>
      </c>
      <c r="B297" s="543" t="s">
        <v>579</v>
      </c>
      <c r="C297" s="544" t="s">
        <v>560</v>
      </c>
      <c r="D297" s="544"/>
      <c r="E297" s="544"/>
      <c r="F297" s="544"/>
      <c r="G297" s="546" t="s">
        <v>768</v>
      </c>
      <c r="H297" s="547"/>
      <c r="I297" s="547"/>
    </row>
    <row r="298" spans="1:9">
      <c r="A298" s="542" t="s">
        <v>579</v>
      </c>
      <c r="B298" s="543" t="s">
        <v>612</v>
      </c>
      <c r="C298" s="544"/>
      <c r="D298" s="544"/>
      <c r="E298" s="544"/>
      <c r="F298" s="544"/>
      <c r="G298" s="546" t="s">
        <v>769</v>
      </c>
      <c r="H298" s="547"/>
      <c r="I298" s="547"/>
    </row>
    <row r="299" spans="1:9">
      <c r="A299" s="542" t="s">
        <v>579</v>
      </c>
      <c r="B299" s="543" t="s">
        <v>634</v>
      </c>
      <c r="C299" s="544"/>
      <c r="D299" s="544"/>
      <c r="E299" s="544"/>
      <c r="F299" s="544"/>
      <c r="G299" s="546" t="s">
        <v>770</v>
      </c>
      <c r="H299" s="547"/>
      <c r="I299" s="547"/>
    </row>
    <row r="300" spans="1:9">
      <c r="A300" s="542" t="s">
        <v>579</v>
      </c>
      <c r="B300" s="543" t="s">
        <v>591</v>
      </c>
      <c r="C300" s="554"/>
      <c r="D300" s="555"/>
      <c r="E300" s="555"/>
      <c r="F300" s="556"/>
      <c r="G300" s="546" t="s">
        <v>592</v>
      </c>
      <c r="H300" s="567"/>
      <c r="I300" s="547"/>
    </row>
    <row r="301" spans="1:9">
      <c r="A301" s="542" t="s">
        <v>579</v>
      </c>
      <c r="B301" s="543" t="s">
        <v>604</v>
      </c>
      <c r="C301" s="544"/>
      <c r="D301" s="544"/>
      <c r="E301" s="544"/>
      <c r="F301" s="544"/>
      <c r="G301" s="546" t="s">
        <v>771</v>
      </c>
      <c r="H301" s="547"/>
      <c r="I301" s="547"/>
    </row>
    <row r="302" spans="1:9">
      <c r="A302" s="542" t="s">
        <v>579</v>
      </c>
      <c r="B302" s="543" t="s">
        <v>709</v>
      </c>
      <c r="C302" s="554"/>
      <c r="D302" s="555"/>
      <c r="E302" s="555"/>
      <c r="F302" s="556"/>
      <c r="G302" s="546" t="s">
        <v>710</v>
      </c>
      <c r="H302" s="547"/>
      <c r="I302" s="547"/>
    </row>
    <row r="303" spans="1:9">
      <c r="A303" s="538" t="s">
        <v>581</v>
      </c>
      <c r="B303" s="539"/>
      <c r="C303" s="1184" t="s">
        <v>559</v>
      </c>
      <c r="D303" s="1185"/>
      <c r="E303" s="1185"/>
      <c r="F303" s="1186"/>
      <c r="G303" s="540" t="s">
        <v>153</v>
      </c>
      <c r="H303" s="566"/>
      <c r="I303" s="566"/>
    </row>
    <row r="304" spans="1:9">
      <c r="A304" s="542" t="s">
        <v>581</v>
      </c>
      <c r="B304" s="543" t="s">
        <v>558</v>
      </c>
      <c r="C304" s="544" t="s">
        <v>608</v>
      </c>
      <c r="D304" s="544"/>
      <c r="E304" s="544"/>
      <c r="F304" s="545"/>
      <c r="G304" s="546" t="s">
        <v>562</v>
      </c>
      <c r="H304" s="547"/>
      <c r="I304" s="547"/>
    </row>
    <row r="305" spans="1:9" ht="15">
      <c r="A305" s="542" t="s">
        <v>581</v>
      </c>
      <c r="B305" s="543" t="s">
        <v>671</v>
      </c>
      <c r="C305" s="544"/>
      <c r="D305" s="544"/>
      <c r="E305" s="544"/>
      <c r="F305" s="545"/>
      <c r="G305" s="546" t="s">
        <v>765</v>
      </c>
      <c r="H305" s="547"/>
      <c r="I305" s="547"/>
    </row>
    <row r="306" spans="1:9">
      <c r="A306" s="542" t="s">
        <v>581</v>
      </c>
      <c r="B306" s="543" t="s">
        <v>565</v>
      </c>
      <c r="C306" s="544"/>
      <c r="D306" s="544"/>
      <c r="E306" s="544"/>
      <c r="F306" s="544"/>
      <c r="G306" s="546" t="s">
        <v>772</v>
      </c>
      <c r="H306" s="547"/>
      <c r="I306" s="547"/>
    </row>
    <row r="307" spans="1:9">
      <c r="A307" s="542" t="s">
        <v>581</v>
      </c>
      <c r="B307" s="543" t="s">
        <v>579</v>
      </c>
      <c r="C307" s="544"/>
      <c r="D307" s="544"/>
      <c r="E307" s="544"/>
      <c r="F307" s="544"/>
      <c r="G307" s="546" t="s">
        <v>582</v>
      </c>
      <c r="H307" s="547"/>
      <c r="I307" s="547"/>
    </row>
    <row r="308" spans="1:9">
      <c r="A308" s="542" t="s">
        <v>581</v>
      </c>
      <c r="B308" s="543" t="s">
        <v>680</v>
      </c>
      <c r="C308" s="544"/>
      <c r="D308" s="544"/>
      <c r="E308" s="544"/>
      <c r="F308" s="544"/>
      <c r="G308" s="546" t="s">
        <v>773</v>
      </c>
      <c r="H308" s="547"/>
      <c r="I308" s="547"/>
    </row>
    <row r="309" spans="1:9">
      <c r="A309" s="542" t="s">
        <v>581</v>
      </c>
      <c r="B309" s="543" t="s">
        <v>612</v>
      </c>
      <c r="C309" s="544"/>
      <c r="D309" s="544"/>
      <c r="E309" s="544"/>
      <c r="F309" s="544"/>
      <c r="G309" s="546" t="s">
        <v>774</v>
      </c>
      <c r="H309" s="547"/>
      <c r="I309" s="547"/>
    </row>
    <row r="310" spans="1:9">
      <c r="A310" s="542" t="s">
        <v>581</v>
      </c>
      <c r="B310" s="543" t="s">
        <v>775</v>
      </c>
      <c r="C310" s="544"/>
      <c r="D310" s="544"/>
      <c r="E310" s="544"/>
      <c r="F310" s="544"/>
      <c r="G310" s="546" t="s">
        <v>776</v>
      </c>
      <c r="H310" s="547"/>
      <c r="I310" s="547"/>
    </row>
    <row r="311" spans="1:9">
      <c r="A311" s="542" t="s">
        <v>581</v>
      </c>
      <c r="B311" s="543" t="s">
        <v>604</v>
      </c>
      <c r="C311" s="544"/>
      <c r="D311" s="544"/>
      <c r="E311" s="544"/>
      <c r="F311" s="544"/>
      <c r="G311" s="546" t="s">
        <v>777</v>
      </c>
      <c r="H311" s="547"/>
      <c r="I311" s="547"/>
    </row>
    <row r="312" spans="1:9">
      <c r="A312" s="538" t="s">
        <v>580</v>
      </c>
      <c r="B312" s="539"/>
      <c r="C312" s="1184" t="s">
        <v>559</v>
      </c>
      <c r="D312" s="1185"/>
      <c r="E312" s="1185"/>
      <c r="F312" s="1186"/>
      <c r="G312" s="540" t="s">
        <v>778</v>
      </c>
      <c r="H312" s="566"/>
      <c r="I312" s="566"/>
    </row>
    <row r="313" spans="1:9">
      <c r="A313" s="542" t="s">
        <v>580</v>
      </c>
      <c r="B313" s="543" t="s">
        <v>558</v>
      </c>
      <c r="C313" s="544" t="s">
        <v>561</v>
      </c>
      <c r="D313" s="544"/>
      <c r="E313" s="544"/>
      <c r="F313" s="571"/>
      <c r="G313" s="546" t="s">
        <v>562</v>
      </c>
      <c r="H313" s="547"/>
      <c r="I313" s="547"/>
    </row>
    <row r="314" spans="1:9">
      <c r="A314" s="542" t="s">
        <v>580</v>
      </c>
      <c r="B314" s="543" t="s">
        <v>626</v>
      </c>
      <c r="C314" s="544"/>
      <c r="D314" s="544"/>
      <c r="E314" s="562"/>
      <c r="G314" s="546" t="s">
        <v>627</v>
      </c>
      <c r="H314" s="547"/>
      <c r="I314" s="547"/>
    </row>
    <row r="315" spans="1:9">
      <c r="A315" s="542" t="s">
        <v>580</v>
      </c>
      <c r="B315" s="543" t="s">
        <v>579</v>
      </c>
      <c r="C315" s="544" t="s">
        <v>581</v>
      </c>
      <c r="D315" s="544" t="s">
        <v>560</v>
      </c>
      <c r="E315" s="544" t="s">
        <v>580</v>
      </c>
      <c r="F315" s="544" t="s">
        <v>779</v>
      </c>
      <c r="G315" s="546" t="s">
        <v>719</v>
      </c>
      <c r="H315" s="547"/>
      <c r="I315" s="547"/>
    </row>
    <row r="316" spans="1:9">
      <c r="A316" s="538" t="s">
        <v>779</v>
      </c>
      <c r="B316" s="539"/>
      <c r="C316" s="1184" t="s">
        <v>559</v>
      </c>
      <c r="D316" s="1185"/>
      <c r="E316" s="1185"/>
      <c r="F316" s="1186"/>
      <c r="G316" s="540" t="s">
        <v>155</v>
      </c>
      <c r="H316" s="566"/>
      <c r="I316" s="566"/>
    </row>
    <row r="317" spans="1:9">
      <c r="A317" s="542" t="s">
        <v>779</v>
      </c>
      <c r="B317" s="543" t="s">
        <v>558</v>
      </c>
      <c r="C317" s="544" t="s">
        <v>561</v>
      </c>
      <c r="D317" s="544" t="s">
        <v>608</v>
      </c>
      <c r="E317" s="544"/>
      <c r="F317" s="544"/>
      <c r="G317" s="546" t="s">
        <v>562</v>
      </c>
      <c r="H317" s="547"/>
      <c r="I317" s="547"/>
    </row>
    <row r="318" spans="1:9">
      <c r="A318" s="542" t="s">
        <v>779</v>
      </c>
      <c r="B318" s="543" t="s">
        <v>653</v>
      </c>
      <c r="C318" s="544"/>
      <c r="D318" s="544"/>
      <c r="E318" s="544"/>
      <c r="F318" s="544"/>
      <c r="G318" s="546" t="s">
        <v>657</v>
      </c>
      <c r="H318" s="547"/>
      <c r="I318" s="547"/>
    </row>
    <row r="319" spans="1:9">
      <c r="A319" s="542" t="s">
        <v>779</v>
      </c>
      <c r="B319" s="543" t="s">
        <v>626</v>
      </c>
      <c r="C319" s="544"/>
      <c r="D319" s="544"/>
      <c r="E319" s="562"/>
      <c r="G319" s="546" t="s">
        <v>627</v>
      </c>
      <c r="H319" s="547"/>
      <c r="I319" s="547"/>
    </row>
    <row r="320" spans="1:9">
      <c r="A320" s="542" t="s">
        <v>779</v>
      </c>
      <c r="B320" s="543" t="s">
        <v>565</v>
      </c>
      <c r="C320" s="544"/>
      <c r="D320" s="544"/>
      <c r="E320" s="544"/>
      <c r="F320" s="544"/>
      <c r="G320" s="546" t="s">
        <v>780</v>
      </c>
      <c r="H320" s="547"/>
      <c r="I320" s="547"/>
    </row>
    <row r="321" spans="1:9">
      <c r="A321" s="542" t="s">
        <v>779</v>
      </c>
      <c r="B321" s="543" t="s">
        <v>579</v>
      </c>
      <c r="C321" s="544"/>
      <c r="D321" s="544"/>
      <c r="E321" s="544"/>
      <c r="F321" s="544"/>
      <c r="G321" s="546" t="s">
        <v>582</v>
      </c>
      <c r="H321" s="547"/>
      <c r="I321" s="547"/>
    </row>
    <row r="322" spans="1:9">
      <c r="A322" s="542" t="s">
        <v>779</v>
      </c>
      <c r="B322" s="543" t="s">
        <v>581</v>
      </c>
      <c r="C322" s="544"/>
      <c r="D322" s="544"/>
      <c r="E322" s="544"/>
      <c r="F322" s="544"/>
      <c r="G322" s="546" t="s">
        <v>781</v>
      </c>
      <c r="H322" s="547"/>
      <c r="I322" s="547"/>
    </row>
    <row r="323" spans="1:9">
      <c r="A323" s="542" t="s">
        <v>779</v>
      </c>
      <c r="B323" s="543" t="s">
        <v>560</v>
      </c>
      <c r="C323" s="544"/>
      <c r="D323" s="544"/>
      <c r="E323" s="544"/>
      <c r="F323" s="544"/>
      <c r="G323" s="546" t="s">
        <v>782</v>
      </c>
      <c r="H323" s="547"/>
      <c r="I323" s="547"/>
    </row>
    <row r="324" spans="1:9">
      <c r="A324" s="542" t="s">
        <v>779</v>
      </c>
      <c r="B324" s="543" t="s">
        <v>613</v>
      </c>
      <c r="C324" s="544"/>
      <c r="D324" s="544"/>
      <c r="E324" s="544"/>
      <c r="F324" s="544"/>
      <c r="G324" s="546" t="s">
        <v>783</v>
      </c>
      <c r="H324" s="547"/>
      <c r="I324" s="547"/>
    </row>
    <row r="325" spans="1:9">
      <c r="A325" s="542" t="s">
        <v>779</v>
      </c>
      <c r="B325" s="543" t="s">
        <v>591</v>
      </c>
      <c r="C325" s="554"/>
      <c r="D325" s="555"/>
      <c r="E325" s="555"/>
      <c r="F325" s="556"/>
      <c r="G325" s="546" t="s">
        <v>592</v>
      </c>
      <c r="H325" s="567"/>
      <c r="I325" s="547"/>
    </row>
    <row r="326" spans="1:9">
      <c r="A326" s="538" t="s">
        <v>784</v>
      </c>
      <c r="B326" s="539"/>
      <c r="C326" s="1199" t="s">
        <v>559</v>
      </c>
      <c r="D326" s="1200"/>
      <c r="E326" s="1200"/>
      <c r="F326" s="1201"/>
      <c r="G326" s="584" t="s">
        <v>545</v>
      </c>
      <c r="H326" s="566"/>
      <c r="I326" s="566"/>
    </row>
    <row r="327" spans="1:9">
      <c r="A327" s="542" t="s">
        <v>784</v>
      </c>
      <c r="B327" s="543" t="s">
        <v>558</v>
      </c>
      <c r="C327" s="545"/>
      <c r="D327" s="545"/>
      <c r="E327" s="544"/>
      <c r="F327" s="544"/>
      <c r="G327" s="546" t="s">
        <v>562</v>
      </c>
      <c r="H327" s="547"/>
      <c r="I327" s="547"/>
    </row>
    <row r="328" spans="1:9">
      <c r="A328" s="542" t="s">
        <v>784</v>
      </c>
      <c r="B328" s="543" t="s">
        <v>671</v>
      </c>
      <c r="C328" s="545"/>
      <c r="D328" s="545"/>
      <c r="E328" s="544"/>
      <c r="F328" s="544"/>
      <c r="G328" s="546" t="s">
        <v>785</v>
      </c>
      <c r="H328" s="547"/>
      <c r="I328" s="547"/>
    </row>
    <row r="329" spans="1:9">
      <c r="A329" s="542" t="s">
        <v>784</v>
      </c>
      <c r="B329" s="543" t="s">
        <v>658</v>
      </c>
      <c r="C329" s="545"/>
      <c r="D329" s="545"/>
      <c r="E329" s="544"/>
      <c r="F329" s="544"/>
      <c r="G329" s="546" t="s">
        <v>659</v>
      </c>
      <c r="H329" s="547"/>
      <c r="I329" s="547"/>
    </row>
    <row r="330" spans="1:9">
      <c r="A330" s="542" t="s">
        <v>784</v>
      </c>
      <c r="B330" s="543" t="s">
        <v>565</v>
      </c>
      <c r="C330" s="544"/>
      <c r="D330" s="544"/>
      <c r="E330" s="544"/>
      <c r="F330" s="544"/>
      <c r="G330" s="546" t="s">
        <v>786</v>
      </c>
      <c r="H330" s="547"/>
      <c r="I330" s="547"/>
    </row>
    <row r="331" spans="1:9">
      <c r="A331" s="542" t="s">
        <v>784</v>
      </c>
      <c r="B331" s="543" t="s">
        <v>581</v>
      </c>
      <c r="C331" s="544" t="s">
        <v>612</v>
      </c>
      <c r="D331" s="544"/>
      <c r="E331" s="544"/>
      <c r="F331" s="544"/>
      <c r="G331" s="546" t="s">
        <v>787</v>
      </c>
      <c r="H331" s="547"/>
      <c r="I331" s="547"/>
    </row>
    <row r="332" spans="1:9">
      <c r="A332" s="538" t="s">
        <v>788</v>
      </c>
      <c r="B332" s="539"/>
      <c r="C332" s="585"/>
      <c r="D332" s="586"/>
      <c r="E332" s="586"/>
      <c r="F332" s="587"/>
      <c r="G332" s="588" t="s">
        <v>789</v>
      </c>
      <c r="H332" s="539"/>
      <c r="I332" s="566"/>
    </row>
    <row r="333" spans="1:9" s="592" customFormat="1">
      <c r="A333" s="542" t="s">
        <v>788</v>
      </c>
      <c r="B333" s="543" t="s">
        <v>558</v>
      </c>
      <c r="C333" s="589"/>
      <c r="D333" s="590"/>
      <c r="E333" s="590"/>
      <c r="F333" s="591"/>
      <c r="G333" s="546" t="s">
        <v>562</v>
      </c>
      <c r="H333" s="543"/>
      <c r="I333" s="547"/>
    </row>
    <row r="334" spans="1:9" s="592" customFormat="1">
      <c r="A334" s="542" t="s">
        <v>788</v>
      </c>
      <c r="B334" s="543" t="s">
        <v>671</v>
      </c>
      <c r="C334" s="545"/>
      <c r="D334" s="545"/>
      <c r="E334" s="544"/>
      <c r="F334" s="544"/>
      <c r="G334" s="546" t="s">
        <v>785</v>
      </c>
      <c r="H334" s="547"/>
      <c r="I334" s="547"/>
    </row>
    <row r="335" spans="1:9">
      <c r="A335" s="542" t="s">
        <v>788</v>
      </c>
      <c r="B335" s="543" t="s">
        <v>579</v>
      </c>
      <c r="C335" s="589"/>
      <c r="D335" s="590"/>
      <c r="E335" s="590"/>
      <c r="F335" s="591"/>
      <c r="G335" s="546" t="s">
        <v>790</v>
      </c>
      <c r="H335" s="543"/>
      <c r="I335" s="567"/>
    </row>
    <row r="336" spans="1:9" s="592" customFormat="1">
      <c r="A336" s="542" t="s">
        <v>788</v>
      </c>
      <c r="B336" s="543" t="s">
        <v>560</v>
      </c>
      <c r="C336" s="589"/>
      <c r="D336" s="590"/>
      <c r="E336" s="590"/>
      <c r="F336" s="591"/>
      <c r="G336" s="546" t="s">
        <v>791</v>
      </c>
      <c r="H336" s="543"/>
      <c r="I336" s="547"/>
    </row>
    <row r="337" spans="1:9" s="592" customFormat="1">
      <c r="A337" s="542" t="s">
        <v>788</v>
      </c>
      <c r="B337" s="543" t="s">
        <v>580</v>
      </c>
      <c r="C337" s="589"/>
      <c r="D337" s="590"/>
      <c r="E337" s="590"/>
      <c r="F337" s="591"/>
      <c r="G337" s="546" t="s">
        <v>792</v>
      </c>
      <c r="H337" s="543"/>
      <c r="I337" s="547"/>
    </row>
    <row r="338" spans="1:9" s="592" customFormat="1">
      <c r="A338" s="538" t="s">
        <v>793</v>
      </c>
      <c r="B338" s="539"/>
      <c r="C338" s="1184" t="s">
        <v>559</v>
      </c>
      <c r="D338" s="1185"/>
      <c r="E338" s="1185"/>
      <c r="F338" s="1186"/>
      <c r="G338" s="540" t="s">
        <v>794</v>
      </c>
      <c r="H338" s="593"/>
      <c r="I338" s="541"/>
    </row>
    <row r="339" spans="1:9">
      <c r="A339" s="542" t="s">
        <v>793</v>
      </c>
      <c r="B339" s="543" t="s">
        <v>558</v>
      </c>
      <c r="C339" s="544" t="s">
        <v>561</v>
      </c>
      <c r="D339" s="544"/>
      <c r="E339" s="544"/>
      <c r="F339" s="544"/>
      <c r="G339" s="546" t="s">
        <v>562</v>
      </c>
      <c r="H339" s="547"/>
      <c r="I339" s="547"/>
    </row>
    <row r="340" spans="1:9">
      <c r="A340" s="542" t="s">
        <v>793</v>
      </c>
      <c r="B340" s="543" t="s">
        <v>579</v>
      </c>
      <c r="C340" s="544"/>
      <c r="D340" s="544"/>
      <c r="E340" s="544"/>
      <c r="F340" s="544"/>
      <c r="G340" s="546" t="s">
        <v>582</v>
      </c>
      <c r="H340" s="547"/>
      <c r="I340" s="547"/>
    </row>
    <row r="341" spans="1:9">
      <c r="A341" s="542" t="s">
        <v>793</v>
      </c>
      <c r="B341" s="543" t="s">
        <v>680</v>
      </c>
      <c r="C341" s="544"/>
      <c r="D341" s="544"/>
      <c r="E341" s="544"/>
      <c r="F341" s="544"/>
      <c r="G341" s="546" t="s">
        <v>795</v>
      </c>
      <c r="H341" s="547"/>
      <c r="I341" s="547"/>
    </row>
    <row r="342" spans="1:9">
      <c r="A342" s="538" t="s">
        <v>796</v>
      </c>
      <c r="B342" s="539"/>
      <c r="C342" s="1184" t="s">
        <v>559</v>
      </c>
      <c r="D342" s="1185"/>
      <c r="E342" s="1185"/>
      <c r="F342" s="1186"/>
      <c r="G342" s="540" t="s">
        <v>797</v>
      </c>
      <c r="H342" s="566"/>
      <c r="I342" s="566"/>
    </row>
    <row r="343" spans="1:9">
      <c r="A343" s="542" t="s">
        <v>796</v>
      </c>
      <c r="B343" s="543" t="s">
        <v>558</v>
      </c>
      <c r="C343" s="545"/>
      <c r="D343" s="545"/>
      <c r="E343" s="544"/>
      <c r="F343" s="544"/>
      <c r="G343" s="546" t="s">
        <v>562</v>
      </c>
      <c r="H343" s="547"/>
      <c r="I343" s="547"/>
    </row>
    <row r="344" spans="1:9">
      <c r="A344" s="542" t="s">
        <v>796</v>
      </c>
      <c r="B344" s="543" t="s">
        <v>579</v>
      </c>
      <c r="C344" s="544"/>
      <c r="D344" s="544"/>
      <c r="E344" s="544"/>
      <c r="F344" s="544"/>
      <c r="G344" s="546" t="s">
        <v>582</v>
      </c>
      <c r="H344" s="547"/>
      <c r="I344" s="547"/>
    </row>
    <row r="345" spans="1:9" s="557" customFormat="1">
      <c r="A345" s="542" t="s">
        <v>796</v>
      </c>
      <c r="B345" s="543" t="s">
        <v>613</v>
      </c>
      <c r="C345" s="544"/>
      <c r="D345" s="544"/>
      <c r="E345" s="544"/>
      <c r="F345" s="544"/>
      <c r="G345" s="546" t="s">
        <v>798</v>
      </c>
      <c r="H345" s="547"/>
      <c r="I345" s="547"/>
    </row>
    <row r="346" spans="1:9" s="557" customFormat="1">
      <c r="A346" s="542" t="s">
        <v>796</v>
      </c>
      <c r="B346" s="543" t="s">
        <v>648</v>
      </c>
      <c r="C346" s="544"/>
      <c r="D346" s="544"/>
      <c r="E346" s="544"/>
      <c r="F346" s="544"/>
      <c r="G346" s="546" t="s">
        <v>649</v>
      </c>
      <c r="H346" s="547"/>
      <c r="I346" s="547"/>
    </row>
    <row r="347" spans="1:9">
      <c r="A347" s="542" t="s">
        <v>796</v>
      </c>
      <c r="B347" s="543" t="s">
        <v>650</v>
      </c>
      <c r="C347" s="544"/>
      <c r="D347" s="544"/>
      <c r="E347" s="544"/>
      <c r="F347" s="544"/>
      <c r="G347" s="546" t="s">
        <v>651</v>
      </c>
      <c r="H347" s="547"/>
      <c r="I347" s="547"/>
    </row>
    <row r="348" spans="1:9">
      <c r="A348" s="542" t="s">
        <v>796</v>
      </c>
      <c r="B348" s="543" t="s">
        <v>604</v>
      </c>
      <c r="C348" s="544"/>
      <c r="D348" s="544"/>
      <c r="E348" s="544"/>
      <c r="F348" s="544"/>
      <c r="G348" s="546" t="s">
        <v>799</v>
      </c>
      <c r="H348" s="547"/>
      <c r="I348" s="547"/>
    </row>
    <row r="349" spans="1:9">
      <c r="A349" s="538" t="s">
        <v>585</v>
      </c>
      <c r="B349" s="539"/>
      <c r="C349" s="1184" t="s">
        <v>559</v>
      </c>
      <c r="D349" s="1185"/>
      <c r="E349" s="1185"/>
      <c r="F349" s="1186"/>
      <c r="G349" s="540" t="s">
        <v>202</v>
      </c>
      <c r="H349" s="566"/>
      <c r="I349" s="566"/>
    </row>
    <row r="350" spans="1:9">
      <c r="A350" s="542" t="s">
        <v>585</v>
      </c>
      <c r="B350" s="543" t="s">
        <v>558</v>
      </c>
      <c r="C350" s="544" t="s">
        <v>561</v>
      </c>
      <c r="D350" s="544"/>
      <c r="E350" s="544"/>
      <c r="F350" s="544"/>
      <c r="G350" s="546" t="s">
        <v>562</v>
      </c>
      <c r="H350" s="547"/>
      <c r="I350" s="547"/>
    </row>
    <row r="351" spans="1:9">
      <c r="A351" s="542" t="s">
        <v>585</v>
      </c>
      <c r="B351" s="543" t="s">
        <v>671</v>
      </c>
      <c r="C351" s="545"/>
      <c r="D351" s="545"/>
      <c r="E351" s="544"/>
      <c r="F351" s="544"/>
      <c r="G351" s="546" t="s">
        <v>785</v>
      </c>
      <c r="H351" s="547"/>
      <c r="I351" s="547"/>
    </row>
    <row r="352" spans="1:9">
      <c r="A352" s="542" t="s">
        <v>585</v>
      </c>
      <c r="B352" s="543" t="s">
        <v>565</v>
      </c>
      <c r="C352" s="544"/>
      <c r="D352" s="544"/>
      <c r="E352" s="544"/>
      <c r="F352" s="544"/>
      <c r="G352" s="546" t="s">
        <v>800</v>
      </c>
      <c r="H352" s="547"/>
      <c r="I352" s="547"/>
    </row>
    <row r="353" spans="1:9">
      <c r="A353" s="542" t="s">
        <v>585</v>
      </c>
      <c r="B353" s="543" t="s">
        <v>579</v>
      </c>
      <c r="C353" s="544"/>
      <c r="D353" s="544"/>
      <c r="E353" s="544"/>
      <c r="F353" s="544"/>
      <c r="G353" s="546" t="s">
        <v>582</v>
      </c>
      <c r="H353" s="547"/>
      <c r="I353" s="547"/>
    </row>
    <row r="354" spans="1:9">
      <c r="A354" s="542" t="s">
        <v>585</v>
      </c>
      <c r="B354" s="543" t="s">
        <v>585</v>
      </c>
      <c r="C354" s="544"/>
      <c r="D354" s="544"/>
      <c r="E354" s="544"/>
      <c r="F354" s="544"/>
      <c r="G354" s="546" t="s">
        <v>801</v>
      </c>
      <c r="H354" s="547"/>
      <c r="I354" s="547"/>
    </row>
    <row r="355" spans="1:9">
      <c r="A355" s="542" t="s">
        <v>585</v>
      </c>
      <c r="B355" s="543" t="s">
        <v>648</v>
      </c>
      <c r="C355" s="544"/>
      <c r="D355" s="544"/>
      <c r="E355" s="544"/>
      <c r="F355" s="544"/>
      <c r="G355" s="546" t="s">
        <v>649</v>
      </c>
      <c r="H355" s="547"/>
      <c r="I355" s="547"/>
    </row>
    <row r="356" spans="1:9">
      <c r="A356" s="542" t="s">
        <v>585</v>
      </c>
      <c r="B356" s="543" t="s">
        <v>650</v>
      </c>
      <c r="C356" s="544"/>
      <c r="D356" s="544"/>
      <c r="E356" s="544"/>
      <c r="F356" s="544"/>
      <c r="G356" s="546" t="s">
        <v>651</v>
      </c>
      <c r="H356" s="547"/>
      <c r="I356" s="547"/>
    </row>
    <row r="357" spans="1:9">
      <c r="A357" s="542" t="s">
        <v>585</v>
      </c>
      <c r="B357" s="543" t="s">
        <v>591</v>
      </c>
      <c r="C357" s="554"/>
      <c r="D357" s="555"/>
      <c r="E357" s="555"/>
      <c r="F357" s="556"/>
      <c r="G357" s="546" t="s">
        <v>592</v>
      </c>
      <c r="H357" s="567"/>
      <c r="I357" s="547"/>
    </row>
    <row r="358" spans="1:9">
      <c r="A358" s="538" t="s">
        <v>646</v>
      </c>
      <c r="B358" s="539"/>
      <c r="C358" s="1184" t="s">
        <v>559</v>
      </c>
      <c r="D358" s="1185"/>
      <c r="E358" s="1185"/>
      <c r="F358" s="1186"/>
      <c r="G358" s="540" t="s">
        <v>137</v>
      </c>
      <c r="H358" s="566"/>
      <c r="I358" s="566"/>
    </row>
    <row r="359" spans="1:9">
      <c r="A359" s="542" t="s">
        <v>646</v>
      </c>
      <c r="B359" s="543" t="s">
        <v>558</v>
      </c>
      <c r="C359" s="545"/>
      <c r="D359" s="545"/>
      <c r="E359" s="544"/>
      <c r="F359" s="544"/>
      <c r="G359" s="546" t="s">
        <v>562</v>
      </c>
      <c r="H359" s="547"/>
      <c r="I359" s="547"/>
    </row>
    <row r="360" spans="1:9">
      <c r="A360" s="542" t="s">
        <v>646</v>
      </c>
      <c r="B360" s="543" t="s">
        <v>624</v>
      </c>
      <c r="C360" s="545"/>
      <c r="D360" s="545"/>
      <c r="E360" s="544"/>
      <c r="F360" s="544"/>
      <c r="G360" s="546" t="s">
        <v>802</v>
      </c>
      <c r="H360" s="547"/>
      <c r="I360" s="547"/>
    </row>
    <row r="361" spans="1:9" ht="15">
      <c r="A361" s="542" t="s">
        <v>646</v>
      </c>
      <c r="B361" s="543" t="s">
        <v>641</v>
      </c>
      <c r="C361" s="545"/>
      <c r="D361" s="545"/>
      <c r="E361" s="544"/>
      <c r="F361" s="544"/>
      <c r="G361" s="546" t="s">
        <v>642</v>
      </c>
      <c r="H361" s="547"/>
      <c r="I361" s="547"/>
    </row>
    <row r="362" spans="1:9" ht="15">
      <c r="A362" s="542" t="s">
        <v>646</v>
      </c>
      <c r="B362" s="543" t="s">
        <v>671</v>
      </c>
      <c r="C362" s="545"/>
      <c r="D362" s="545"/>
      <c r="E362" s="544"/>
      <c r="F362" s="544"/>
      <c r="G362" s="546" t="s">
        <v>765</v>
      </c>
      <c r="H362" s="547"/>
      <c r="I362" s="547"/>
    </row>
    <row r="363" spans="1:9">
      <c r="A363" s="542" t="s">
        <v>646</v>
      </c>
      <c r="B363" s="543" t="s">
        <v>565</v>
      </c>
      <c r="C363" s="544"/>
      <c r="D363" s="544"/>
      <c r="E363" s="544"/>
      <c r="F363" s="544"/>
      <c r="G363" s="546" t="s">
        <v>253</v>
      </c>
      <c r="H363" s="547"/>
      <c r="I363" s="547"/>
    </row>
    <row r="364" spans="1:9">
      <c r="A364" s="542" t="s">
        <v>646</v>
      </c>
      <c r="B364" s="543" t="s">
        <v>579</v>
      </c>
      <c r="C364" s="544"/>
      <c r="D364" s="544"/>
      <c r="E364" s="544"/>
      <c r="F364" s="544"/>
      <c r="G364" s="546" t="s">
        <v>582</v>
      </c>
      <c r="H364" s="547"/>
      <c r="I364" s="547"/>
    </row>
    <row r="365" spans="1:9">
      <c r="A365" s="542" t="s">
        <v>646</v>
      </c>
      <c r="B365" s="543" t="s">
        <v>585</v>
      </c>
      <c r="C365" s="544"/>
      <c r="D365" s="544"/>
      <c r="E365" s="544"/>
      <c r="F365" s="544"/>
      <c r="G365" s="546" t="s">
        <v>803</v>
      </c>
      <c r="H365" s="547"/>
      <c r="I365" s="547"/>
    </row>
    <row r="366" spans="1:9">
      <c r="A366" s="542" t="s">
        <v>646</v>
      </c>
      <c r="B366" s="543" t="s">
        <v>646</v>
      </c>
      <c r="C366" s="544"/>
      <c r="D366" s="544"/>
      <c r="E366" s="544"/>
      <c r="F366" s="544"/>
      <c r="G366" s="546" t="s">
        <v>804</v>
      </c>
      <c r="H366" s="547"/>
      <c r="I366" s="547"/>
    </row>
    <row r="367" spans="1:9">
      <c r="A367" s="542" t="s">
        <v>646</v>
      </c>
      <c r="B367" s="543" t="s">
        <v>680</v>
      </c>
      <c r="C367" s="544"/>
      <c r="D367" s="544"/>
      <c r="E367" s="544"/>
      <c r="F367" s="544"/>
      <c r="G367" s="546" t="s">
        <v>805</v>
      </c>
      <c r="H367" s="547"/>
      <c r="I367" s="547"/>
    </row>
    <row r="368" spans="1:9">
      <c r="A368" s="542" t="s">
        <v>646</v>
      </c>
      <c r="B368" s="543" t="s">
        <v>806</v>
      </c>
      <c r="C368" s="544"/>
      <c r="D368" s="544"/>
      <c r="E368" s="544"/>
      <c r="F368" s="544"/>
      <c r="G368" s="546" t="s">
        <v>807</v>
      </c>
      <c r="H368" s="547"/>
      <c r="I368" s="547"/>
    </row>
    <row r="369" spans="1:9">
      <c r="A369" s="542" t="s">
        <v>646</v>
      </c>
      <c r="B369" s="543" t="s">
        <v>808</v>
      </c>
      <c r="C369" s="544"/>
      <c r="D369" s="544"/>
      <c r="E369" s="544"/>
      <c r="F369" s="544"/>
      <c r="G369" s="546" t="s">
        <v>809</v>
      </c>
      <c r="H369" s="547"/>
      <c r="I369" s="547" t="s">
        <v>810</v>
      </c>
    </row>
    <row r="370" spans="1:9">
      <c r="A370" s="542" t="s">
        <v>646</v>
      </c>
      <c r="B370" s="543" t="s">
        <v>811</v>
      </c>
      <c r="C370" s="544"/>
      <c r="D370" s="544"/>
      <c r="E370" s="544"/>
      <c r="F370" s="544"/>
      <c r="G370" s="546" t="s">
        <v>812</v>
      </c>
      <c r="H370" s="547"/>
      <c r="I370" s="547" t="s">
        <v>810</v>
      </c>
    </row>
    <row r="371" spans="1:9">
      <c r="A371" s="542" t="s">
        <v>646</v>
      </c>
      <c r="B371" s="543" t="s">
        <v>813</v>
      </c>
      <c r="C371" s="544"/>
      <c r="D371" s="544"/>
      <c r="E371" s="544"/>
      <c r="F371" s="544"/>
      <c r="G371" s="546" t="s">
        <v>814</v>
      </c>
      <c r="H371" s="547"/>
      <c r="I371" s="547" t="s">
        <v>810</v>
      </c>
    </row>
    <row r="372" spans="1:9">
      <c r="A372" s="542" t="s">
        <v>646</v>
      </c>
      <c r="B372" s="543" t="s">
        <v>815</v>
      </c>
      <c r="C372" s="544"/>
      <c r="D372" s="544"/>
      <c r="E372" s="544"/>
      <c r="F372" s="544"/>
      <c r="G372" s="546" t="s">
        <v>816</v>
      </c>
      <c r="H372" s="547"/>
      <c r="I372" s="547" t="s">
        <v>810</v>
      </c>
    </row>
    <row r="373" spans="1:9">
      <c r="A373" s="542" t="s">
        <v>646</v>
      </c>
      <c r="B373" s="543" t="s">
        <v>817</v>
      </c>
      <c r="C373" s="544"/>
      <c r="D373" s="544"/>
      <c r="E373" s="544"/>
      <c r="F373" s="544"/>
      <c r="G373" s="546" t="s">
        <v>818</v>
      </c>
      <c r="H373" s="547"/>
      <c r="I373" s="547" t="s">
        <v>810</v>
      </c>
    </row>
    <row r="374" spans="1:9">
      <c r="A374" s="542" t="s">
        <v>646</v>
      </c>
      <c r="B374" s="543" t="s">
        <v>819</v>
      </c>
      <c r="C374" s="544"/>
      <c r="D374" s="544"/>
      <c r="E374" s="544"/>
      <c r="F374" s="544"/>
      <c r="G374" s="546" t="s">
        <v>820</v>
      </c>
      <c r="H374" s="547"/>
      <c r="I374" s="547" t="s">
        <v>810</v>
      </c>
    </row>
    <row r="375" spans="1:9">
      <c r="A375" s="542" t="s">
        <v>646</v>
      </c>
      <c r="B375" s="543" t="s">
        <v>821</v>
      </c>
      <c r="C375" s="544"/>
      <c r="D375" s="544"/>
      <c r="E375" s="544"/>
      <c r="F375" s="544"/>
      <c r="G375" s="546" t="s">
        <v>822</v>
      </c>
      <c r="H375" s="547"/>
      <c r="I375" s="547" t="s">
        <v>810</v>
      </c>
    </row>
    <row r="376" spans="1:9">
      <c r="A376" s="542" t="s">
        <v>646</v>
      </c>
      <c r="B376" s="543" t="s">
        <v>591</v>
      </c>
      <c r="C376" s="554"/>
      <c r="D376" s="555"/>
      <c r="E376" s="555"/>
      <c r="F376" s="556"/>
      <c r="G376" s="546" t="s">
        <v>592</v>
      </c>
      <c r="H376" s="567"/>
      <c r="I376" s="547"/>
    </row>
    <row r="377" spans="1:9">
      <c r="A377" s="542" t="s">
        <v>646</v>
      </c>
      <c r="B377" s="543" t="s">
        <v>593</v>
      </c>
      <c r="C377" s="544"/>
      <c r="D377" s="544"/>
      <c r="E377" s="544"/>
      <c r="F377" s="544"/>
      <c r="G377" s="546" t="s">
        <v>594</v>
      </c>
      <c r="H377" s="547"/>
      <c r="I377" s="547"/>
    </row>
    <row r="378" spans="1:9">
      <c r="A378" s="542" t="s">
        <v>646</v>
      </c>
      <c r="B378" s="543" t="s">
        <v>595</v>
      </c>
      <c r="C378" s="544"/>
      <c r="D378" s="544"/>
      <c r="E378" s="544"/>
      <c r="F378" s="544"/>
      <c r="G378" s="546" t="s">
        <v>596</v>
      </c>
      <c r="H378" s="547"/>
      <c r="I378" s="547"/>
    </row>
    <row r="379" spans="1:9">
      <c r="A379" s="542" t="s">
        <v>646</v>
      </c>
      <c r="B379" s="543" t="s">
        <v>597</v>
      </c>
      <c r="C379" s="554"/>
      <c r="D379" s="555"/>
      <c r="E379" s="555"/>
      <c r="F379" s="556"/>
      <c r="G379" s="546" t="s">
        <v>598</v>
      </c>
      <c r="H379" s="547"/>
      <c r="I379" s="547"/>
    </row>
    <row r="380" spans="1:9">
      <c r="A380" s="542" t="s">
        <v>646</v>
      </c>
      <c r="B380" s="543" t="s">
        <v>599</v>
      </c>
      <c r="C380" s="554"/>
      <c r="D380" s="555"/>
      <c r="E380" s="555"/>
      <c r="F380" s="556"/>
      <c r="G380" s="546" t="s">
        <v>600</v>
      </c>
      <c r="H380" s="547"/>
      <c r="I380" s="547"/>
    </row>
    <row r="381" spans="1:9">
      <c r="A381" s="542" t="s">
        <v>646</v>
      </c>
      <c r="B381" s="543" t="s">
        <v>602</v>
      </c>
      <c r="C381" s="544"/>
      <c r="D381" s="544"/>
      <c r="E381" s="544"/>
      <c r="F381" s="544"/>
      <c r="G381" s="546" t="s">
        <v>603</v>
      </c>
      <c r="H381" s="547"/>
      <c r="I381" s="547"/>
    </row>
    <row r="382" spans="1:9">
      <c r="A382" s="542" t="s">
        <v>646</v>
      </c>
      <c r="B382" s="543" t="s">
        <v>604</v>
      </c>
      <c r="C382" s="544"/>
      <c r="D382" s="544"/>
      <c r="E382" s="544"/>
      <c r="F382" s="544"/>
      <c r="G382" s="546" t="s">
        <v>823</v>
      </c>
      <c r="H382" s="547"/>
      <c r="I382" s="547"/>
    </row>
    <row r="383" spans="1:9">
      <c r="A383" s="538" t="s">
        <v>704</v>
      </c>
      <c r="B383" s="539"/>
      <c r="C383" s="1199" t="s">
        <v>559</v>
      </c>
      <c r="D383" s="1200"/>
      <c r="E383" s="1200"/>
      <c r="F383" s="1201"/>
      <c r="G383" s="584" t="s">
        <v>824</v>
      </c>
      <c r="H383" s="594"/>
      <c r="I383" s="566"/>
    </row>
    <row r="384" spans="1:9">
      <c r="A384" s="542" t="s">
        <v>704</v>
      </c>
      <c r="B384" s="543" t="s">
        <v>558</v>
      </c>
      <c r="C384" s="545"/>
      <c r="D384" s="545"/>
      <c r="E384" s="544"/>
      <c r="F384" s="544"/>
      <c r="G384" s="546" t="s">
        <v>562</v>
      </c>
      <c r="H384" s="547"/>
      <c r="I384" s="547"/>
    </row>
    <row r="385" spans="1:10">
      <c r="A385" s="542" t="s">
        <v>704</v>
      </c>
      <c r="B385" s="543" t="s">
        <v>606</v>
      </c>
      <c r="C385" s="545"/>
      <c r="D385" s="545"/>
      <c r="E385" s="544"/>
      <c r="F385" s="544"/>
      <c r="G385" s="546" t="s">
        <v>825</v>
      </c>
      <c r="H385" s="547"/>
      <c r="I385" s="547"/>
    </row>
    <row r="386" spans="1:10">
      <c r="A386" s="542" t="s">
        <v>704</v>
      </c>
      <c r="B386" s="543" t="s">
        <v>624</v>
      </c>
      <c r="C386" s="545"/>
      <c r="D386" s="545"/>
      <c r="E386" s="544"/>
      <c r="F386" s="544"/>
      <c r="G386" s="546" t="s">
        <v>826</v>
      </c>
      <c r="H386" s="547"/>
      <c r="I386" s="547"/>
    </row>
    <row r="387" spans="1:10">
      <c r="A387" s="542" t="s">
        <v>704</v>
      </c>
      <c r="B387" s="543" t="s">
        <v>579</v>
      </c>
      <c r="C387" s="544"/>
      <c r="D387" s="544"/>
      <c r="E387" s="544"/>
      <c r="F387" s="544"/>
      <c r="G387" s="546" t="s">
        <v>827</v>
      </c>
      <c r="H387" s="547"/>
      <c r="I387" s="547"/>
    </row>
    <row r="388" spans="1:10">
      <c r="A388" s="542" t="s">
        <v>704</v>
      </c>
      <c r="B388" s="543" t="s">
        <v>581</v>
      </c>
      <c r="C388" s="544"/>
      <c r="D388" s="544"/>
      <c r="E388" s="544"/>
      <c r="F388" s="544"/>
      <c r="G388" s="546" t="s">
        <v>828</v>
      </c>
      <c r="H388" s="547"/>
      <c r="I388" s="547"/>
    </row>
    <row r="389" spans="1:10">
      <c r="A389" s="542" t="s">
        <v>704</v>
      </c>
      <c r="B389" s="543" t="s">
        <v>680</v>
      </c>
      <c r="C389" s="544"/>
      <c r="D389" s="544"/>
      <c r="E389" s="544"/>
      <c r="F389" s="544"/>
      <c r="G389" s="546" t="s">
        <v>829</v>
      </c>
      <c r="H389" s="547"/>
      <c r="I389" s="547"/>
    </row>
    <row r="390" spans="1:10">
      <c r="A390" s="542" t="s">
        <v>704</v>
      </c>
      <c r="B390" s="543" t="s">
        <v>806</v>
      </c>
      <c r="C390" s="544"/>
      <c r="D390" s="544"/>
      <c r="E390" s="544"/>
      <c r="F390" s="544"/>
      <c r="G390" s="546" t="s">
        <v>830</v>
      </c>
      <c r="H390" s="547"/>
      <c r="I390" s="547"/>
    </row>
    <row r="391" spans="1:10">
      <c r="A391" s="542" t="s">
        <v>704</v>
      </c>
      <c r="B391" s="543" t="s">
        <v>808</v>
      </c>
      <c r="C391" s="544"/>
      <c r="D391" s="544"/>
      <c r="E391" s="544"/>
      <c r="F391" s="544"/>
      <c r="G391" s="546" t="s">
        <v>831</v>
      </c>
      <c r="H391" s="547"/>
      <c r="I391" s="547"/>
    </row>
    <row r="392" spans="1:10">
      <c r="A392" s="542" t="s">
        <v>704</v>
      </c>
      <c r="B392" s="543" t="s">
        <v>707</v>
      </c>
      <c r="C392" s="554"/>
      <c r="D392" s="555"/>
      <c r="E392" s="555"/>
      <c r="F392" s="556"/>
      <c r="G392" s="546" t="s">
        <v>708</v>
      </c>
      <c r="H392" s="547"/>
      <c r="I392" s="547"/>
    </row>
    <row r="393" spans="1:10">
      <c r="A393" s="542" t="s">
        <v>704</v>
      </c>
      <c r="B393" s="543" t="s">
        <v>709</v>
      </c>
      <c r="C393" s="554"/>
      <c r="D393" s="555"/>
      <c r="E393" s="555"/>
      <c r="F393" s="556"/>
      <c r="G393" s="546" t="s">
        <v>710</v>
      </c>
      <c r="H393" s="547"/>
      <c r="I393" s="547"/>
    </row>
    <row r="394" spans="1:10">
      <c r="A394" s="538" t="s">
        <v>832</v>
      </c>
      <c r="B394" s="539"/>
      <c r="C394" s="1184" t="s">
        <v>559</v>
      </c>
      <c r="D394" s="1185"/>
      <c r="E394" s="1185"/>
      <c r="F394" s="1186"/>
      <c r="G394" s="540" t="s">
        <v>833</v>
      </c>
      <c r="H394" s="566"/>
      <c r="I394" s="566"/>
      <c r="J394" s="557"/>
    </row>
    <row r="395" spans="1:10">
      <c r="A395" s="542" t="s">
        <v>832</v>
      </c>
      <c r="B395" s="543" t="s">
        <v>558</v>
      </c>
      <c r="C395" s="545"/>
      <c r="D395" s="545"/>
      <c r="E395" s="544"/>
      <c r="F395" s="544"/>
      <c r="G395" s="546" t="s">
        <v>562</v>
      </c>
      <c r="H395" s="547"/>
      <c r="I395" s="547"/>
    </row>
    <row r="396" spans="1:10">
      <c r="A396" s="542" t="s">
        <v>832</v>
      </c>
      <c r="B396" s="543" t="s">
        <v>653</v>
      </c>
      <c r="C396" s="545"/>
      <c r="D396" s="545"/>
      <c r="E396" s="544"/>
      <c r="F396" s="544"/>
      <c r="G396" s="546" t="s">
        <v>657</v>
      </c>
      <c r="H396" s="547"/>
      <c r="I396" s="547"/>
    </row>
    <row r="397" spans="1:10">
      <c r="A397" s="542" t="s">
        <v>832</v>
      </c>
      <c r="B397" s="543" t="s">
        <v>563</v>
      </c>
      <c r="C397" s="545"/>
      <c r="D397" s="545"/>
      <c r="E397" s="544"/>
      <c r="F397" s="544"/>
      <c r="G397" s="546" t="s">
        <v>564</v>
      </c>
      <c r="H397" s="547"/>
      <c r="I397" s="547"/>
    </row>
    <row r="398" spans="1:10" ht="15">
      <c r="A398" s="542" t="s">
        <v>832</v>
      </c>
      <c r="B398" s="543" t="s">
        <v>671</v>
      </c>
      <c r="C398" s="545"/>
      <c r="D398" s="545"/>
      <c r="E398" s="544"/>
      <c r="F398" s="544"/>
      <c r="G398" s="546" t="s">
        <v>765</v>
      </c>
      <c r="H398" s="547"/>
      <c r="I398" s="547"/>
    </row>
    <row r="399" spans="1:10">
      <c r="A399" s="542" t="s">
        <v>832</v>
      </c>
      <c r="B399" s="543" t="s">
        <v>658</v>
      </c>
      <c r="C399" s="545"/>
      <c r="D399" s="545"/>
      <c r="E399" s="544"/>
      <c r="F399" s="544"/>
      <c r="G399" s="546" t="s">
        <v>659</v>
      </c>
      <c r="H399" s="547"/>
      <c r="I399" s="547"/>
    </row>
    <row r="400" spans="1:10">
      <c r="A400" s="542" t="s">
        <v>832</v>
      </c>
      <c r="B400" s="543" t="s">
        <v>612</v>
      </c>
      <c r="C400" s="544" t="s">
        <v>834</v>
      </c>
      <c r="D400" s="544"/>
      <c r="E400" s="544"/>
      <c r="F400" s="544"/>
      <c r="G400" s="546" t="s">
        <v>835</v>
      </c>
      <c r="H400" s="547"/>
      <c r="I400" s="547"/>
    </row>
    <row r="401" spans="1:9">
      <c r="A401" s="542" t="s">
        <v>832</v>
      </c>
      <c r="B401" s="543" t="s">
        <v>634</v>
      </c>
      <c r="C401" s="544" t="s">
        <v>636</v>
      </c>
      <c r="D401" s="544" t="s">
        <v>836</v>
      </c>
      <c r="E401" s="544"/>
      <c r="F401" s="544"/>
      <c r="G401" s="546" t="s">
        <v>837</v>
      </c>
      <c r="H401" s="547"/>
      <c r="I401" s="547"/>
    </row>
    <row r="402" spans="1:9">
      <c r="A402" s="542" t="s">
        <v>832</v>
      </c>
      <c r="B402" s="543" t="s">
        <v>648</v>
      </c>
      <c r="C402" s="544"/>
      <c r="D402" s="544"/>
      <c r="E402" s="544"/>
      <c r="F402" s="544"/>
      <c r="G402" s="546" t="s">
        <v>649</v>
      </c>
      <c r="H402" s="547"/>
      <c r="I402" s="547"/>
    </row>
    <row r="403" spans="1:9">
      <c r="A403" s="542" t="s">
        <v>832</v>
      </c>
      <c r="B403" s="543" t="s">
        <v>587</v>
      </c>
      <c r="C403" s="544" t="s">
        <v>589</v>
      </c>
      <c r="D403" s="544"/>
      <c r="E403" s="544"/>
      <c r="F403" s="544"/>
      <c r="G403" s="546" t="s">
        <v>838</v>
      </c>
      <c r="H403" s="547"/>
      <c r="I403" s="547"/>
    </row>
    <row r="404" spans="1:9">
      <c r="A404" s="542" t="s">
        <v>832</v>
      </c>
      <c r="B404" s="543" t="s">
        <v>685</v>
      </c>
      <c r="C404" s="554"/>
      <c r="D404" s="555"/>
      <c r="E404" s="555"/>
      <c r="F404" s="556"/>
      <c r="G404" s="546" t="s">
        <v>839</v>
      </c>
      <c r="H404" s="547"/>
      <c r="I404" s="547"/>
    </row>
    <row r="405" spans="1:9">
      <c r="A405" s="542" t="s">
        <v>832</v>
      </c>
      <c r="B405" s="543" t="s">
        <v>668</v>
      </c>
      <c r="C405" s="554"/>
      <c r="D405" s="555"/>
      <c r="E405" s="555"/>
      <c r="F405" s="556"/>
      <c r="G405" s="546" t="s">
        <v>669</v>
      </c>
      <c r="H405" s="547"/>
      <c r="I405" s="547"/>
    </row>
    <row r="406" spans="1:9">
      <c r="A406" s="542" t="s">
        <v>832</v>
      </c>
      <c r="B406" s="543" t="s">
        <v>591</v>
      </c>
      <c r="C406" s="554"/>
      <c r="D406" s="555"/>
      <c r="E406" s="555"/>
      <c r="F406" s="556"/>
      <c r="G406" s="546" t="s">
        <v>592</v>
      </c>
      <c r="H406" s="567"/>
      <c r="I406" s="547"/>
    </row>
    <row r="407" spans="1:9">
      <c r="A407" s="542" t="s">
        <v>832</v>
      </c>
      <c r="B407" s="543" t="s">
        <v>775</v>
      </c>
      <c r="C407" s="554"/>
      <c r="D407" s="555"/>
      <c r="E407" s="555"/>
      <c r="F407" s="556"/>
      <c r="G407" s="546" t="s">
        <v>776</v>
      </c>
      <c r="H407" s="547"/>
      <c r="I407" s="547"/>
    </row>
    <row r="408" spans="1:9">
      <c r="A408" s="542" t="s">
        <v>832</v>
      </c>
      <c r="B408" s="543" t="s">
        <v>597</v>
      </c>
      <c r="C408" s="554"/>
      <c r="D408" s="555"/>
      <c r="E408" s="555"/>
      <c r="F408" s="556"/>
      <c r="G408" s="546" t="s">
        <v>598</v>
      </c>
      <c r="H408" s="547"/>
      <c r="I408" s="547"/>
    </row>
    <row r="409" spans="1:9">
      <c r="A409" s="542" t="s">
        <v>832</v>
      </c>
      <c r="B409" s="543" t="s">
        <v>599</v>
      </c>
      <c r="C409" s="554"/>
      <c r="D409" s="555"/>
      <c r="E409" s="555"/>
      <c r="F409" s="556"/>
      <c r="G409" s="546" t="s">
        <v>600</v>
      </c>
      <c r="H409" s="547"/>
      <c r="I409" s="547"/>
    </row>
    <row r="410" spans="1:9">
      <c r="A410" s="538" t="s">
        <v>840</v>
      </c>
      <c r="B410" s="539"/>
      <c r="C410" s="1184" t="s">
        <v>559</v>
      </c>
      <c r="D410" s="1185"/>
      <c r="E410" s="1185"/>
      <c r="F410" s="1186"/>
      <c r="G410" s="540" t="s">
        <v>841</v>
      </c>
      <c r="H410" s="566"/>
      <c r="I410" s="566"/>
    </row>
    <row r="411" spans="1:9">
      <c r="A411" s="542" t="s">
        <v>840</v>
      </c>
      <c r="B411" s="543" t="s">
        <v>558</v>
      </c>
      <c r="C411" s="545"/>
      <c r="D411" s="545"/>
      <c r="E411" s="544"/>
      <c r="F411" s="544"/>
      <c r="G411" s="546" t="s">
        <v>562</v>
      </c>
      <c r="H411" s="547"/>
      <c r="I411" s="547"/>
    </row>
    <row r="412" spans="1:9">
      <c r="A412" s="542" t="s">
        <v>840</v>
      </c>
      <c r="B412" s="543" t="s">
        <v>624</v>
      </c>
      <c r="C412" s="545"/>
      <c r="D412" s="545"/>
      <c r="E412" s="544"/>
      <c r="F412" s="544"/>
      <c r="G412" s="546" t="s">
        <v>842</v>
      </c>
      <c r="H412" s="547"/>
      <c r="I412" s="547"/>
    </row>
    <row r="413" spans="1:9">
      <c r="A413" s="542" t="s">
        <v>840</v>
      </c>
      <c r="B413" s="543" t="s">
        <v>579</v>
      </c>
      <c r="C413" s="544"/>
      <c r="D413" s="544"/>
      <c r="E413" s="544"/>
      <c r="F413" s="544"/>
      <c r="G413" s="546" t="s">
        <v>843</v>
      </c>
      <c r="H413" s="547"/>
      <c r="I413" s="547"/>
    </row>
    <row r="414" spans="1:9">
      <c r="A414" s="542" t="s">
        <v>840</v>
      </c>
      <c r="B414" s="543" t="s">
        <v>581</v>
      </c>
      <c r="C414" s="544"/>
      <c r="D414" s="544"/>
      <c r="E414" s="544"/>
      <c r="F414" s="544"/>
      <c r="G414" s="546" t="s">
        <v>844</v>
      </c>
      <c r="H414" s="547"/>
      <c r="I414" s="547"/>
    </row>
    <row r="415" spans="1:9">
      <c r="A415" s="542" t="s">
        <v>840</v>
      </c>
      <c r="B415" s="543" t="s">
        <v>680</v>
      </c>
      <c r="C415" s="544"/>
      <c r="D415" s="544"/>
      <c r="E415" s="544"/>
      <c r="F415" s="544"/>
      <c r="G415" s="546" t="s">
        <v>805</v>
      </c>
      <c r="H415" s="547"/>
      <c r="I415" s="547"/>
    </row>
    <row r="416" spans="1:9">
      <c r="A416" s="542" t="s">
        <v>840</v>
      </c>
      <c r="B416" s="543" t="s">
        <v>811</v>
      </c>
      <c r="C416" s="544"/>
      <c r="D416" s="544"/>
      <c r="E416" s="544"/>
      <c r="F416" s="544"/>
      <c r="G416" s="546" t="s">
        <v>845</v>
      </c>
      <c r="H416" s="547"/>
      <c r="I416" s="547"/>
    </row>
    <row r="417" spans="1:9">
      <c r="A417" s="542" t="s">
        <v>840</v>
      </c>
      <c r="B417" s="543" t="s">
        <v>846</v>
      </c>
      <c r="C417" s="544"/>
      <c r="D417" s="544"/>
      <c r="E417" s="544"/>
      <c r="F417" s="544"/>
      <c r="G417" s="546" t="s">
        <v>847</v>
      </c>
      <c r="H417" s="547"/>
      <c r="I417" s="547"/>
    </row>
    <row r="418" spans="1:9">
      <c r="A418" s="538" t="s">
        <v>848</v>
      </c>
      <c r="B418" s="595"/>
      <c r="C418" s="1184" t="s">
        <v>559</v>
      </c>
      <c r="D418" s="1185"/>
      <c r="E418" s="1185"/>
      <c r="F418" s="1186"/>
      <c r="G418" s="540" t="s">
        <v>849</v>
      </c>
      <c r="H418" s="566"/>
      <c r="I418" s="566"/>
    </row>
    <row r="419" spans="1:9">
      <c r="A419" s="542" t="s">
        <v>848</v>
      </c>
      <c r="B419" s="543" t="s">
        <v>579</v>
      </c>
      <c r="C419" s="544"/>
      <c r="D419" s="544"/>
      <c r="E419" s="544"/>
      <c r="F419" s="544"/>
      <c r="G419" s="546" t="s">
        <v>582</v>
      </c>
      <c r="H419" s="547"/>
      <c r="I419" s="547"/>
    </row>
    <row r="420" spans="1:9">
      <c r="A420" s="538" t="s">
        <v>850</v>
      </c>
      <c r="B420" s="595"/>
      <c r="C420" s="1184" t="s">
        <v>559</v>
      </c>
      <c r="D420" s="1185"/>
      <c r="E420" s="1185"/>
      <c r="F420" s="1186"/>
      <c r="G420" s="540" t="s">
        <v>851</v>
      </c>
      <c r="H420" s="566"/>
      <c r="I420" s="566"/>
    </row>
    <row r="421" spans="1:9" ht="15">
      <c r="A421" s="542" t="s">
        <v>850</v>
      </c>
      <c r="B421" s="543" t="s">
        <v>641</v>
      </c>
      <c r="C421" s="596"/>
      <c r="D421" s="597"/>
      <c r="E421" s="597"/>
      <c r="F421" s="598"/>
      <c r="G421" s="546" t="s">
        <v>642</v>
      </c>
      <c r="H421" s="547"/>
      <c r="I421" s="547"/>
    </row>
    <row r="422" spans="1:9">
      <c r="A422" s="542" t="s">
        <v>850</v>
      </c>
      <c r="B422" s="543" t="s">
        <v>680</v>
      </c>
      <c r="C422" s="544"/>
      <c r="D422" s="544"/>
      <c r="E422" s="544"/>
      <c r="F422" s="544"/>
      <c r="G422" s="546" t="s">
        <v>795</v>
      </c>
      <c r="H422" s="547"/>
      <c r="I422" s="547"/>
    </row>
    <row r="423" spans="1:9">
      <c r="A423" s="542" t="s">
        <v>850</v>
      </c>
      <c r="B423" s="543" t="s">
        <v>806</v>
      </c>
      <c r="C423" s="544"/>
      <c r="D423" s="544"/>
      <c r="E423" s="544"/>
      <c r="F423" s="544"/>
      <c r="G423" s="546" t="s">
        <v>852</v>
      </c>
      <c r="H423" s="547"/>
      <c r="I423" s="547"/>
    </row>
    <row r="424" spans="1:9">
      <c r="A424" s="542" t="s">
        <v>850</v>
      </c>
      <c r="B424" s="543" t="s">
        <v>709</v>
      </c>
      <c r="C424" s="554"/>
      <c r="D424" s="555"/>
      <c r="E424" s="555"/>
      <c r="F424" s="556"/>
      <c r="G424" s="546" t="s">
        <v>710</v>
      </c>
      <c r="H424" s="547"/>
      <c r="I424" s="547"/>
    </row>
    <row r="425" spans="1:9">
      <c r="A425" s="538" t="s">
        <v>853</v>
      </c>
      <c r="B425" s="595"/>
      <c r="C425" s="1184" t="s">
        <v>559</v>
      </c>
      <c r="D425" s="1185"/>
      <c r="E425" s="1185"/>
      <c r="F425" s="1186"/>
      <c r="G425" s="540" t="s">
        <v>854</v>
      </c>
      <c r="H425" s="566"/>
      <c r="I425" s="566"/>
    </row>
    <row r="426" spans="1:9">
      <c r="A426" s="542" t="s">
        <v>853</v>
      </c>
      <c r="B426" s="543" t="s">
        <v>680</v>
      </c>
      <c r="C426" s="544" t="s">
        <v>561</v>
      </c>
      <c r="D426" s="544"/>
      <c r="E426" s="544"/>
      <c r="F426" s="544"/>
      <c r="G426" s="546" t="s">
        <v>855</v>
      </c>
      <c r="H426" s="547"/>
      <c r="I426" s="547"/>
    </row>
    <row r="427" spans="1:9">
      <c r="A427" s="538" t="s">
        <v>856</v>
      </c>
      <c r="B427" s="595"/>
      <c r="C427" s="1184" t="s">
        <v>559</v>
      </c>
      <c r="D427" s="1185"/>
      <c r="E427" s="1185"/>
      <c r="F427" s="1186"/>
      <c r="G427" s="540" t="s">
        <v>857</v>
      </c>
      <c r="H427" s="566"/>
      <c r="I427" s="566"/>
    </row>
    <row r="428" spans="1:9">
      <c r="A428" s="542" t="s">
        <v>856</v>
      </c>
      <c r="B428" s="543" t="s">
        <v>579</v>
      </c>
      <c r="C428" s="544" t="s">
        <v>561</v>
      </c>
      <c r="D428" s="544"/>
      <c r="E428" s="544"/>
      <c r="F428" s="544"/>
      <c r="G428" s="546" t="s">
        <v>858</v>
      </c>
      <c r="H428" s="547"/>
      <c r="I428" s="547"/>
    </row>
    <row r="429" spans="1:9">
      <c r="A429" s="538" t="s">
        <v>859</v>
      </c>
      <c r="B429" s="595"/>
      <c r="C429" s="1184" t="s">
        <v>559</v>
      </c>
      <c r="D429" s="1185"/>
      <c r="E429" s="1185"/>
      <c r="F429" s="1186"/>
      <c r="G429" s="540" t="s">
        <v>860</v>
      </c>
      <c r="H429" s="566"/>
      <c r="I429" s="566"/>
    </row>
    <row r="430" spans="1:9">
      <c r="A430" s="542" t="s">
        <v>859</v>
      </c>
      <c r="B430" s="543" t="s">
        <v>680</v>
      </c>
      <c r="C430" s="544"/>
      <c r="D430" s="544"/>
      <c r="E430" s="544"/>
      <c r="F430" s="544"/>
      <c r="G430" s="546" t="s">
        <v>861</v>
      </c>
      <c r="H430" s="547"/>
      <c r="I430" s="547"/>
    </row>
    <row r="431" spans="1:9">
      <c r="A431" s="542" t="s">
        <v>859</v>
      </c>
      <c r="B431" s="543" t="s">
        <v>709</v>
      </c>
      <c r="C431" s="554"/>
      <c r="D431" s="555"/>
      <c r="E431" s="555"/>
      <c r="F431" s="556"/>
      <c r="G431" s="546" t="s">
        <v>710</v>
      </c>
      <c r="H431" s="547"/>
      <c r="I431" s="547"/>
    </row>
    <row r="432" spans="1:9">
      <c r="A432" s="538" t="s">
        <v>680</v>
      </c>
      <c r="B432" s="595"/>
      <c r="C432" s="1184" t="s">
        <v>559</v>
      </c>
      <c r="D432" s="1185"/>
      <c r="E432" s="1185"/>
      <c r="F432" s="1186"/>
      <c r="G432" s="540" t="s">
        <v>862</v>
      </c>
      <c r="H432" s="566"/>
      <c r="I432" s="566"/>
    </row>
    <row r="433" spans="1:9">
      <c r="A433" s="542" t="s">
        <v>680</v>
      </c>
      <c r="B433" s="543" t="s">
        <v>680</v>
      </c>
      <c r="C433" s="544"/>
      <c r="D433" s="544"/>
      <c r="E433" s="544"/>
      <c r="F433" s="544"/>
      <c r="G433" s="546" t="s">
        <v>863</v>
      </c>
      <c r="H433" s="547"/>
      <c r="I433" s="581"/>
    </row>
    <row r="434" spans="1:9">
      <c r="A434" s="542" t="s">
        <v>680</v>
      </c>
      <c r="B434" s="543" t="s">
        <v>709</v>
      </c>
      <c r="C434" s="544"/>
      <c r="D434" s="544"/>
      <c r="E434" s="544"/>
      <c r="F434" s="544"/>
      <c r="G434" s="546" t="s">
        <v>710</v>
      </c>
      <c r="H434" s="547"/>
      <c r="I434" s="547"/>
    </row>
    <row r="435" spans="1:9">
      <c r="A435" s="538" t="s">
        <v>808</v>
      </c>
      <c r="B435" s="599"/>
      <c r="C435" s="600"/>
      <c r="D435" s="601"/>
      <c r="E435" s="602"/>
      <c r="F435" s="602"/>
      <c r="G435" s="540" t="s">
        <v>864</v>
      </c>
      <c r="H435" s="566"/>
      <c r="I435" s="566"/>
    </row>
    <row r="436" spans="1:9">
      <c r="A436" s="542" t="s">
        <v>808</v>
      </c>
      <c r="B436" s="543" t="s">
        <v>579</v>
      </c>
      <c r="C436" s="544"/>
      <c r="D436" s="544"/>
      <c r="E436" s="544"/>
      <c r="F436" s="544"/>
      <c r="G436" s="546" t="s">
        <v>865</v>
      </c>
      <c r="H436" s="547"/>
      <c r="I436" s="547"/>
    </row>
    <row r="437" spans="1:9">
      <c r="A437" s="542" t="s">
        <v>808</v>
      </c>
      <c r="B437" s="543" t="s">
        <v>709</v>
      </c>
      <c r="C437" s="544"/>
      <c r="D437" s="544"/>
      <c r="E437" s="544"/>
      <c r="F437" s="544"/>
      <c r="G437" s="546" t="s">
        <v>710</v>
      </c>
      <c r="H437" s="547"/>
      <c r="I437" s="547"/>
    </row>
    <row r="438" spans="1:9">
      <c r="A438" s="542" t="s">
        <v>808</v>
      </c>
      <c r="B438" s="543" t="s">
        <v>866</v>
      </c>
      <c r="C438" s="544"/>
      <c r="D438" s="544"/>
      <c r="E438" s="544"/>
      <c r="F438" s="544"/>
      <c r="G438" s="546" t="s">
        <v>867</v>
      </c>
      <c r="H438" s="547"/>
      <c r="I438" s="547"/>
    </row>
    <row r="439" spans="1:9">
      <c r="A439" s="538" t="s">
        <v>811</v>
      </c>
      <c r="B439" s="599"/>
      <c r="C439" s="600"/>
      <c r="D439" s="601"/>
      <c r="E439" s="602"/>
      <c r="F439" s="602"/>
      <c r="G439" s="540" t="s">
        <v>868</v>
      </c>
      <c r="H439" s="566"/>
      <c r="I439" s="566"/>
    </row>
    <row r="440" spans="1:9">
      <c r="A440" s="542" t="s">
        <v>811</v>
      </c>
      <c r="B440" s="543" t="s">
        <v>680</v>
      </c>
      <c r="C440" s="554"/>
      <c r="D440" s="555"/>
      <c r="E440" s="555"/>
      <c r="F440" s="556"/>
      <c r="G440" s="546" t="s">
        <v>869</v>
      </c>
      <c r="H440" s="547"/>
      <c r="I440" s="547"/>
    </row>
    <row r="441" spans="1:9">
      <c r="A441" s="542" t="s">
        <v>811</v>
      </c>
      <c r="B441" s="543" t="s">
        <v>806</v>
      </c>
      <c r="C441" s="554"/>
      <c r="D441" s="555"/>
      <c r="E441" s="555"/>
      <c r="F441" s="556"/>
      <c r="G441" s="546" t="s">
        <v>870</v>
      </c>
      <c r="H441" s="547"/>
      <c r="I441" s="547"/>
    </row>
    <row r="442" spans="1:9">
      <c r="A442" s="542" t="s">
        <v>811</v>
      </c>
      <c r="B442" s="543" t="s">
        <v>808</v>
      </c>
      <c r="C442" s="544"/>
      <c r="D442" s="544"/>
      <c r="E442" s="544"/>
      <c r="F442" s="544"/>
      <c r="G442" s="546" t="s">
        <v>871</v>
      </c>
      <c r="H442" s="547"/>
      <c r="I442" s="547"/>
    </row>
    <row r="443" spans="1:9">
      <c r="A443" s="542" t="s">
        <v>811</v>
      </c>
      <c r="B443" s="543" t="s">
        <v>707</v>
      </c>
      <c r="C443" s="554"/>
      <c r="D443" s="555"/>
      <c r="E443" s="555"/>
      <c r="F443" s="556"/>
      <c r="G443" s="546" t="s">
        <v>708</v>
      </c>
      <c r="H443" s="547"/>
      <c r="I443" s="547"/>
    </row>
    <row r="444" spans="1:9">
      <c r="A444" s="538" t="s">
        <v>813</v>
      </c>
      <c r="B444" s="539"/>
      <c r="C444" s="1184" t="s">
        <v>559</v>
      </c>
      <c r="D444" s="1185"/>
      <c r="E444" s="1185"/>
      <c r="F444" s="1186"/>
      <c r="G444" s="540" t="s">
        <v>872</v>
      </c>
      <c r="H444" s="566"/>
      <c r="I444" s="566"/>
    </row>
    <row r="445" spans="1:9">
      <c r="A445" s="542" t="s">
        <v>813</v>
      </c>
      <c r="B445" s="543" t="s">
        <v>866</v>
      </c>
      <c r="C445" s="547"/>
      <c r="D445" s="547"/>
      <c r="E445" s="547"/>
      <c r="F445" s="547"/>
      <c r="G445" s="546" t="s">
        <v>873</v>
      </c>
      <c r="H445" s="547"/>
      <c r="I445" s="547"/>
    </row>
    <row r="446" spans="1:9">
      <c r="A446" s="538" t="s">
        <v>815</v>
      </c>
      <c r="B446" s="539"/>
      <c r="C446" s="1184" t="s">
        <v>559</v>
      </c>
      <c r="D446" s="1185"/>
      <c r="E446" s="1185"/>
      <c r="F446" s="1186"/>
      <c r="G446" s="540" t="s">
        <v>874</v>
      </c>
      <c r="H446" s="566"/>
      <c r="I446" s="566"/>
    </row>
    <row r="447" spans="1:9">
      <c r="A447" s="542" t="s">
        <v>815</v>
      </c>
      <c r="B447" s="543" t="s">
        <v>875</v>
      </c>
      <c r="C447" s="547"/>
      <c r="D447" s="547"/>
      <c r="E447" s="547"/>
      <c r="F447" s="547"/>
      <c r="G447" s="546" t="s">
        <v>876</v>
      </c>
      <c r="H447" s="547"/>
      <c r="I447" s="547"/>
    </row>
    <row r="448" spans="1:9">
      <c r="A448" s="538" t="s">
        <v>817</v>
      </c>
      <c r="B448" s="539"/>
      <c r="C448" s="1184" t="s">
        <v>559</v>
      </c>
      <c r="D448" s="1185"/>
      <c r="E448" s="1185"/>
      <c r="F448" s="1186"/>
      <c r="G448" s="540" t="s">
        <v>877</v>
      </c>
      <c r="H448" s="566"/>
      <c r="I448" s="566"/>
    </row>
    <row r="449" spans="1:9" ht="15">
      <c r="A449" s="542" t="s">
        <v>817</v>
      </c>
      <c r="B449" s="543" t="s">
        <v>641</v>
      </c>
      <c r="C449" s="596"/>
      <c r="D449" s="597"/>
      <c r="E449" s="597"/>
      <c r="F449" s="598"/>
      <c r="G449" s="546" t="s">
        <v>642</v>
      </c>
      <c r="H449" s="547"/>
      <c r="I449" s="547"/>
    </row>
    <row r="450" spans="1:9">
      <c r="A450" s="542" t="s">
        <v>817</v>
      </c>
      <c r="B450" s="543" t="s">
        <v>653</v>
      </c>
      <c r="C450" s="596"/>
      <c r="D450" s="597"/>
      <c r="E450" s="597"/>
      <c r="F450" s="598"/>
      <c r="G450" s="546" t="s">
        <v>657</v>
      </c>
      <c r="H450" s="547"/>
      <c r="I450" s="547"/>
    </row>
    <row r="451" spans="1:9">
      <c r="A451" s="542" t="s">
        <v>817</v>
      </c>
      <c r="B451" s="543" t="s">
        <v>648</v>
      </c>
      <c r="C451" s="547"/>
      <c r="D451" s="547"/>
      <c r="E451" s="547"/>
      <c r="F451" s="547"/>
      <c r="G451" s="546" t="s">
        <v>878</v>
      </c>
      <c r="H451" s="547"/>
      <c r="I451" s="547"/>
    </row>
    <row r="452" spans="1:9">
      <c r="A452" s="542" t="s">
        <v>817</v>
      </c>
      <c r="B452" s="543" t="s">
        <v>650</v>
      </c>
      <c r="C452" s="547"/>
      <c r="D452" s="547"/>
      <c r="E452" s="547"/>
      <c r="F452" s="547"/>
      <c r="G452" s="546" t="s">
        <v>879</v>
      </c>
      <c r="H452" s="547"/>
      <c r="I452" s="547"/>
    </row>
    <row r="453" spans="1:9">
      <c r="A453" s="542" t="s">
        <v>817</v>
      </c>
      <c r="B453" s="543" t="s">
        <v>591</v>
      </c>
      <c r="C453" s="554"/>
      <c r="D453" s="555"/>
      <c r="E453" s="555"/>
      <c r="F453" s="556"/>
      <c r="G453" s="546" t="s">
        <v>592</v>
      </c>
      <c r="H453" s="567"/>
      <c r="I453" s="547"/>
    </row>
    <row r="454" spans="1:9">
      <c r="A454" s="542" t="s">
        <v>817</v>
      </c>
      <c r="B454" s="543" t="s">
        <v>593</v>
      </c>
      <c r="C454" s="596"/>
      <c r="D454" s="597"/>
      <c r="E454" s="597"/>
      <c r="F454" s="598"/>
      <c r="G454" s="546" t="s">
        <v>594</v>
      </c>
      <c r="H454" s="562"/>
      <c r="I454" s="568"/>
    </row>
    <row r="455" spans="1:9">
      <c r="A455" s="542" t="s">
        <v>817</v>
      </c>
      <c r="B455" s="543" t="s">
        <v>602</v>
      </c>
      <c r="C455" s="596"/>
      <c r="D455" s="597"/>
      <c r="E455" s="597"/>
      <c r="F455" s="598"/>
      <c r="G455" s="546" t="s">
        <v>603</v>
      </c>
      <c r="H455" s="547"/>
      <c r="I455" s="547"/>
    </row>
    <row r="456" spans="1:9">
      <c r="A456" s="538" t="s">
        <v>819</v>
      </c>
      <c r="B456" s="539"/>
      <c r="C456" s="1184" t="s">
        <v>559</v>
      </c>
      <c r="D456" s="1185"/>
      <c r="E456" s="1185"/>
      <c r="F456" s="1186"/>
      <c r="G456" s="540" t="s">
        <v>880</v>
      </c>
      <c r="H456" s="566"/>
      <c r="I456" s="566"/>
    </row>
    <row r="457" spans="1:9">
      <c r="A457" s="542" t="s">
        <v>819</v>
      </c>
      <c r="B457" s="543" t="s">
        <v>558</v>
      </c>
      <c r="C457" s="596"/>
      <c r="D457" s="597"/>
      <c r="E457" s="597"/>
      <c r="F457" s="603"/>
      <c r="G457" s="546" t="s">
        <v>881</v>
      </c>
      <c r="H457" s="547"/>
      <c r="I457" s="604"/>
    </row>
    <row r="458" spans="1:9" s="557" customFormat="1">
      <c r="A458" s="542" t="s">
        <v>819</v>
      </c>
      <c r="B458" s="543" t="s">
        <v>606</v>
      </c>
      <c r="C458" s="544" t="s">
        <v>558</v>
      </c>
      <c r="D458" s="544"/>
      <c r="E458" s="544"/>
      <c r="F458" s="537"/>
      <c r="G458" s="546" t="s">
        <v>882</v>
      </c>
      <c r="H458" s="547"/>
      <c r="I458" s="604"/>
    </row>
    <row r="459" spans="1:9">
      <c r="A459" s="542" t="s">
        <v>819</v>
      </c>
      <c r="B459" s="543" t="s">
        <v>624</v>
      </c>
      <c r="C459" s="544" t="s">
        <v>846</v>
      </c>
      <c r="D459" s="544"/>
      <c r="E459" s="544"/>
      <c r="F459" s="544"/>
      <c r="G459" s="546" t="s">
        <v>883</v>
      </c>
      <c r="H459" s="547"/>
      <c r="I459" s="605"/>
    </row>
    <row r="460" spans="1:9">
      <c r="A460" s="542" t="s">
        <v>819</v>
      </c>
      <c r="B460" s="543" t="s">
        <v>641</v>
      </c>
      <c r="C460" s="544"/>
      <c r="D460" s="544"/>
      <c r="E460" s="544"/>
      <c r="F460" s="544"/>
      <c r="G460" s="546" t="s">
        <v>884</v>
      </c>
      <c r="H460" s="547"/>
      <c r="I460" s="604"/>
    </row>
    <row r="461" spans="1:9">
      <c r="A461" s="542" t="s">
        <v>819</v>
      </c>
      <c r="B461" s="543" t="s">
        <v>653</v>
      </c>
      <c r="C461" s="544"/>
      <c r="D461" s="544"/>
      <c r="E461" s="544"/>
      <c r="F461" s="544"/>
      <c r="G461" s="546" t="s">
        <v>885</v>
      </c>
      <c r="H461" s="547"/>
      <c r="I461" s="604"/>
    </row>
    <row r="462" spans="1:9">
      <c r="A462" s="542" t="s">
        <v>819</v>
      </c>
      <c r="B462" s="543" t="s">
        <v>626</v>
      </c>
      <c r="C462" s="544" t="s">
        <v>846</v>
      </c>
      <c r="D462" s="544"/>
      <c r="E462" s="544"/>
      <c r="F462" s="544"/>
      <c r="G462" s="546" t="s">
        <v>886</v>
      </c>
      <c r="H462" s="547"/>
      <c r="I462" s="604"/>
    </row>
    <row r="463" spans="1:9">
      <c r="A463" s="542" t="s">
        <v>819</v>
      </c>
      <c r="B463" s="543" t="s">
        <v>563</v>
      </c>
      <c r="C463" s="544" t="s">
        <v>846</v>
      </c>
      <c r="D463" s="544"/>
      <c r="E463" s="544"/>
      <c r="F463" s="544"/>
      <c r="G463" s="546" t="s">
        <v>887</v>
      </c>
      <c r="H463" s="547"/>
      <c r="I463" s="605"/>
    </row>
    <row r="464" spans="1:9">
      <c r="A464" s="542" t="s">
        <v>819</v>
      </c>
      <c r="B464" s="543" t="s">
        <v>581</v>
      </c>
      <c r="C464" s="554"/>
      <c r="D464" s="555"/>
      <c r="E464" s="555"/>
      <c r="F464" s="556"/>
      <c r="G464" s="546" t="s">
        <v>888</v>
      </c>
      <c r="H464" s="547"/>
      <c r="I464" s="605"/>
    </row>
    <row r="465" spans="1:9">
      <c r="A465" s="542" t="s">
        <v>819</v>
      </c>
      <c r="B465" s="543" t="s">
        <v>680</v>
      </c>
      <c r="C465" s="554"/>
      <c r="D465" s="555"/>
      <c r="E465" s="555"/>
      <c r="F465" s="556"/>
      <c r="G465" s="546" t="s">
        <v>889</v>
      </c>
      <c r="H465" s="547"/>
      <c r="I465" s="606"/>
    </row>
    <row r="466" spans="1:9">
      <c r="A466" s="542" t="s">
        <v>819</v>
      </c>
      <c r="B466" s="543" t="s">
        <v>806</v>
      </c>
      <c r="C466" s="554"/>
      <c r="D466" s="555"/>
      <c r="E466" s="555"/>
      <c r="F466" s="556"/>
      <c r="G466" s="546" t="s">
        <v>890</v>
      </c>
      <c r="H466" s="547"/>
      <c r="I466" s="606"/>
    </row>
    <row r="467" spans="1:9">
      <c r="A467" s="542" t="s">
        <v>819</v>
      </c>
      <c r="B467" s="543" t="s">
        <v>808</v>
      </c>
      <c r="C467" s="554"/>
      <c r="D467" s="555"/>
      <c r="E467" s="555"/>
      <c r="F467" s="556"/>
      <c r="G467" s="546" t="s">
        <v>891</v>
      </c>
      <c r="H467" s="547"/>
      <c r="I467" s="606"/>
    </row>
    <row r="468" spans="1:9">
      <c r="A468" s="542" t="s">
        <v>819</v>
      </c>
      <c r="B468" s="543" t="s">
        <v>811</v>
      </c>
      <c r="C468" s="554"/>
      <c r="D468" s="555"/>
      <c r="E468" s="555"/>
      <c r="F468" s="556"/>
      <c r="G468" s="546" t="s">
        <v>892</v>
      </c>
      <c r="H468" s="547"/>
      <c r="I468" s="606"/>
    </row>
    <row r="469" spans="1:9">
      <c r="A469" s="538" t="s">
        <v>893</v>
      </c>
      <c r="B469" s="539"/>
      <c r="C469" s="1184" t="s">
        <v>559</v>
      </c>
      <c r="D469" s="1185"/>
      <c r="E469" s="1185"/>
      <c r="F469" s="1186"/>
      <c r="G469" s="540" t="s">
        <v>148</v>
      </c>
      <c r="H469" s="566"/>
      <c r="I469" s="566"/>
    </row>
    <row r="470" spans="1:9">
      <c r="A470" s="542" t="s">
        <v>893</v>
      </c>
      <c r="B470" s="543" t="s">
        <v>558</v>
      </c>
      <c r="C470" s="544" t="s">
        <v>561</v>
      </c>
      <c r="D470" s="544"/>
      <c r="E470" s="544"/>
      <c r="F470" s="544"/>
      <c r="G470" s="546" t="s">
        <v>562</v>
      </c>
      <c r="H470" s="547"/>
      <c r="I470" s="547"/>
    </row>
    <row r="471" spans="1:9">
      <c r="A471" s="542" t="s">
        <v>893</v>
      </c>
      <c r="B471" s="543" t="s">
        <v>563</v>
      </c>
      <c r="C471" s="544"/>
      <c r="D471" s="544"/>
      <c r="E471" s="544"/>
      <c r="F471" s="544"/>
      <c r="G471" s="546" t="s">
        <v>564</v>
      </c>
      <c r="H471" s="547"/>
      <c r="I471" s="547"/>
    </row>
    <row r="472" spans="1:9">
      <c r="A472" s="542" t="s">
        <v>893</v>
      </c>
      <c r="B472" s="543" t="s">
        <v>565</v>
      </c>
      <c r="C472" s="544"/>
      <c r="D472" s="544"/>
      <c r="E472" s="544"/>
      <c r="F472" s="544"/>
      <c r="G472" s="546" t="s">
        <v>894</v>
      </c>
      <c r="H472" s="547"/>
      <c r="I472" s="547"/>
    </row>
    <row r="473" spans="1:9">
      <c r="A473" s="542" t="s">
        <v>893</v>
      </c>
      <c r="B473" s="543" t="s">
        <v>570</v>
      </c>
      <c r="C473" s="544"/>
      <c r="D473" s="544"/>
      <c r="E473" s="544"/>
      <c r="F473" s="544"/>
      <c r="G473" s="546" t="s">
        <v>572</v>
      </c>
      <c r="H473" s="547"/>
      <c r="I473" s="547" t="s">
        <v>573</v>
      </c>
    </row>
    <row r="474" spans="1:9">
      <c r="A474" s="542" t="s">
        <v>893</v>
      </c>
      <c r="B474" s="543" t="s">
        <v>579</v>
      </c>
      <c r="C474" s="544"/>
      <c r="D474" s="544"/>
      <c r="E474" s="544"/>
      <c r="F474" s="544"/>
      <c r="G474" s="546" t="s">
        <v>582</v>
      </c>
      <c r="H474" s="547"/>
      <c r="I474" s="547"/>
    </row>
    <row r="475" spans="1:9">
      <c r="A475" s="542" t="s">
        <v>893</v>
      </c>
      <c r="B475" s="543" t="s">
        <v>585</v>
      </c>
      <c r="C475" s="544"/>
      <c r="D475" s="544"/>
      <c r="E475" s="544"/>
      <c r="F475" s="544"/>
      <c r="G475" s="546" t="s">
        <v>895</v>
      </c>
      <c r="H475" s="547"/>
      <c r="I475" s="547"/>
    </row>
    <row r="476" spans="1:9">
      <c r="A476" s="542" t="s">
        <v>893</v>
      </c>
      <c r="B476" s="543" t="s">
        <v>613</v>
      </c>
      <c r="C476" s="544"/>
      <c r="D476" s="544"/>
      <c r="E476" s="544"/>
      <c r="F476" s="544"/>
      <c r="G476" s="546" t="s">
        <v>662</v>
      </c>
      <c r="H476" s="547"/>
      <c r="I476" s="547"/>
    </row>
    <row r="477" spans="1:9">
      <c r="A477" s="542" t="s">
        <v>893</v>
      </c>
      <c r="B477" s="543" t="s">
        <v>587</v>
      </c>
      <c r="C477" s="554"/>
      <c r="D477" s="555"/>
      <c r="E477" s="555"/>
      <c r="F477" s="556"/>
      <c r="G477" s="546" t="s">
        <v>896</v>
      </c>
      <c r="H477" s="547"/>
      <c r="I477" s="547" t="s">
        <v>897</v>
      </c>
    </row>
    <row r="478" spans="1:9">
      <c r="A478" s="542" t="s">
        <v>893</v>
      </c>
      <c r="B478" s="543" t="s">
        <v>591</v>
      </c>
      <c r="C478" s="554"/>
      <c r="D478" s="555"/>
      <c r="E478" s="555"/>
      <c r="F478" s="556"/>
      <c r="G478" s="546" t="s">
        <v>592</v>
      </c>
      <c r="H478" s="567"/>
      <c r="I478" s="547"/>
    </row>
    <row r="479" spans="1:9">
      <c r="A479" s="542" t="s">
        <v>893</v>
      </c>
      <c r="B479" s="543" t="s">
        <v>593</v>
      </c>
      <c r="C479" s="554"/>
      <c r="D479" s="555"/>
      <c r="E479" s="555"/>
      <c r="F479" s="556"/>
      <c r="G479" s="546" t="s">
        <v>594</v>
      </c>
      <c r="H479" s="547"/>
      <c r="I479" s="547"/>
    </row>
    <row r="480" spans="1:9">
      <c r="A480" s="542" t="s">
        <v>893</v>
      </c>
      <c r="B480" s="543" t="s">
        <v>595</v>
      </c>
      <c r="C480" s="554"/>
      <c r="D480" s="555"/>
      <c r="E480" s="555"/>
      <c r="F480" s="556"/>
      <c r="G480" s="546" t="s">
        <v>596</v>
      </c>
      <c r="H480" s="547"/>
      <c r="I480" s="547"/>
    </row>
    <row r="481" spans="1:10">
      <c r="A481" s="542" t="s">
        <v>893</v>
      </c>
      <c r="B481" s="543" t="s">
        <v>599</v>
      </c>
      <c r="C481" s="554"/>
      <c r="D481" s="555"/>
      <c r="E481" s="555"/>
      <c r="F481" s="556"/>
      <c r="G481" s="546" t="s">
        <v>600</v>
      </c>
      <c r="H481" s="547"/>
      <c r="I481" s="547"/>
    </row>
    <row r="482" spans="1:10">
      <c r="A482" s="542" t="s">
        <v>893</v>
      </c>
      <c r="B482" s="543" t="s">
        <v>602</v>
      </c>
      <c r="C482" s="554"/>
      <c r="D482" s="555"/>
      <c r="E482" s="555"/>
      <c r="F482" s="556"/>
      <c r="G482" s="546" t="s">
        <v>603</v>
      </c>
      <c r="H482" s="547"/>
      <c r="I482" s="547"/>
    </row>
    <row r="483" spans="1:10">
      <c r="A483" s="538" t="s">
        <v>612</v>
      </c>
      <c r="B483" s="539"/>
      <c r="C483" s="1184" t="s">
        <v>559</v>
      </c>
      <c r="D483" s="1185"/>
      <c r="E483" s="1185"/>
      <c r="F483" s="1186"/>
      <c r="G483" s="540" t="s">
        <v>898</v>
      </c>
      <c r="H483" s="566"/>
      <c r="I483" s="566"/>
      <c r="J483" s="557"/>
    </row>
    <row r="484" spans="1:10">
      <c r="A484" s="542" t="s">
        <v>612</v>
      </c>
      <c r="B484" s="543" t="s">
        <v>606</v>
      </c>
      <c r="C484" s="544"/>
      <c r="D484" s="544"/>
      <c r="E484" s="544"/>
      <c r="F484" s="544"/>
      <c r="G484" s="546" t="s">
        <v>899</v>
      </c>
      <c r="H484" s="547"/>
      <c r="I484" s="607"/>
      <c r="J484" s="557"/>
    </row>
    <row r="485" spans="1:10">
      <c r="A485" s="542" t="s">
        <v>612</v>
      </c>
      <c r="B485" s="543" t="s">
        <v>624</v>
      </c>
      <c r="C485" s="554"/>
      <c r="D485" s="555"/>
      <c r="E485" s="555"/>
      <c r="F485" s="556"/>
      <c r="G485" s="546" t="s">
        <v>900</v>
      </c>
      <c r="H485" s="547"/>
      <c r="I485" s="607"/>
      <c r="J485" s="557"/>
    </row>
    <row r="486" spans="1:10">
      <c r="A486" s="542" t="s">
        <v>612</v>
      </c>
      <c r="B486" s="543" t="s">
        <v>641</v>
      </c>
      <c r="C486" s="554"/>
      <c r="D486" s="555"/>
      <c r="E486" s="555"/>
      <c r="F486" s="556"/>
      <c r="G486" s="546" t="s">
        <v>901</v>
      </c>
      <c r="H486" s="547"/>
      <c r="I486" s="607"/>
    </row>
    <row r="487" spans="1:10">
      <c r="A487" s="542" t="s">
        <v>612</v>
      </c>
      <c r="B487" s="543" t="s">
        <v>653</v>
      </c>
      <c r="C487" s="554"/>
      <c r="D487" s="555"/>
      <c r="E487" s="555"/>
      <c r="F487" s="556"/>
      <c r="G487" s="546" t="s">
        <v>902</v>
      </c>
      <c r="H487" s="547"/>
      <c r="I487" s="547"/>
    </row>
    <row r="488" spans="1:10">
      <c r="A488" s="542" t="s">
        <v>612</v>
      </c>
      <c r="B488" s="543" t="s">
        <v>626</v>
      </c>
      <c r="C488" s="554"/>
      <c r="D488" s="555"/>
      <c r="E488" s="555"/>
      <c r="F488" s="556"/>
      <c r="G488" s="546" t="s">
        <v>903</v>
      </c>
      <c r="H488" s="547"/>
      <c r="I488" s="547"/>
    </row>
    <row r="489" spans="1:10">
      <c r="A489" s="542" t="s">
        <v>612</v>
      </c>
      <c r="B489" s="543" t="s">
        <v>563</v>
      </c>
      <c r="C489" s="554"/>
      <c r="D489" s="555"/>
      <c r="E489" s="555"/>
      <c r="F489" s="556"/>
      <c r="G489" s="546" t="s">
        <v>904</v>
      </c>
      <c r="H489" s="547"/>
      <c r="I489" s="547" t="s">
        <v>905</v>
      </c>
    </row>
    <row r="490" spans="1:10">
      <c r="A490" s="542" t="s">
        <v>612</v>
      </c>
      <c r="B490" s="543" t="s">
        <v>671</v>
      </c>
      <c r="C490" s="554"/>
      <c r="D490" s="555"/>
      <c r="E490" s="555"/>
      <c r="F490" s="556"/>
      <c r="G490" s="546" t="s">
        <v>906</v>
      </c>
      <c r="H490" s="547"/>
      <c r="I490" s="547" t="s">
        <v>905</v>
      </c>
    </row>
    <row r="491" spans="1:10" s="553" customFormat="1">
      <c r="A491" s="538" t="s">
        <v>636</v>
      </c>
      <c r="B491" s="539"/>
      <c r="C491" s="1184" t="s">
        <v>559</v>
      </c>
      <c r="D491" s="1185"/>
      <c r="E491" s="1185"/>
      <c r="F491" s="1186"/>
      <c r="G491" s="540" t="s">
        <v>907</v>
      </c>
      <c r="H491" s="566"/>
      <c r="I491" s="566"/>
    </row>
    <row r="492" spans="1:10">
      <c r="A492" s="542" t="s">
        <v>636</v>
      </c>
      <c r="B492" s="543" t="s">
        <v>866</v>
      </c>
      <c r="C492" s="544"/>
      <c r="D492" s="544"/>
      <c r="E492" s="544"/>
      <c r="F492" s="544"/>
      <c r="G492" s="546" t="s">
        <v>908</v>
      </c>
      <c r="H492" s="547"/>
      <c r="I492" s="547"/>
    </row>
    <row r="493" spans="1:10">
      <c r="A493" s="538" t="s">
        <v>834</v>
      </c>
      <c r="B493" s="608"/>
      <c r="C493" s="1189" t="s">
        <v>559</v>
      </c>
      <c r="D493" s="1190"/>
      <c r="E493" s="1190"/>
      <c r="F493" s="1191"/>
      <c r="G493" s="540" t="s">
        <v>909</v>
      </c>
      <c r="H493" s="609"/>
      <c r="I493" s="566"/>
    </row>
    <row r="494" spans="1:10">
      <c r="A494" s="542" t="s">
        <v>834</v>
      </c>
      <c r="B494" s="543" t="s">
        <v>866</v>
      </c>
      <c r="C494" s="554"/>
      <c r="D494" s="555"/>
      <c r="E494" s="555"/>
      <c r="F494" s="556"/>
      <c r="G494" s="546" t="s">
        <v>909</v>
      </c>
      <c r="H494" s="547"/>
      <c r="I494" s="547"/>
    </row>
    <row r="495" spans="1:10">
      <c r="A495" s="538" t="s">
        <v>910</v>
      </c>
      <c r="B495" s="539"/>
      <c r="C495" s="1184" t="s">
        <v>559</v>
      </c>
      <c r="D495" s="1185"/>
      <c r="E495" s="1185"/>
      <c r="F495" s="1186"/>
      <c r="G495" s="540" t="s">
        <v>911</v>
      </c>
      <c r="H495" s="566"/>
      <c r="I495" s="566"/>
    </row>
    <row r="496" spans="1:10">
      <c r="A496" s="542" t="s">
        <v>910</v>
      </c>
      <c r="B496" s="543" t="s">
        <v>626</v>
      </c>
      <c r="C496" s="544"/>
      <c r="D496" s="544"/>
      <c r="E496" s="562"/>
      <c r="G496" s="546" t="s">
        <v>627</v>
      </c>
      <c r="H496" s="547"/>
      <c r="I496" s="547"/>
    </row>
    <row r="497" spans="1:9">
      <c r="A497" s="610" t="s">
        <v>910</v>
      </c>
      <c r="B497" s="611" t="s">
        <v>606</v>
      </c>
      <c r="C497" s="544"/>
      <c r="D497" s="544"/>
      <c r="E497" s="562"/>
      <c r="G497" s="612" t="s">
        <v>912</v>
      </c>
      <c r="H497" s="547"/>
      <c r="I497" s="613"/>
    </row>
    <row r="498" spans="1:9">
      <c r="A498" s="542" t="s">
        <v>910</v>
      </c>
      <c r="B498" s="543" t="s">
        <v>687</v>
      </c>
      <c r="C498" s="596"/>
      <c r="D498" s="597"/>
      <c r="E498" s="597"/>
      <c r="F498" s="598"/>
      <c r="G498" s="546" t="s">
        <v>913</v>
      </c>
      <c r="H498" s="547"/>
      <c r="I498" s="547"/>
    </row>
    <row r="499" spans="1:9">
      <c r="A499" s="542" t="s">
        <v>910</v>
      </c>
      <c r="B499" s="543" t="s">
        <v>591</v>
      </c>
      <c r="C499" s="554"/>
      <c r="D499" s="555"/>
      <c r="E499" s="555"/>
      <c r="F499" s="556"/>
      <c r="G499" s="546" t="s">
        <v>592</v>
      </c>
      <c r="H499" s="547"/>
      <c r="I499" s="547"/>
    </row>
    <row r="500" spans="1:9">
      <c r="A500" s="542" t="s">
        <v>910</v>
      </c>
      <c r="B500" s="543" t="s">
        <v>597</v>
      </c>
      <c r="C500" s="554"/>
      <c r="D500" s="555"/>
      <c r="E500" s="555"/>
      <c r="F500" s="556"/>
      <c r="G500" s="546" t="s">
        <v>598</v>
      </c>
      <c r="H500" s="547"/>
      <c r="I500" s="547"/>
    </row>
    <row r="501" spans="1:9">
      <c r="A501" s="542" t="s">
        <v>910</v>
      </c>
      <c r="B501" s="543" t="s">
        <v>914</v>
      </c>
      <c r="C501" s="544"/>
      <c r="D501" s="544"/>
      <c r="E501" s="544"/>
      <c r="F501" s="544"/>
      <c r="G501" s="546" t="s">
        <v>915</v>
      </c>
      <c r="H501" s="547"/>
      <c r="I501" s="547"/>
    </row>
    <row r="502" spans="1:9">
      <c r="A502" s="542" t="s">
        <v>910</v>
      </c>
      <c r="B502" s="543" t="s">
        <v>916</v>
      </c>
      <c r="C502" s="544"/>
      <c r="D502" s="544"/>
      <c r="E502" s="544"/>
      <c r="F502" s="544"/>
      <c r="G502" s="546" t="s">
        <v>917</v>
      </c>
      <c r="H502" s="547"/>
      <c r="I502" s="547"/>
    </row>
    <row r="503" spans="1:9">
      <c r="A503" s="542" t="s">
        <v>910</v>
      </c>
      <c r="B503" s="543" t="s">
        <v>707</v>
      </c>
      <c r="C503" s="554"/>
      <c r="D503" s="555"/>
      <c r="E503" s="555"/>
      <c r="F503" s="556"/>
      <c r="G503" s="546" t="s">
        <v>918</v>
      </c>
      <c r="H503" s="547"/>
      <c r="I503" s="547"/>
    </row>
    <row r="504" spans="1:9">
      <c r="A504" s="538" t="s">
        <v>919</v>
      </c>
      <c r="B504" s="539"/>
      <c r="C504" s="1184" t="s">
        <v>559</v>
      </c>
      <c r="D504" s="1185"/>
      <c r="E504" s="1185"/>
      <c r="F504" s="1186"/>
      <c r="G504" s="540" t="s">
        <v>920</v>
      </c>
      <c r="H504" s="614"/>
      <c r="I504" s="614"/>
    </row>
    <row r="505" spans="1:9">
      <c r="A505" s="542" t="s">
        <v>919</v>
      </c>
      <c r="B505" s="543" t="s">
        <v>579</v>
      </c>
      <c r="C505" s="554"/>
      <c r="D505" s="555"/>
      <c r="E505" s="555"/>
      <c r="F505" s="556"/>
      <c r="G505" s="546" t="s">
        <v>921</v>
      </c>
      <c r="H505" s="547"/>
      <c r="I505" s="547"/>
    </row>
    <row r="506" spans="1:9">
      <c r="A506" s="538" t="s">
        <v>922</v>
      </c>
      <c r="B506" s="539"/>
      <c r="C506" s="1184" t="s">
        <v>559</v>
      </c>
      <c r="D506" s="1185"/>
      <c r="E506" s="1185"/>
      <c r="F506" s="1186"/>
      <c r="G506" s="540" t="s">
        <v>923</v>
      </c>
      <c r="H506" s="566"/>
      <c r="I506" s="615"/>
    </row>
    <row r="507" spans="1:9">
      <c r="A507" s="542" t="s">
        <v>922</v>
      </c>
      <c r="B507" s="543" t="s">
        <v>585</v>
      </c>
      <c r="C507" s="544"/>
      <c r="D507" s="544"/>
      <c r="E507" s="544"/>
      <c r="F507" s="544"/>
      <c r="G507" s="546" t="s">
        <v>924</v>
      </c>
      <c r="H507" s="547"/>
      <c r="I507" s="562"/>
    </row>
    <row r="508" spans="1:9">
      <c r="A508" s="542" t="s">
        <v>922</v>
      </c>
      <c r="B508" s="543" t="s">
        <v>591</v>
      </c>
      <c r="C508" s="554"/>
      <c r="D508" s="555"/>
      <c r="E508" s="555"/>
      <c r="F508" s="556"/>
      <c r="G508" s="546" t="s">
        <v>592</v>
      </c>
      <c r="H508" s="567"/>
      <c r="I508" s="547"/>
    </row>
    <row r="509" spans="1:9">
      <c r="A509" s="542" t="s">
        <v>922</v>
      </c>
      <c r="B509" s="543" t="s">
        <v>593</v>
      </c>
      <c r="C509" s="616"/>
      <c r="D509" s="617"/>
      <c r="E509" s="617"/>
      <c r="F509" s="618"/>
      <c r="G509" s="546" t="s">
        <v>594</v>
      </c>
      <c r="H509" s="547"/>
      <c r="I509" s="568"/>
    </row>
    <row r="510" spans="1:9">
      <c r="A510" s="538" t="s">
        <v>925</v>
      </c>
      <c r="B510" s="539"/>
      <c r="C510" s="1184" t="s">
        <v>559</v>
      </c>
      <c r="D510" s="1185"/>
      <c r="E510" s="1185"/>
      <c r="F510" s="1186"/>
      <c r="G510" s="540" t="s">
        <v>926</v>
      </c>
      <c r="H510" s="566"/>
      <c r="I510" s="615"/>
    </row>
    <row r="511" spans="1:9">
      <c r="A511" s="542" t="s">
        <v>925</v>
      </c>
      <c r="B511" s="543" t="s">
        <v>558</v>
      </c>
      <c r="C511" s="570"/>
      <c r="D511" s="570"/>
      <c r="E511" s="571"/>
      <c r="F511" s="571"/>
      <c r="G511" s="546" t="s">
        <v>562</v>
      </c>
      <c r="H511" s="547"/>
      <c r="I511" s="562"/>
    </row>
    <row r="512" spans="1:9">
      <c r="A512" s="542" t="s">
        <v>925</v>
      </c>
      <c r="B512" s="543" t="s">
        <v>606</v>
      </c>
      <c r="C512" s="545"/>
      <c r="D512" s="545"/>
      <c r="E512" s="544"/>
      <c r="F512" s="544"/>
      <c r="G512" s="546" t="s">
        <v>927</v>
      </c>
      <c r="H512" s="547"/>
      <c r="I512" s="568"/>
    </row>
    <row r="513" spans="1:9">
      <c r="A513" s="542" t="s">
        <v>925</v>
      </c>
      <c r="B513" s="543" t="s">
        <v>653</v>
      </c>
      <c r="C513" s="545"/>
      <c r="D513" s="545"/>
      <c r="E513" s="544"/>
      <c r="F513" s="544"/>
      <c r="G513" s="546" t="s">
        <v>657</v>
      </c>
      <c r="H513" s="547"/>
      <c r="I513" s="547"/>
    </row>
    <row r="514" spans="1:9">
      <c r="A514" s="542" t="s">
        <v>925</v>
      </c>
      <c r="B514" s="543" t="s">
        <v>581</v>
      </c>
      <c r="C514" s="571" t="s">
        <v>565</v>
      </c>
      <c r="D514" s="571" t="s">
        <v>579</v>
      </c>
      <c r="E514" s="571" t="s">
        <v>560</v>
      </c>
      <c r="F514" s="571" t="s">
        <v>580</v>
      </c>
      <c r="G514" s="546" t="s">
        <v>582</v>
      </c>
      <c r="H514" s="547"/>
      <c r="I514" s="562"/>
    </row>
    <row r="515" spans="1:9">
      <c r="A515" s="542" t="s">
        <v>925</v>
      </c>
      <c r="B515" s="543" t="s">
        <v>560</v>
      </c>
      <c r="C515" s="544"/>
      <c r="D515" s="544"/>
      <c r="E515" s="544"/>
      <c r="F515" s="544"/>
      <c r="G515" s="546" t="s">
        <v>928</v>
      </c>
      <c r="H515" s="547"/>
      <c r="I515" s="568" t="s">
        <v>929</v>
      </c>
    </row>
    <row r="516" spans="1:9">
      <c r="A516" s="542" t="s">
        <v>925</v>
      </c>
      <c r="B516" s="543" t="s">
        <v>779</v>
      </c>
      <c r="C516" s="544"/>
      <c r="D516" s="544"/>
      <c r="E516" s="544"/>
      <c r="F516" s="544"/>
      <c r="G516" s="546" t="s">
        <v>930</v>
      </c>
      <c r="H516" s="547"/>
      <c r="I516" s="547"/>
    </row>
    <row r="517" spans="1:9">
      <c r="A517" s="542" t="s">
        <v>925</v>
      </c>
      <c r="B517" s="543" t="s">
        <v>788</v>
      </c>
      <c r="C517" s="544"/>
      <c r="D517" s="544"/>
      <c r="E517" s="544"/>
      <c r="F517" s="544"/>
      <c r="G517" s="546" t="s">
        <v>931</v>
      </c>
      <c r="H517" s="547"/>
      <c r="I517" s="547" t="s">
        <v>932</v>
      </c>
    </row>
    <row r="518" spans="1:9">
      <c r="A518" s="542" t="s">
        <v>925</v>
      </c>
      <c r="B518" s="543" t="s">
        <v>793</v>
      </c>
      <c r="C518" s="544"/>
      <c r="D518" s="544"/>
      <c r="E518" s="544"/>
      <c r="F518" s="544"/>
      <c r="G518" s="546" t="s">
        <v>933</v>
      </c>
      <c r="H518" s="547"/>
      <c r="I518" s="562"/>
    </row>
    <row r="519" spans="1:9">
      <c r="A519" s="542" t="s">
        <v>925</v>
      </c>
      <c r="B519" s="543" t="s">
        <v>796</v>
      </c>
      <c r="C519" s="571"/>
      <c r="D519" s="571"/>
      <c r="E519" s="571"/>
      <c r="F519" s="571"/>
      <c r="G519" s="572" t="s">
        <v>934</v>
      </c>
      <c r="H519" s="547"/>
      <c r="I519" s="562"/>
    </row>
    <row r="520" spans="1:9">
      <c r="A520" s="542" t="s">
        <v>925</v>
      </c>
      <c r="B520" s="543" t="s">
        <v>595</v>
      </c>
      <c r="C520" s="544"/>
      <c r="D520" s="544"/>
      <c r="E520" s="544"/>
      <c r="F520" s="544"/>
      <c r="G520" s="546" t="s">
        <v>596</v>
      </c>
      <c r="H520" s="547"/>
      <c r="I520" s="568"/>
    </row>
    <row r="521" spans="1:9">
      <c r="A521" s="542" t="s">
        <v>925</v>
      </c>
      <c r="B521" s="543" t="s">
        <v>561</v>
      </c>
      <c r="C521" s="554"/>
      <c r="D521" s="555"/>
      <c r="E521" s="555"/>
      <c r="F521" s="556"/>
      <c r="G521" s="546" t="s">
        <v>601</v>
      </c>
      <c r="H521" s="547"/>
      <c r="I521" s="547"/>
    </row>
    <row r="522" spans="1:9">
      <c r="A522" s="538" t="s">
        <v>613</v>
      </c>
      <c r="B522" s="619"/>
      <c r="C522" s="620"/>
      <c r="D522" s="620"/>
      <c r="E522" s="620"/>
      <c r="F522" s="620"/>
      <c r="G522" s="584" t="s">
        <v>935</v>
      </c>
      <c r="H522" s="566"/>
      <c r="I522" s="566"/>
    </row>
    <row r="523" spans="1:9">
      <c r="A523" s="542" t="s">
        <v>613</v>
      </c>
      <c r="B523" s="543" t="s">
        <v>626</v>
      </c>
      <c r="C523" s="544"/>
      <c r="D523" s="544"/>
      <c r="E523" s="544"/>
      <c r="F523" s="544"/>
      <c r="G523" s="546" t="s">
        <v>936</v>
      </c>
      <c r="H523" s="547"/>
      <c r="I523" s="547"/>
    </row>
    <row r="524" spans="1:9">
      <c r="A524" s="538" t="s">
        <v>937</v>
      </c>
      <c r="B524" s="619"/>
      <c r="C524" s="620"/>
      <c r="D524" s="620"/>
      <c r="E524" s="620"/>
      <c r="F524" s="620"/>
      <c r="G524" s="584" t="s">
        <v>938</v>
      </c>
      <c r="H524" s="566"/>
      <c r="I524" s="566"/>
    </row>
    <row r="525" spans="1:9">
      <c r="A525" s="542" t="s">
        <v>937</v>
      </c>
      <c r="B525" s="543" t="s">
        <v>558</v>
      </c>
      <c r="C525" s="562" t="s">
        <v>939</v>
      </c>
      <c r="D525" s="546"/>
      <c r="E525" s="546"/>
      <c r="F525" s="546"/>
      <c r="G525" s="562" t="s">
        <v>940</v>
      </c>
      <c r="H525" s="547"/>
      <c r="I525" s="568"/>
    </row>
    <row r="526" spans="1:9">
      <c r="A526" s="542" t="s">
        <v>937</v>
      </c>
      <c r="B526" s="543" t="s">
        <v>606</v>
      </c>
      <c r="C526" s="562" t="s">
        <v>941</v>
      </c>
      <c r="D526" s="546"/>
      <c r="E526" s="546"/>
      <c r="F526" s="546"/>
      <c r="G526" s="562" t="s">
        <v>942</v>
      </c>
      <c r="H526" s="547"/>
      <c r="I526" s="568"/>
    </row>
    <row r="527" spans="1:9">
      <c r="A527" s="542" t="s">
        <v>937</v>
      </c>
      <c r="B527" s="543" t="s">
        <v>624</v>
      </c>
      <c r="C527" s="562" t="s">
        <v>943</v>
      </c>
      <c r="D527" s="546"/>
      <c r="E527" s="546"/>
      <c r="F527" s="546"/>
      <c r="G527" s="562" t="s">
        <v>944</v>
      </c>
      <c r="H527" s="547"/>
      <c r="I527" s="568"/>
    </row>
    <row r="528" spans="1:9">
      <c r="A528" s="542" t="s">
        <v>937</v>
      </c>
      <c r="B528" s="543" t="s">
        <v>641</v>
      </c>
      <c r="C528" s="562" t="s">
        <v>945</v>
      </c>
      <c r="D528" s="546"/>
      <c r="E528" s="546"/>
      <c r="F528" s="546"/>
      <c r="G528" s="562" t="s">
        <v>946</v>
      </c>
      <c r="H528" s="547"/>
      <c r="I528" s="568"/>
    </row>
    <row r="529" spans="1:9">
      <c r="A529" s="542" t="s">
        <v>937</v>
      </c>
      <c r="B529" s="543" t="s">
        <v>653</v>
      </c>
      <c r="C529" s="562" t="s">
        <v>947</v>
      </c>
      <c r="D529" s="546"/>
      <c r="E529" s="546"/>
      <c r="F529" s="546"/>
      <c r="G529" s="562" t="s">
        <v>948</v>
      </c>
      <c r="H529" s="547"/>
      <c r="I529" s="568"/>
    </row>
    <row r="530" spans="1:9">
      <c r="A530" s="542" t="s">
        <v>937</v>
      </c>
      <c r="B530" s="543" t="s">
        <v>626</v>
      </c>
      <c r="C530" s="562" t="s">
        <v>949</v>
      </c>
      <c r="D530" s="546"/>
      <c r="E530" s="546"/>
      <c r="F530" s="546"/>
      <c r="G530" s="562" t="s">
        <v>950</v>
      </c>
      <c r="H530" s="547"/>
      <c r="I530" s="568"/>
    </row>
    <row r="531" spans="1:9">
      <c r="A531" s="542" t="s">
        <v>937</v>
      </c>
      <c r="B531" s="543" t="s">
        <v>563</v>
      </c>
      <c r="C531" s="562" t="s">
        <v>951</v>
      </c>
      <c r="D531" s="546"/>
      <c r="E531" s="546"/>
      <c r="F531" s="546"/>
      <c r="G531" s="562" t="s">
        <v>952</v>
      </c>
      <c r="H531" s="547"/>
      <c r="I531" s="568"/>
    </row>
    <row r="532" spans="1:9">
      <c r="A532" s="542" t="s">
        <v>937</v>
      </c>
      <c r="B532" s="543" t="s">
        <v>671</v>
      </c>
      <c r="C532" s="562" t="s">
        <v>953</v>
      </c>
      <c r="D532" s="546"/>
      <c r="E532" s="546"/>
      <c r="F532" s="546"/>
      <c r="G532" s="562" t="s">
        <v>954</v>
      </c>
      <c r="H532" s="547"/>
      <c r="I532" s="568"/>
    </row>
    <row r="533" spans="1:9">
      <c r="A533" s="542" t="s">
        <v>937</v>
      </c>
      <c r="B533" s="543" t="s">
        <v>658</v>
      </c>
      <c r="C533" s="562" t="s">
        <v>955</v>
      </c>
      <c r="D533" s="546"/>
      <c r="E533" s="546"/>
      <c r="F533" s="546"/>
      <c r="G533" s="562" t="s">
        <v>956</v>
      </c>
      <c r="H533" s="547"/>
      <c r="I533" s="568"/>
    </row>
    <row r="534" spans="1:9">
      <c r="A534" s="542" t="s">
        <v>937</v>
      </c>
      <c r="B534" s="543" t="s">
        <v>694</v>
      </c>
      <c r="C534" s="562" t="s">
        <v>957</v>
      </c>
      <c r="D534" s="546"/>
      <c r="E534" s="546"/>
      <c r="F534" s="546"/>
      <c r="G534" s="562" t="s">
        <v>958</v>
      </c>
      <c r="H534" s="547"/>
      <c r="I534" s="568"/>
    </row>
    <row r="535" spans="1:9">
      <c r="A535" s="542" t="s">
        <v>937</v>
      </c>
      <c r="B535" s="543" t="s">
        <v>565</v>
      </c>
      <c r="C535" s="562" t="s">
        <v>959</v>
      </c>
      <c r="D535" s="546"/>
      <c r="E535" s="546"/>
      <c r="F535" s="546"/>
      <c r="G535" s="562" t="s">
        <v>960</v>
      </c>
      <c r="H535" s="547"/>
      <c r="I535" s="568"/>
    </row>
    <row r="536" spans="1:9">
      <c r="A536" s="542" t="s">
        <v>937</v>
      </c>
      <c r="B536" s="543" t="s">
        <v>566</v>
      </c>
      <c r="C536" s="562" t="s">
        <v>961</v>
      </c>
      <c r="D536" s="546"/>
      <c r="E536" s="546"/>
      <c r="F536" s="546"/>
      <c r="G536" s="562" t="s">
        <v>962</v>
      </c>
      <c r="H536" s="547"/>
      <c r="I536" s="568"/>
    </row>
    <row r="537" spans="1:9">
      <c r="A537" s="542" t="s">
        <v>937</v>
      </c>
      <c r="B537" s="543" t="s">
        <v>569</v>
      </c>
      <c r="C537" s="562" t="s">
        <v>963</v>
      </c>
      <c r="D537" s="546"/>
      <c r="E537" s="546"/>
      <c r="F537" s="546"/>
      <c r="G537" s="562" t="s">
        <v>964</v>
      </c>
      <c r="H537" s="547"/>
      <c r="I537" s="568"/>
    </row>
    <row r="538" spans="1:9">
      <c r="A538" s="542" t="s">
        <v>937</v>
      </c>
      <c r="B538" s="543" t="s">
        <v>629</v>
      </c>
      <c r="C538" s="562" t="s">
        <v>965</v>
      </c>
      <c r="D538" s="546"/>
      <c r="E538" s="546"/>
      <c r="F538" s="546"/>
      <c r="G538" s="562" t="s">
        <v>966</v>
      </c>
      <c r="H538" s="547"/>
      <c r="I538" s="568"/>
    </row>
    <row r="539" spans="1:9">
      <c r="A539" s="542" t="s">
        <v>937</v>
      </c>
      <c r="B539" s="543" t="s">
        <v>570</v>
      </c>
      <c r="C539" s="562" t="s">
        <v>967</v>
      </c>
      <c r="D539" s="546"/>
      <c r="E539" s="546"/>
      <c r="F539" s="546"/>
      <c r="G539" s="562" t="s">
        <v>968</v>
      </c>
      <c r="H539" s="547"/>
      <c r="I539" s="568"/>
    </row>
    <row r="540" spans="1:9">
      <c r="A540" s="542" t="s">
        <v>937</v>
      </c>
      <c r="B540" s="543" t="s">
        <v>574</v>
      </c>
      <c r="C540" s="562" t="s">
        <v>969</v>
      </c>
      <c r="D540" s="546"/>
      <c r="E540" s="546"/>
      <c r="F540" s="546"/>
      <c r="G540" s="562" t="s">
        <v>970</v>
      </c>
      <c r="H540" s="547"/>
      <c r="I540" s="568"/>
    </row>
    <row r="541" spans="1:9">
      <c r="A541" s="542" t="s">
        <v>937</v>
      </c>
      <c r="B541" s="543" t="s">
        <v>577</v>
      </c>
      <c r="C541" s="562" t="s">
        <v>971</v>
      </c>
      <c r="D541" s="546"/>
      <c r="E541" s="546"/>
      <c r="F541" s="546"/>
      <c r="G541" s="562" t="s">
        <v>972</v>
      </c>
      <c r="H541" s="547"/>
      <c r="I541" s="568"/>
    </row>
    <row r="542" spans="1:9">
      <c r="A542" s="542" t="s">
        <v>937</v>
      </c>
      <c r="B542" s="543" t="s">
        <v>675</v>
      </c>
      <c r="C542" s="562" t="s">
        <v>973</v>
      </c>
      <c r="D542" s="546"/>
      <c r="E542" s="546"/>
      <c r="F542" s="546"/>
      <c r="G542" s="562" t="s">
        <v>974</v>
      </c>
      <c r="H542" s="547"/>
      <c r="I542" s="568"/>
    </row>
    <row r="543" spans="1:9">
      <c r="A543" s="542" t="s">
        <v>937</v>
      </c>
      <c r="B543" s="543" t="s">
        <v>754</v>
      </c>
      <c r="C543" s="562" t="s">
        <v>975</v>
      </c>
      <c r="D543" s="546"/>
      <c r="E543" s="546"/>
      <c r="F543" s="546"/>
      <c r="G543" s="562" t="s">
        <v>976</v>
      </c>
      <c r="H543" s="547"/>
      <c r="I543" s="568"/>
    </row>
    <row r="544" spans="1:9">
      <c r="A544" s="542" t="s">
        <v>937</v>
      </c>
      <c r="B544" s="543" t="s">
        <v>758</v>
      </c>
      <c r="C544" s="562" t="s">
        <v>977</v>
      </c>
      <c r="D544" s="546"/>
      <c r="E544" s="546"/>
      <c r="F544" s="546"/>
      <c r="G544" s="562" t="s">
        <v>978</v>
      </c>
      <c r="H544" s="547"/>
      <c r="I544" s="568"/>
    </row>
    <row r="545" spans="1:9">
      <c r="A545" s="542" t="s">
        <v>937</v>
      </c>
      <c r="B545" s="543" t="s">
        <v>579</v>
      </c>
      <c r="C545" s="562" t="s">
        <v>979</v>
      </c>
      <c r="D545" s="546"/>
      <c r="E545" s="546"/>
      <c r="F545" s="546"/>
      <c r="G545" s="562" t="s">
        <v>980</v>
      </c>
      <c r="H545" s="547"/>
      <c r="I545" s="568"/>
    </row>
    <row r="546" spans="1:9">
      <c r="A546" s="542" t="s">
        <v>937</v>
      </c>
      <c r="B546" s="543" t="s">
        <v>581</v>
      </c>
      <c r="C546" s="562" t="s">
        <v>981</v>
      </c>
      <c r="D546" s="546"/>
      <c r="E546" s="546"/>
      <c r="F546" s="546"/>
      <c r="G546" s="562" t="s">
        <v>982</v>
      </c>
      <c r="H546" s="547"/>
      <c r="I546" s="568"/>
    </row>
    <row r="547" spans="1:9">
      <c r="A547" s="542" t="s">
        <v>937</v>
      </c>
      <c r="B547" s="543" t="s">
        <v>580</v>
      </c>
      <c r="C547" s="562" t="s">
        <v>983</v>
      </c>
      <c r="D547" s="546"/>
      <c r="E547" s="546"/>
      <c r="F547" s="546"/>
      <c r="G547" s="562" t="s">
        <v>984</v>
      </c>
      <c r="H547" s="547"/>
      <c r="I547" s="568"/>
    </row>
    <row r="548" spans="1:9">
      <c r="A548" s="542" t="s">
        <v>937</v>
      </c>
      <c r="B548" s="543" t="s">
        <v>779</v>
      </c>
      <c r="C548" s="562" t="s">
        <v>985</v>
      </c>
      <c r="D548" s="546"/>
      <c r="E548" s="546"/>
      <c r="F548" s="546"/>
      <c r="G548" s="562" t="s">
        <v>986</v>
      </c>
      <c r="H548" s="547"/>
      <c r="I548" s="568"/>
    </row>
    <row r="549" spans="1:9">
      <c r="A549" s="542" t="s">
        <v>937</v>
      </c>
      <c r="B549" s="543" t="s">
        <v>784</v>
      </c>
      <c r="C549" s="562" t="s">
        <v>987</v>
      </c>
      <c r="D549" s="546"/>
      <c r="E549" s="546"/>
      <c r="F549" s="546"/>
      <c r="G549" s="562" t="s">
        <v>988</v>
      </c>
      <c r="H549" s="547"/>
      <c r="I549" s="568"/>
    </row>
    <row r="550" spans="1:9">
      <c r="A550" s="542" t="s">
        <v>937</v>
      </c>
      <c r="B550" s="543" t="s">
        <v>788</v>
      </c>
      <c r="C550" s="562" t="s">
        <v>989</v>
      </c>
      <c r="D550" s="546"/>
      <c r="E550" s="546"/>
      <c r="F550" s="546"/>
      <c r="G550" s="562" t="s">
        <v>990</v>
      </c>
      <c r="H550" s="547"/>
      <c r="I550" s="568"/>
    </row>
    <row r="551" spans="1:9">
      <c r="A551" s="542" t="s">
        <v>937</v>
      </c>
      <c r="B551" s="543" t="s">
        <v>793</v>
      </c>
      <c r="C551" s="562" t="s">
        <v>991</v>
      </c>
      <c r="D551" s="546"/>
      <c r="E551" s="546"/>
      <c r="F551" s="546"/>
      <c r="G551" s="562" t="s">
        <v>992</v>
      </c>
      <c r="H551" s="547"/>
      <c r="I551" s="568"/>
    </row>
    <row r="552" spans="1:9">
      <c r="A552" s="542" t="s">
        <v>937</v>
      </c>
      <c r="B552" s="543" t="s">
        <v>796</v>
      </c>
      <c r="C552" s="562" t="s">
        <v>993</v>
      </c>
      <c r="D552" s="546"/>
      <c r="E552" s="546"/>
      <c r="F552" s="546"/>
      <c r="G552" s="562" t="s">
        <v>994</v>
      </c>
      <c r="H552" s="547"/>
      <c r="I552" s="568"/>
    </row>
    <row r="553" spans="1:9">
      <c r="A553" s="542" t="s">
        <v>937</v>
      </c>
      <c r="B553" s="543" t="s">
        <v>620</v>
      </c>
      <c r="C553" s="562" t="s">
        <v>995</v>
      </c>
      <c r="D553" s="546"/>
      <c r="E553" s="546"/>
      <c r="F553" s="546"/>
      <c r="G553" s="562" t="s">
        <v>996</v>
      </c>
      <c r="H553" s="547"/>
      <c r="I553" s="568"/>
    </row>
    <row r="554" spans="1:9">
      <c r="A554" s="542" t="s">
        <v>937</v>
      </c>
      <c r="B554" s="543" t="s">
        <v>585</v>
      </c>
      <c r="C554" s="562" t="s">
        <v>997</v>
      </c>
      <c r="D554" s="546"/>
      <c r="E554" s="546"/>
      <c r="F554" s="546"/>
      <c r="G554" s="562" t="s">
        <v>998</v>
      </c>
      <c r="H554" s="547"/>
      <c r="I554" s="568"/>
    </row>
    <row r="555" spans="1:9">
      <c r="A555" s="542" t="s">
        <v>937</v>
      </c>
      <c r="B555" s="543" t="s">
        <v>646</v>
      </c>
      <c r="C555" s="562" t="s">
        <v>999</v>
      </c>
      <c r="D555" s="546"/>
      <c r="E555" s="546"/>
      <c r="F555" s="546"/>
      <c r="G555" s="562" t="s">
        <v>1000</v>
      </c>
      <c r="H555" s="547"/>
      <c r="I555" s="568"/>
    </row>
    <row r="556" spans="1:9">
      <c r="A556" s="542" t="s">
        <v>937</v>
      </c>
      <c r="B556" s="543" t="s">
        <v>704</v>
      </c>
      <c r="C556" s="562" t="s">
        <v>1001</v>
      </c>
      <c r="D556" s="546"/>
      <c r="E556" s="546"/>
      <c r="F556" s="546"/>
      <c r="G556" s="562" t="s">
        <v>1002</v>
      </c>
      <c r="H556" s="547"/>
      <c r="I556" s="568"/>
    </row>
    <row r="557" spans="1:9">
      <c r="A557" s="542" t="s">
        <v>937</v>
      </c>
      <c r="B557" s="543" t="s">
        <v>832</v>
      </c>
      <c r="C557" s="562" t="s">
        <v>1003</v>
      </c>
      <c r="D557" s="546"/>
      <c r="E557" s="546"/>
      <c r="F557" s="546"/>
      <c r="G557" s="562" t="s">
        <v>1004</v>
      </c>
      <c r="H557" s="547"/>
      <c r="I557" s="568"/>
    </row>
    <row r="558" spans="1:9">
      <c r="A558" s="542" t="s">
        <v>937</v>
      </c>
      <c r="B558" s="543" t="s">
        <v>840</v>
      </c>
      <c r="C558" s="562" t="s">
        <v>1005</v>
      </c>
      <c r="D558" s="546"/>
      <c r="E558" s="546"/>
      <c r="F558" s="546"/>
      <c r="G558" s="562" t="s">
        <v>1006</v>
      </c>
      <c r="H558" s="547"/>
      <c r="I558" s="568"/>
    </row>
    <row r="559" spans="1:9">
      <c r="A559" s="542" t="s">
        <v>937</v>
      </c>
      <c r="B559" s="543" t="s">
        <v>848</v>
      </c>
      <c r="C559" s="562" t="s">
        <v>1007</v>
      </c>
      <c r="D559" s="546"/>
      <c r="E559" s="546"/>
      <c r="F559" s="546"/>
      <c r="G559" s="562" t="s">
        <v>1008</v>
      </c>
      <c r="H559" s="547"/>
      <c r="I559" s="568"/>
    </row>
    <row r="560" spans="1:9">
      <c r="A560" s="542" t="s">
        <v>937</v>
      </c>
      <c r="B560" s="543" t="s">
        <v>850</v>
      </c>
      <c r="C560" s="562" t="s">
        <v>1009</v>
      </c>
      <c r="D560" s="546"/>
      <c r="E560" s="546"/>
      <c r="F560" s="546"/>
      <c r="G560" s="562" t="s">
        <v>1010</v>
      </c>
      <c r="H560" s="547"/>
      <c r="I560" s="568"/>
    </row>
    <row r="561" spans="1:9">
      <c r="A561" s="542" t="s">
        <v>937</v>
      </c>
      <c r="B561" s="543" t="s">
        <v>853</v>
      </c>
      <c r="C561" s="562" t="s">
        <v>1011</v>
      </c>
      <c r="D561" s="546"/>
      <c r="E561" s="546"/>
      <c r="F561" s="546"/>
      <c r="G561" s="562" t="s">
        <v>1012</v>
      </c>
      <c r="H561" s="547"/>
      <c r="I561" s="568"/>
    </row>
    <row r="562" spans="1:9">
      <c r="A562" s="542" t="s">
        <v>937</v>
      </c>
      <c r="B562" s="543" t="s">
        <v>856</v>
      </c>
      <c r="C562" s="562" t="s">
        <v>1013</v>
      </c>
      <c r="D562" s="546"/>
      <c r="E562" s="546"/>
      <c r="F562" s="546"/>
      <c r="G562" s="562" t="s">
        <v>1014</v>
      </c>
      <c r="H562" s="547"/>
      <c r="I562" s="568"/>
    </row>
    <row r="563" spans="1:9">
      <c r="A563" s="542" t="s">
        <v>937</v>
      </c>
      <c r="B563" s="543" t="s">
        <v>859</v>
      </c>
      <c r="C563" s="562" t="s">
        <v>1015</v>
      </c>
      <c r="D563" s="546"/>
      <c r="E563" s="546"/>
      <c r="F563" s="546"/>
      <c r="G563" s="562" t="s">
        <v>1016</v>
      </c>
      <c r="H563" s="547"/>
      <c r="I563" s="568"/>
    </row>
    <row r="564" spans="1:9">
      <c r="A564" s="542" t="s">
        <v>937</v>
      </c>
      <c r="B564" s="543" t="s">
        <v>680</v>
      </c>
      <c r="C564" s="562" t="s">
        <v>1017</v>
      </c>
      <c r="D564" s="546"/>
      <c r="E564" s="546"/>
      <c r="F564" s="546"/>
      <c r="G564" s="562" t="s">
        <v>1018</v>
      </c>
      <c r="H564" s="547"/>
      <c r="I564" s="568"/>
    </row>
    <row r="565" spans="1:9">
      <c r="A565" s="542" t="s">
        <v>937</v>
      </c>
      <c r="B565" s="543" t="s">
        <v>808</v>
      </c>
      <c r="C565" s="562" t="s">
        <v>1019</v>
      </c>
      <c r="D565" s="546"/>
      <c r="E565" s="546"/>
      <c r="F565" s="546"/>
      <c r="G565" s="562" t="s">
        <v>1020</v>
      </c>
      <c r="H565" s="547"/>
      <c r="I565" s="568"/>
    </row>
    <row r="566" spans="1:9">
      <c r="A566" s="542" t="s">
        <v>937</v>
      </c>
      <c r="B566" s="543" t="s">
        <v>811</v>
      </c>
      <c r="C566" s="562"/>
      <c r="D566" s="546"/>
      <c r="E566" s="546"/>
      <c r="F566" s="546"/>
      <c r="G566" s="562" t="s">
        <v>1021</v>
      </c>
      <c r="H566" s="547"/>
      <c r="I566" s="568" t="s">
        <v>1022</v>
      </c>
    </row>
    <row r="567" spans="1:9">
      <c r="A567" s="542" t="s">
        <v>937</v>
      </c>
      <c r="B567" s="543" t="s">
        <v>813</v>
      </c>
      <c r="C567" s="562" t="s">
        <v>1023</v>
      </c>
      <c r="D567" s="546"/>
      <c r="E567" s="546"/>
      <c r="F567" s="546"/>
      <c r="G567" s="562" t="s">
        <v>1024</v>
      </c>
      <c r="H567" s="547"/>
      <c r="I567" s="568"/>
    </row>
    <row r="568" spans="1:9">
      <c r="A568" s="542" t="s">
        <v>937</v>
      </c>
      <c r="B568" s="543" t="s">
        <v>815</v>
      </c>
      <c r="C568" s="562" t="s">
        <v>1025</v>
      </c>
      <c r="D568" s="546"/>
      <c r="E568" s="546"/>
      <c r="F568" s="546"/>
      <c r="G568" s="562" t="s">
        <v>1026</v>
      </c>
      <c r="H568" s="547"/>
      <c r="I568" s="568"/>
    </row>
    <row r="569" spans="1:9">
      <c r="A569" s="542" t="s">
        <v>937</v>
      </c>
      <c r="B569" s="543" t="s">
        <v>817</v>
      </c>
      <c r="C569" s="562" t="s">
        <v>1027</v>
      </c>
      <c r="D569" s="546"/>
      <c r="E569" s="546"/>
      <c r="F569" s="546"/>
      <c r="G569" s="562" t="s">
        <v>1028</v>
      </c>
      <c r="H569" s="547"/>
      <c r="I569" s="568"/>
    </row>
    <row r="570" spans="1:9">
      <c r="A570" s="542" t="s">
        <v>937</v>
      </c>
      <c r="B570" s="543" t="s">
        <v>819</v>
      </c>
      <c r="C570" s="562" t="s">
        <v>1029</v>
      </c>
      <c r="D570" s="546"/>
      <c r="E570" s="546"/>
      <c r="F570" s="546"/>
      <c r="G570" s="562" t="s">
        <v>1030</v>
      </c>
      <c r="H570" s="547"/>
      <c r="I570" s="568"/>
    </row>
    <row r="571" spans="1:9">
      <c r="A571" s="542" t="s">
        <v>937</v>
      </c>
      <c r="B571" s="543" t="s">
        <v>893</v>
      </c>
      <c r="C571" s="562" t="s">
        <v>1031</v>
      </c>
      <c r="D571" s="546"/>
      <c r="E571" s="546"/>
      <c r="F571" s="546"/>
      <c r="G571" s="562" t="s">
        <v>1032</v>
      </c>
      <c r="H571" s="547"/>
      <c r="I571" s="568"/>
    </row>
    <row r="572" spans="1:9">
      <c r="A572" s="542" t="s">
        <v>937</v>
      </c>
      <c r="B572" s="543" t="s">
        <v>636</v>
      </c>
      <c r="C572" s="562" t="s">
        <v>1033</v>
      </c>
      <c r="D572" s="546"/>
      <c r="E572" s="546"/>
      <c r="F572" s="546"/>
      <c r="G572" s="562" t="s">
        <v>1034</v>
      </c>
      <c r="H572" s="547"/>
      <c r="I572" s="568"/>
    </row>
    <row r="573" spans="1:9">
      <c r="A573" s="542" t="s">
        <v>937</v>
      </c>
      <c r="B573" s="543" t="s">
        <v>910</v>
      </c>
      <c r="C573" s="562" t="s">
        <v>1035</v>
      </c>
      <c r="D573" s="546"/>
      <c r="E573" s="546"/>
      <c r="F573" s="546"/>
      <c r="G573" s="562" t="s">
        <v>1036</v>
      </c>
      <c r="H573" s="547"/>
      <c r="I573" s="568"/>
    </row>
    <row r="574" spans="1:9">
      <c r="A574" s="542" t="s">
        <v>937</v>
      </c>
      <c r="B574" s="543" t="s">
        <v>922</v>
      </c>
      <c r="C574" s="562" t="s">
        <v>1037</v>
      </c>
      <c r="D574" s="546"/>
      <c r="E574" s="546"/>
      <c r="F574" s="546"/>
      <c r="G574" s="562" t="s">
        <v>1038</v>
      </c>
      <c r="H574" s="547"/>
      <c r="I574" s="568"/>
    </row>
    <row r="575" spans="1:9">
      <c r="A575" s="542" t="s">
        <v>937</v>
      </c>
      <c r="B575" s="543" t="s">
        <v>925</v>
      </c>
      <c r="C575" s="562" t="s">
        <v>1039</v>
      </c>
      <c r="D575" s="546"/>
      <c r="E575" s="546"/>
      <c r="F575" s="546"/>
      <c r="G575" s="562" t="s">
        <v>1040</v>
      </c>
      <c r="H575" s="547"/>
      <c r="I575" s="568"/>
    </row>
    <row r="576" spans="1:9">
      <c r="A576" s="542"/>
      <c r="B576" s="543"/>
      <c r="C576" s="562"/>
      <c r="D576" s="546"/>
      <c r="E576" s="546"/>
      <c r="F576" s="546"/>
      <c r="G576" s="562"/>
      <c r="H576" s="547"/>
      <c r="I576" s="568"/>
    </row>
    <row r="577" spans="1:9">
      <c r="A577" s="621">
        <v>85</v>
      </c>
      <c r="B577" s="622"/>
      <c r="C577" s="623"/>
      <c r="D577" s="623"/>
      <c r="E577" s="623"/>
      <c r="F577" s="623"/>
      <c r="G577" s="623" t="s">
        <v>1041</v>
      </c>
      <c r="H577" s="566"/>
      <c r="I577" s="615"/>
    </row>
    <row r="578" spans="1:9">
      <c r="A578" s="542" t="s">
        <v>599</v>
      </c>
      <c r="B578" s="543" t="s">
        <v>671</v>
      </c>
      <c r="C578" s="562"/>
      <c r="D578" s="546"/>
      <c r="E578" s="546"/>
      <c r="F578" s="546"/>
      <c r="G578" s="562" t="s">
        <v>1042</v>
      </c>
      <c r="H578" s="547"/>
      <c r="I578" s="568"/>
    </row>
    <row r="579" spans="1:9">
      <c r="A579" s="542" t="s">
        <v>599</v>
      </c>
      <c r="B579" s="543" t="s">
        <v>658</v>
      </c>
      <c r="C579" s="562"/>
      <c r="D579" s="546"/>
      <c r="E579" s="546"/>
      <c r="F579" s="546"/>
      <c r="G579" s="562" t="s">
        <v>1043</v>
      </c>
      <c r="H579" s="547"/>
      <c r="I579" s="568"/>
    </row>
    <row r="580" spans="1:9">
      <c r="A580" s="542" t="s">
        <v>599</v>
      </c>
      <c r="B580" s="543" t="s">
        <v>694</v>
      </c>
      <c r="C580" s="562"/>
      <c r="D580" s="546"/>
      <c r="E580" s="546"/>
      <c r="F580" s="546"/>
      <c r="G580" s="562" t="s">
        <v>1044</v>
      </c>
      <c r="H580" s="547"/>
      <c r="I580" s="568"/>
    </row>
    <row r="581" spans="1:9">
      <c r="A581" s="542" t="s">
        <v>599</v>
      </c>
      <c r="B581" s="543" t="s">
        <v>565</v>
      </c>
      <c r="C581" s="562"/>
      <c r="D581" s="546"/>
      <c r="E581" s="546"/>
      <c r="F581" s="546"/>
      <c r="G581" s="562" t="s">
        <v>1045</v>
      </c>
      <c r="H581" s="547"/>
      <c r="I581" s="568"/>
    </row>
    <row r="582" spans="1:9">
      <c r="A582" s="542" t="s">
        <v>599</v>
      </c>
      <c r="B582" s="543" t="s">
        <v>566</v>
      </c>
      <c r="C582" s="562"/>
      <c r="D582" s="546"/>
      <c r="E582" s="546"/>
      <c r="F582" s="546"/>
      <c r="G582" s="562" t="s">
        <v>1046</v>
      </c>
      <c r="H582" s="547"/>
      <c r="I582" s="568"/>
    </row>
    <row r="583" spans="1:9">
      <c r="A583" s="542" t="s">
        <v>599</v>
      </c>
      <c r="B583" s="543" t="s">
        <v>569</v>
      </c>
      <c r="C583" s="562"/>
      <c r="D583" s="546"/>
      <c r="E583" s="546"/>
      <c r="F583" s="546"/>
      <c r="G583" s="562" t="s">
        <v>1047</v>
      </c>
      <c r="H583" s="547"/>
      <c r="I583" s="568"/>
    </row>
    <row r="584" spans="1:9">
      <c r="A584" s="542" t="s">
        <v>599</v>
      </c>
      <c r="B584" s="543" t="s">
        <v>629</v>
      </c>
      <c r="C584" s="562"/>
      <c r="D584" s="546"/>
      <c r="E584" s="546"/>
      <c r="F584" s="546"/>
      <c r="G584" s="562" t="s">
        <v>1048</v>
      </c>
      <c r="H584" s="547"/>
      <c r="I584" s="568"/>
    </row>
    <row r="585" spans="1:9">
      <c r="A585" s="542" t="s">
        <v>599</v>
      </c>
      <c r="B585" s="543" t="s">
        <v>570</v>
      </c>
      <c r="C585" s="562"/>
      <c r="D585" s="546"/>
      <c r="E585" s="546"/>
      <c r="F585" s="546"/>
      <c r="G585" s="562" t="s">
        <v>1049</v>
      </c>
      <c r="H585" s="547"/>
      <c r="I585" s="568" t="s">
        <v>1050</v>
      </c>
    </row>
    <row r="586" spans="1:9">
      <c r="A586" s="542" t="s">
        <v>599</v>
      </c>
      <c r="B586" s="543" t="s">
        <v>574</v>
      </c>
      <c r="C586" s="562"/>
      <c r="D586" s="546"/>
      <c r="E586" s="546"/>
      <c r="F586" s="546"/>
      <c r="G586" s="562" t="s">
        <v>1051</v>
      </c>
      <c r="H586" s="547"/>
      <c r="I586" s="568" t="s">
        <v>1050</v>
      </c>
    </row>
    <row r="587" spans="1:9" s="553" customFormat="1">
      <c r="A587" s="542" t="s">
        <v>599</v>
      </c>
      <c r="B587" s="543" t="s">
        <v>577</v>
      </c>
      <c r="C587" s="562"/>
      <c r="D587" s="546"/>
      <c r="E587" s="546"/>
      <c r="F587" s="546"/>
      <c r="G587" s="562" t="s">
        <v>1052</v>
      </c>
      <c r="H587" s="547"/>
      <c r="I587" s="568" t="s">
        <v>1053</v>
      </c>
    </row>
    <row r="588" spans="1:9">
      <c r="A588" s="542" t="s">
        <v>599</v>
      </c>
      <c r="B588" s="543" t="s">
        <v>806</v>
      </c>
      <c r="C588" s="544"/>
      <c r="D588" s="544"/>
      <c r="E588" s="544"/>
      <c r="F588" s="544"/>
      <c r="G588" s="546" t="s">
        <v>1054</v>
      </c>
      <c r="H588" s="547"/>
      <c r="I588" s="568"/>
    </row>
    <row r="589" spans="1:9">
      <c r="A589" s="542" t="s">
        <v>599</v>
      </c>
      <c r="B589" s="543" t="s">
        <v>811</v>
      </c>
      <c r="C589" s="544"/>
      <c r="D589" s="544"/>
      <c r="E589" s="544"/>
      <c r="F589" s="544"/>
      <c r="G589" s="546" t="s">
        <v>1055</v>
      </c>
      <c r="H589" s="547"/>
      <c r="I589" s="568"/>
    </row>
    <row r="590" spans="1:9">
      <c r="A590" s="542" t="s">
        <v>599</v>
      </c>
      <c r="B590" s="543" t="s">
        <v>612</v>
      </c>
      <c r="C590" s="544"/>
      <c r="D590" s="544"/>
      <c r="E590" s="544"/>
      <c r="F590" s="544"/>
      <c r="G590" s="546" t="s">
        <v>1056</v>
      </c>
      <c r="H590" s="547"/>
      <c r="I590" s="568"/>
    </row>
    <row r="591" spans="1:9">
      <c r="A591" s="542" t="s">
        <v>599</v>
      </c>
      <c r="B591" s="543" t="s">
        <v>634</v>
      </c>
      <c r="C591" s="544"/>
      <c r="D591" s="544"/>
      <c r="E591" s="544"/>
      <c r="F591" s="544"/>
      <c r="G591" s="546" t="s">
        <v>1057</v>
      </c>
      <c r="H591" s="547"/>
      <c r="I591" s="568"/>
    </row>
    <row r="592" spans="1:9">
      <c r="A592" s="542" t="s">
        <v>599</v>
      </c>
      <c r="B592" s="543" t="s">
        <v>636</v>
      </c>
      <c r="C592" s="544"/>
      <c r="D592" s="544"/>
      <c r="E592" s="544"/>
      <c r="F592" s="544"/>
      <c r="G592" s="546" t="s">
        <v>1058</v>
      </c>
      <c r="H592" s="547"/>
      <c r="I592" s="568"/>
    </row>
    <row r="593" spans="1:9">
      <c r="A593" s="542" t="s">
        <v>599</v>
      </c>
      <c r="B593" s="543" t="s">
        <v>836</v>
      </c>
      <c r="C593" s="544"/>
      <c r="D593" s="544"/>
      <c r="E593" s="544"/>
      <c r="F593" s="544"/>
      <c r="G593" s="546" t="s">
        <v>1059</v>
      </c>
      <c r="H593" s="547"/>
      <c r="I593" s="568"/>
    </row>
    <row r="594" spans="1:9">
      <c r="A594" s="542" t="s">
        <v>599</v>
      </c>
      <c r="B594" s="543" t="s">
        <v>910</v>
      </c>
      <c r="C594" s="544"/>
      <c r="D594" s="544"/>
      <c r="E594" s="544"/>
      <c r="F594" s="544"/>
      <c r="G594" s="546" t="s">
        <v>1060</v>
      </c>
      <c r="H594" s="547"/>
      <c r="I594" s="568"/>
    </row>
    <row r="595" spans="1:9">
      <c r="A595" s="542" t="s">
        <v>599</v>
      </c>
      <c r="B595" s="543" t="s">
        <v>919</v>
      </c>
      <c r="C595" s="544"/>
      <c r="D595" s="544"/>
      <c r="E595" s="544"/>
      <c r="F595" s="544"/>
      <c r="G595" s="546" t="s">
        <v>1061</v>
      </c>
      <c r="H595" s="547"/>
      <c r="I595" s="568"/>
    </row>
    <row r="596" spans="1:9">
      <c r="A596" s="542" t="s">
        <v>599</v>
      </c>
      <c r="B596" s="543" t="s">
        <v>1062</v>
      </c>
      <c r="C596" s="544"/>
      <c r="D596" s="544"/>
      <c r="E596" s="544"/>
      <c r="F596" s="544"/>
      <c r="G596" s="546" t="s">
        <v>1063</v>
      </c>
      <c r="H596" s="547"/>
      <c r="I596" s="568"/>
    </row>
    <row r="597" spans="1:9">
      <c r="A597" s="542" t="s">
        <v>599</v>
      </c>
      <c r="B597" s="543" t="s">
        <v>922</v>
      </c>
      <c r="C597" s="544"/>
      <c r="D597" s="544"/>
      <c r="E597" s="544"/>
      <c r="F597" s="544"/>
      <c r="G597" s="546" t="s">
        <v>1064</v>
      </c>
      <c r="H597" s="547"/>
      <c r="I597" s="568"/>
    </row>
    <row r="598" spans="1:9">
      <c r="A598" s="542" t="s">
        <v>599</v>
      </c>
      <c r="B598" s="543" t="s">
        <v>925</v>
      </c>
      <c r="C598" s="544"/>
      <c r="D598" s="544"/>
      <c r="E598" s="544"/>
      <c r="F598" s="544"/>
      <c r="G598" s="546" t="s">
        <v>1065</v>
      </c>
      <c r="H598" s="547"/>
      <c r="I598" s="568"/>
    </row>
    <row r="599" spans="1:9">
      <c r="A599" s="542" t="s">
        <v>599</v>
      </c>
      <c r="B599" s="543" t="s">
        <v>1066</v>
      </c>
      <c r="C599" s="544"/>
      <c r="D599" s="544"/>
      <c r="E599" s="544"/>
      <c r="F599" s="544"/>
      <c r="G599" s="546" t="s">
        <v>1067</v>
      </c>
      <c r="H599" s="547"/>
      <c r="I599" s="568"/>
    </row>
    <row r="600" spans="1:9">
      <c r="A600" s="542" t="s">
        <v>599</v>
      </c>
      <c r="B600" s="543" t="s">
        <v>613</v>
      </c>
      <c r="C600" s="544"/>
      <c r="D600" s="544"/>
      <c r="E600" s="544"/>
      <c r="F600" s="544"/>
      <c r="G600" s="546" t="s">
        <v>1068</v>
      </c>
      <c r="H600" s="547"/>
      <c r="I600" s="568"/>
    </row>
    <row r="601" spans="1:9">
      <c r="A601" s="542" t="s">
        <v>599</v>
      </c>
      <c r="B601" s="543" t="s">
        <v>682</v>
      </c>
      <c r="C601" s="544"/>
      <c r="D601" s="544"/>
      <c r="E601" s="544"/>
      <c r="F601" s="544"/>
      <c r="G601" s="546" t="s">
        <v>1069</v>
      </c>
      <c r="H601" s="547"/>
      <c r="I601" s="568"/>
    </row>
    <row r="602" spans="1:9">
      <c r="A602" s="542" t="s">
        <v>599</v>
      </c>
      <c r="B602" s="543" t="s">
        <v>648</v>
      </c>
      <c r="C602" s="544"/>
      <c r="D602" s="544"/>
      <c r="E602" s="544"/>
      <c r="F602" s="544"/>
      <c r="G602" s="546" t="s">
        <v>1070</v>
      </c>
      <c r="H602" s="547"/>
      <c r="I602" s="568"/>
    </row>
    <row r="603" spans="1:9">
      <c r="A603" s="542" t="s">
        <v>599</v>
      </c>
      <c r="B603" s="543" t="s">
        <v>666</v>
      </c>
      <c r="C603" s="544"/>
      <c r="D603" s="544"/>
      <c r="E603" s="544"/>
      <c r="F603" s="544"/>
      <c r="G603" s="546" t="s">
        <v>1071</v>
      </c>
      <c r="H603" s="547"/>
      <c r="I603" s="568"/>
    </row>
    <row r="604" spans="1:9">
      <c r="A604" s="542" t="s">
        <v>599</v>
      </c>
      <c r="B604" s="543" t="s">
        <v>650</v>
      </c>
      <c r="C604" s="544"/>
      <c r="D604" s="544"/>
      <c r="E604" s="544"/>
      <c r="F604" s="544"/>
      <c r="G604" s="546" t="s">
        <v>1072</v>
      </c>
      <c r="H604" s="547"/>
      <c r="I604" s="568"/>
    </row>
    <row r="605" spans="1:9">
      <c r="A605" s="542" t="s">
        <v>599</v>
      </c>
      <c r="B605" s="543" t="s">
        <v>1073</v>
      </c>
      <c r="C605" s="544"/>
      <c r="D605" s="544"/>
      <c r="E605" s="544"/>
      <c r="F605" s="544"/>
      <c r="G605" s="546" t="s">
        <v>1074</v>
      </c>
      <c r="H605" s="547"/>
      <c r="I605" s="568"/>
    </row>
    <row r="606" spans="1:9">
      <c r="A606" s="542" t="s">
        <v>599</v>
      </c>
      <c r="B606" s="543" t="s">
        <v>1075</v>
      </c>
      <c r="C606" s="544"/>
      <c r="D606" s="544"/>
      <c r="E606" s="544"/>
      <c r="F606" s="544"/>
      <c r="G606" s="546" t="s">
        <v>1076</v>
      </c>
      <c r="H606" s="547"/>
      <c r="I606" s="568"/>
    </row>
    <row r="607" spans="1:9">
      <c r="A607" s="542" t="s">
        <v>599</v>
      </c>
      <c r="B607" s="543" t="s">
        <v>1077</v>
      </c>
      <c r="C607" s="544"/>
      <c r="D607" s="544"/>
      <c r="E607" s="544"/>
      <c r="F607" s="544"/>
      <c r="G607" s="546" t="s">
        <v>1078</v>
      </c>
      <c r="H607" s="547"/>
      <c r="I607" s="568"/>
    </row>
    <row r="608" spans="1:9">
      <c r="A608" s="542" t="s">
        <v>599</v>
      </c>
      <c r="B608" s="543" t="s">
        <v>1079</v>
      </c>
      <c r="C608" s="544"/>
      <c r="D608" s="544"/>
      <c r="E608" s="544"/>
      <c r="F608" s="544"/>
      <c r="G608" s="546" t="s">
        <v>1080</v>
      </c>
      <c r="H608" s="547"/>
      <c r="I608" s="568"/>
    </row>
    <row r="609" spans="1:9">
      <c r="A609" s="542" t="s">
        <v>599</v>
      </c>
      <c r="B609" s="543" t="s">
        <v>587</v>
      </c>
      <c r="C609" s="544"/>
      <c r="D609" s="544"/>
      <c r="E609" s="544"/>
      <c r="F609" s="544"/>
      <c r="G609" s="546" t="s">
        <v>1081</v>
      </c>
      <c r="H609" s="547"/>
      <c r="I609" s="568"/>
    </row>
    <row r="610" spans="1:9">
      <c r="A610" s="542" t="s">
        <v>599</v>
      </c>
      <c r="B610" s="543" t="s">
        <v>589</v>
      </c>
      <c r="C610" s="544"/>
      <c r="D610" s="544"/>
      <c r="E610" s="544"/>
      <c r="F610" s="544"/>
      <c r="G610" s="546" t="s">
        <v>1061</v>
      </c>
      <c r="H610" s="547"/>
      <c r="I610" s="568"/>
    </row>
    <row r="611" spans="1:9">
      <c r="A611" s="542" t="s">
        <v>599</v>
      </c>
      <c r="B611" s="543" t="s">
        <v>685</v>
      </c>
      <c r="C611" s="544"/>
      <c r="D611" s="544"/>
      <c r="E611" s="544"/>
      <c r="F611" s="544"/>
      <c r="G611" s="546" t="s">
        <v>1070</v>
      </c>
      <c r="H611" s="547"/>
      <c r="I611" s="568"/>
    </row>
    <row r="612" spans="1:9">
      <c r="A612" s="542" t="s">
        <v>599</v>
      </c>
      <c r="B612" s="543" t="s">
        <v>687</v>
      </c>
      <c r="C612" s="544"/>
      <c r="D612" s="544"/>
      <c r="E612" s="544"/>
      <c r="F612" s="544"/>
      <c r="G612" s="546" t="s">
        <v>1082</v>
      </c>
      <c r="H612" s="547"/>
      <c r="I612" s="568"/>
    </row>
    <row r="613" spans="1:9">
      <c r="A613" s="542" t="s">
        <v>599</v>
      </c>
      <c r="B613" s="543" t="s">
        <v>668</v>
      </c>
      <c r="C613" s="544"/>
      <c r="D613" s="544"/>
      <c r="E613" s="544"/>
      <c r="F613" s="544"/>
      <c r="G613" s="546" t="s">
        <v>1048</v>
      </c>
      <c r="H613" s="547"/>
      <c r="I613" s="568"/>
    </row>
    <row r="614" spans="1:9">
      <c r="A614" s="542" t="s">
        <v>599</v>
      </c>
      <c r="B614" s="543" t="s">
        <v>591</v>
      </c>
      <c r="C614" s="544"/>
      <c r="D614" s="544"/>
      <c r="E614" s="544"/>
      <c r="F614" s="544"/>
      <c r="G614" s="546" t="s">
        <v>1083</v>
      </c>
      <c r="H614" s="547"/>
      <c r="I614" s="568"/>
    </row>
    <row r="615" spans="1:9">
      <c r="A615" s="542" t="s">
        <v>599</v>
      </c>
      <c r="B615" s="543" t="s">
        <v>775</v>
      </c>
      <c r="C615" s="544"/>
      <c r="D615" s="544"/>
      <c r="E615" s="544"/>
      <c r="F615" s="544"/>
      <c r="G615" s="546" t="s">
        <v>1080</v>
      </c>
      <c r="H615" s="547"/>
      <c r="I615" s="568"/>
    </row>
    <row r="616" spans="1:9">
      <c r="A616" s="542" t="s">
        <v>599</v>
      </c>
      <c r="B616" s="543" t="s">
        <v>1084</v>
      </c>
      <c r="C616" s="544"/>
      <c r="D616" s="544"/>
      <c r="E616" s="544"/>
      <c r="F616" s="544"/>
      <c r="G616" s="546" t="s">
        <v>1085</v>
      </c>
      <c r="H616" s="547"/>
      <c r="I616" s="568"/>
    </row>
    <row r="617" spans="1:9">
      <c r="A617" s="542" t="s">
        <v>599</v>
      </c>
      <c r="B617" s="543" t="s">
        <v>1086</v>
      </c>
      <c r="C617" s="544"/>
      <c r="D617" s="544"/>
      <c r="E617" s="544"/>
      <c r="F617" s="544"/>
      <c r="G617" s="546" t="s">
        <v>1076</v>
      </c>
      <c r="H617" s="547"/>
      <c r="I617" s="568"/>
    </row>
    <row r="618" spans="1:9">
      <c r="A618" s="542" t="s">
        <v>599</v>
      </c>
      <c r="B618" s="543" t="s">
        <v>1087</v>
      </c>
      <c r="C618" s="544"/>
      <c r="D618" s="544"/>
      <c r="E618" s="544"/>
      <c r="F618" s="544"/>
      <c r="G618" s="546" t="s">
        <v>1088</v>
      </c>
      <c r="H618" s="547"/>
      <c r="I618" s="568" t="s">
        <v>1050</v>
      </c>
    </row>
    <row r="619" spans="1:9">
      <c r="A619" s="542" t="s">
        <v>599</v>
      </c>
      <c r="B619" s="543" t="s">
        <v>937</v>
      </c>
      <c r="C619" s="544"/>
      <c r="D619" s="544"/>
      <c r="E619" s="544"/>
      <c r="F619" s="544"/>
      <c r="G619" s="546" t="s">
        <v>1089</v>
      </c>
      <c r="H619" s="547"/>
      <c r="I619" s="568" t="s">
        <v>1050</v>
      </c>
    </row>
    <row r="620" spans="1:9">
      <c r="A620" s="542" t="s">
        <v>599</v>
      </c>
      <c r="B620" s="543" t="s">
        <v>593</v>
      </c>
      <c r="C620" s="544"/>
      <c r="D620" s="544"/>
      <c r="E620" s="544"/>
      <c r="F620" s="544"/>
      <c r="G620" s="546" t="s">
        <v>1081</v>
      </c>
      <c r="H620" s="547"/>
      <c r="I620" s="568" t="s">
        <v>1050</v>
      </c>
    </row>
    <row r="621" spans="1:9">
      <c r="A621" s="542" t="s">
        <v>599</v>
      </c>
      <c r="B621" s="543" t="s">
        <v>608</v>
      </c>
      <c r="C621" s="546"/>
      <c r="D621" s="546"/>
      <c r="E621" s="546"/>
      <c r="F621" s="546"/>
      <c r="G621" s="624" t="s">
        <v>1090</v>
      </c>
      <c r="H621" s="547"/>
      <c r="I621" s="547"/>
    </row>
    <row r="622" spans="1:9">
      <c r="A622" s="549"/>
      <c r="B622" s="550"/>
      <c r="C622" s="625"/>
      <c r="D622" s="625"/>
      <c r="E622" s="625"/>
      <c r="F622" s="625"/>
      <c r="G622" s="626"/>
      <c r="H622" s="567"/>
      <c r="I622" s="627"/>
    </row>
    <row r="623" spans="1:9">
      <c r="A623" s="621" t="s">
        <v>617</v>
      </c>
      <c r="B623" s="622"/>
      <c r="C623" s="623"/>
      <c r="D623" s="623"/>
      <c r="E623" s="623"/>
      <c r="F623" s="623"/>
      <c r="G623" s="623" t="s">
        <v>1041</v>
      </c>
      <c r="H623" s="566"/>
      <c r="I623" s="615"/>
    </row>
    <row r="624" spans="1:9">
      <c r="A624" s="542" t="s">
        <v>617</v>
      </c>
      <c r="B624" s="543" t="s">
        <v>608</v>
      </c>
      <c r="C624" s="546"/>
      <c r="D624" s="546"/>
      <c r="E624" s="546"/>
      <c r="F624" s="546"/>
      <c r="G624" s="624" t="s">
        <v>1090</v>
      </c>
      <c r="H624" s="547"/>
      <c r="I624" s="547"/>
    </row>
    <row r="625" spans="1:9">
      <c r="A625" s="542"/>
      <c r="B625" s="543"/>
      <c r="C625" s="546"/>
      <c r="D625" s="546"/>
      <c r="E625" s="546"/>
      <c r="F625" s="546"/>
      <c r="G625" s="624"/>
      <c r="H625" s="547"/>
      <c r="I625" s="547"/>
    </row>
    <row r="626" spans="1:9" s="557" customFormat="1">
      <c r="A626" s="621">
        <v>87</v>
      </c>
      <c r="B626" s="628"/>
      <c r="C626" s="629"/>
      <c r="D626" s="629"/>
      <c r="E626" s="629"/>
      <c r="F626" s="629"/>
      <c r="G626" s="623" t="s">
        <v>1091</v>
      </c>
      <c r="H626" s="614"/>
      <c r="I626" s="614"/>
    </row>
    <row r="627" spans="1:9" s="557" customFormat="1">
      <c r="A627" s="630">
        <v>87</v>
      </c>
      <c r="B627" s="543" t="s">
        <v>565</v>
      </c>
      <c r="C627" s="546"/>
      <c r="D627" s="546"/>
      <c r="E627" s="546"/>
      <c r="F627" s="546"/>
      <c r="G627" s="624" t="s">
        <v>1092</v>
      </c>
      <c r="H627" s="547"/>
      <c r="I627" s="547"/>
    </row>
    <row r="628" spans="1:9">
      <c r="A628" s="630">
        <v>87</v>
      </c>
      <c r="B628" s="543" t="s">
        <v>566</v>
      </c>
      <c r="C628" s="546"/>
      <c r="D628" s="546"/>
      <c r="E628" s="546"/>
      <c r="F628" s="546"/>
      <c r="G628" s="624" t="s">
        <v>1093</v>
      </c>
      <c r="H628" s="547"/>
      <c r="I628" s="547"/>
    </row>
    <row r="629" spans="1:9">
      <c r="A629" s="630">
        <v>87</v>
      </c>
      <c r="B629" s="543" t="s">
        <v>569</v>
      </c>
      <c r="C629" s="546"/>
      <c r="D629" s="546"/>
      <c r="E629" s="546"/>
      <c r="F629" s="546"/>
      <c r="G629" s="624" t="s">
        <v>1094</v>
      </c>
      <c r="H629" s="547"/>
      <c r="I629" s="547"/>
    </row>
    <row r="630" spans="1:9">
      <c r="A630" s="630">
        <v>87</v>
      </c>
      <c r="B630" s="543" t="s">
        <v>570</v>
      </c>
      <c r="C630" s="546"/>
      <c r="D630" s="546"/>
      <c r="E630" s="546"/>
      <c r="F630" s="546"/>
      <c r="G630" s="624" t="s">
        <v>1095</v>
      </c>
      <c r="H630" s="547"/>
      <c r="I630" s="547"/>
    </row>
    <row r="631" spans="1:9">
      <c r="A631" s="630">
        <v>87</v>
      </c>
      <c r="B631" s="543" t="s">
        <v>574</v>
      </c>
      <c r="C631" s="546"/>
      <c r="D631" s="546"/>
      <c r="E631" s="546"/>
      <c r="F631" s="546"/>
      <c r="G631" s="624" t="s">
        <v>1096</v>
      </c>
      <c r="H631" s="547"/>
      <c r="I631" s="547"/>
    </row>
    <row r="632" spans="1:9">
      <c r="A632" s="630">
        <v>87</v>
      </c>
      <c r="B632" s="543" t="s">
        <v>754</v>
      </c>
      <c r="C632" s="546"/>
      <c r="D632" s="546"/>
      <c r="E632" s="546"/>
      <c r="F632" s="546"/>
      <c r="G632" s="624" t="s">
        <v>1097</v>
      </c>
      <c r="H632" s="547"/>
      <c r="I632" s="547"/>
    </row>
    <row r="633" spans="1:9">
      <c r="A633" s="630">
        <v>87</v>
      </c>
      <c r="B633" s="543" t="s">
        <v>758</v>
      </c>
      <c r="C633" s="546"/>
      <c r="D633" s="546"/>
      <c r="E633" s="546"/>
      <c r="F633" s="546"/>
      <c r="G633" s="624" t="s">
        <v>1098</v>
      </c>
      <c r="H633" s="547"/>
      <c r="I633" s="547"/>
    </row>
    <row r="634" spans="1:9">
      <c r="A634" s="630">
        <v>87</v>
      </c>
      <c r="B634" s="543" t="s">
        <v>579</v>
      </c>
      <c r="C634" s="546"/>
      <c r="D634" s="546"/>
      <c r="E634" s="546"/>
      <c r="F634" s="546"/>
      <c r="G634" s="624" t="s">
        <v>1099</v>
      </c>
      <c r="H634" s="547"/>
      <c r="I634" s="547"/>
    </row>
    <row r="635" spans="1:9">
      <c r="A635" s="630">
        <v>87</v>
      </c>
      <c r="B635" s="543" t="s">
        <v>580</v>
      </c>
      <c r="C635" s="546"/>
      <c r="D635" s="546"/>
      <c r="E635" s="546"/>
      <c r="F635" s="546"/>
      <c r="G635" s="624" t="s">
        <v>1100</v>
      </c>
      <c r="H635" s="547"/>
      <c r="I635" s="547"/>
    </row>
    <row r="636" spans="1:9">
      <c r="A636" s="630">
        <v>87</v>
      </c>
      <c r="B636" s="543" t="s">
        <v>779</v>
      </c>
      <c r="C636" s="546"/>
      <c r="D636" s="546"/>
      <c r="E636" s="546"/>
      <c r="F636" s="546"/>
      <c r="G636" s="624" t="s">
        <v>1101</v>
      </c>
      <c r="H636" s="547"/>
      <c r="I636" s="547"/>
    </row>
    <row r="637" spans="1:9">
      <c r="A637" s="630">
        <v>87</v>
      </c>
      <c r="B637" s="543" t="s">
        <v>784</v>
      </c>
      <c r="C637" s="546"/>
      <c r="D637" s="546"/>
      <c r="E637" s="546"/>
      <c r="F637" s="546"/>
      <c r="G637" s="624" t="s">
        <v>1102</v>
      </c>
      <c r="H637" s="547"/>
      <c r="I637" s="547"/>
    </row>
    <row r="638" spans="1:9">
      <c r="A638" s="630">
        <v>87</v>
      </c>
      <c r="B638" s="543" t="s">
        <v>796</v>
      </c>
      <c r="C638" s="546"/>
      <c r="D638" s="546"/>
      <c r="E638" s="546"/>
      <c r="F638" s="546"/>
      <c r="G638" s="624" t="s">
        <v>1103</v>
      </c>
      <c r="H638" s="547"/>
      <c r="I638" s="547" t="s">
        <v>1104</v>
      </c>
    </row>
    <row r="639" spans="1:9">
      <c r="A639" s="630">
        <v>87</v>
      </c>
      <c r="B639" s="543" t="s">
        <v>620</v>
      </c>
      <c r="C639" s="546"/>
      <c r="D639" s="546"/>
      <c r="E639" s="546"/>
      <c r="F639" s="546"/>
      <c r="G639" s="624" t="s">
        <v>1105</v>
      </c>
      <c r="H639" s="547"/>
      <c r="I639" s="547" t="s">
        <v>1104</v>
      </c>
    </row>
    <row r="640" spans="1:9">
      <c r="A640" s="630">
        <v>87</v>
      </c>
      <c r="B640" s="543" t="s">
        <v>840</v>
      </c>
      <c r="C640" s="546"/>
      <c r="D640" s="546"/>
      <c r="E640" s="546"/>
      <c r="F640" s="546"/>
      <c r="G640" s="624" t="s">
        <v>1106</v>
      </c>
      <c r="H640" s="547"/>
      <c r="I640" s="547" t="s">
        <v>1104</v>
      </c>
    </row>
    <row r="641" spans="1:9">
      <c r="A641" s="630">
        <v>87</v>
      </c>
      <c r="B641" s="543" t="s">
        <v>848</v>
      </c>
      <c r="C641" s="546"/>
      <c r="D641" s="546"/>
      <c r="E641" s="546"/>
      <c r="F641" s="546"/>
      <c r="G641" s="624" t="s">
        <v>1107</v>
      </c>
      <c r="H641" s="547"/>
      <c r="I641" s="547" t="s">
        <v>1104</v>
      </c>
    </row>
    <row r="642" spans="1:9">
      <c r="A642" s="630">
        <v>87</v>
      </c>
      <c r="B642" s="543" t="s">
        <v>850</v>
      </c>
      <c r="C642" s="546"/>
      <c r="D642" s="546"/>
      <c r="E642" s="546"/>
      <c r="F642" s="546"/>
      <c r="G642" s="624" t="s">
        <v>1108</v>
      </c>
      <c r="H642" s="547"/>
      <c r="I642" s="547" t="s">
        <v>1104</v>
      </c>
    </row>
    <row r="643" spans="1:9">
      <c r="A643" s="630">
        <v>87</v>
      </c>
      <c r="B643" s="543" t="s">
        <v>853</v>
      </c>
      <c r="C643" s="546"/>
      <c r="D643" s="546"/>
      <c r="E643" s="546"/>
      <c r="F643" s="546"/>
      <c r="G643" s="624" t="s">
        <v>1109</v>
      </c>
      <c r="H643" s="547"/>
      <c r="I643" s="547" t="s">
        <v>1104</v>
      </c>
    </row>
    <row r="644" spans="1:9">
      <c r="A644" s="630">
        <v>87</v>
      </c>
      <c r="B644" s="543" t="s">
        <v>856</v>
      </c>
      <c r="C644" s="546"/>
      <c r="D644" s="546"/>
      <c r="E644" s="546"/>
      <c r="F644" s="546"/>
      <c r="G644" s="624" t="s">
        <v>1110</v>
      </c>
      <c r="H644" s="547"/>
      <c r="I644" s="547" t="s">
        <v>1104</v>
      </c>
    </row>
    <row r="645" spans="1:9">
      <c r="A645" s="630">
        <v>87</v>
      </c>
      <c r="B645" s="543" t="s">
        <v>636</v>
      </c>
      <c r="C645" s="546"/>
      <c r="D645" s="546"/>
      <c r="E645" s="546"/>
      <c r="F645" s="546"/>
      <c r="G645" s="624" t="s">
        <v>1111</v>
      </c>
      <c r="H645" s="547"/>
      <c r="I645" s="547" t="s">
        <v>1104</v>
      </c>
    </row>
    <row r="646" spans="1:9">
      <c r="A646" s="542" t="s">
        <v>1112</v>
      </c>
      <c r="B646" s="543" t="s">
        <v>925</v>
      </c>
      <c r="C646" s="631"/>
      <c r="D646" s="631"/>
      <c r="E646" s="631"/>
      <c r="F646" s="631"/>
      <c r="G646" s="624" t="s">
        <v>1113</v>
      </c>
      <c r="H646" s="547"/>
      <c r="I646" s="547"/>
    </row>
    <row r="647" spans="1:9">
      <c r="A647" s="542" t="s">
        <v>1112</v>
      </c>
      <c r="B647" s="543" t="s">
        <v>613</v>
      </c>
      <c r="C647" s="631"/>
      <c r="D647" s="631"/>
      <c r="E647" s="631"/>
      <c r="F647" s="631"/>
      <c r="G647" s="624" t="s">
        <v>1114</v>
      </c>
      <c r="H647" s="547"/>
      <c r="I647" s="547" t="s">
        <v>1115</v>
      </c>
    </row>
    <row r="648" spans="1:9">
      <c r="A648" s="542" t="s">
        <v>1112</v>
      </c>
      <c r="B648" s="543" t="s">
        <v>666</v>
      </c>
      <c r="C648" s="631"/>
      <c r="D648" s="631"/>
      <c r="E648" s="631"/>
      <c r="F648" s="631"/>
      <c r="G648" s="624" t="s">
        <v>1116</v>
      </c>
      <c r="H648" s="547"/>
      <c r="I648" s="546" t="s">
        <v>1117</v>
      </c>
    </row>
    <row r="649" spans="1:9">
      <c r="A649" s="542" t="s">
        <v>1112</v>
      </c>
      <c r="B649" s="543" t="s">
        <v>650</v>
      </c>
      <c r="C649" s="631"/>
      <c r="D649" s="631"/>
      <c r="E649" s="631"/>
      <c r="F649" s="631"/>
      <c r="G649" s="624" t="s">
        <v>1118</v>
      </c>
      <c r="H649" s="547"/>
      <c r="I649" s="546" t="s">
        <v>1117</v>
      </c>
    </row>
    <row r="650" spans="1:9">
      <c r="A650" s="542" t="s">
        <v>1112</v>
      </c>
      <c r="B650" s="543" t="s">
        <v>589</v>
      </c>
      <c r="C650" s="631"/>
      <c r="D650" s="631"/>
      <c r="E650" s="631"/>
      <c r="F650" s="631"/>
      <c r="G650" s="624" t="s">
        <v>1119</v>
      </c>
      <c r="H650" s="547"/>
      <c r="I650" s="547" t="s">
        <v>1115</v>
      </c>
    </row>
    <row r="651" spans="1:9">
      <c r="A651" s="542" t="s">
        <v>1112</v>
      </c>
      <c r="B651" s="543" t="s">
        <v>775</v>
      </c>
      <c r="C651" s="631"/>
      <c r="D651" s="631"/>
      <c r="E651" s="631"/>
      <c r="F651" s="631"/>
      <c r="G651" s="624" t="s">
        <v>1120</v>
      </c>
      <c r="H651" s="547"/>
      <c r="I651" s="547"/>
    </row>
    <row r="652" spans="1:9">
      <c r="A652" s="542" t="s">
        <v>1112</v>
      </c>
      <c r="B652" s="543" t="s">
        <v>1086</v>
      </c>
      <c r="C652" s="631"/>
      <c r="D652" s="631"/>
      <c r="E652" s="631"/>
      <c r="F652" s="631"/>
      <c r="G652" s="624" t="s">
        <v>1121</v>
      </c>
      <c r="H652" s="547"/>
      <c r="I652" s="546" t="s">
        <v>1117</v>
      </c>
    </row>
    <row r="653" spans="1:9">
      <c r="A653" s="542" t="s">
        <v>1112</v>
      </c>
      <c r="B653" s="543" t="s">
        <v>1087</v>
      </c>
      <c r="C653" s="631"/>
      <c r="D653" s="631"/>
      <c r="E653" s="631"/>
      <c r="F653" s="631"/>
      <c r="G653" s="624" t="s">
        <v>1122</v>
      </c>
      <c r="H653" s="547"/>
      <c r="I653" s="547" t="s">
        <v>1115</v>
      </c>
    </row>
    <row r="654" spans="1:9">
      <c r="A654" s="542" t="s">
        <v>1112</v>
      </c>
      <c r="B654" s="543" t="s">
        <v>593</v>
      </c>
      <c r="C654" s="631"/>
      <c r="D654" s="631"/>
      <c r="E654" s="631"/>
      <c r="F654" s="631"/>
      <c r="G654" s="624" t="s">
        <v>1123</v>
      </c>
      <c r="H654" s="547"/>
      <c r="I654" s="547" t="s">
        <v>1115</v>
      </c>
    </row>
    <row r="655" spans="1:9">
      <c r="A655" s="542" t="s">
        <v>1112</v>
      </c>
      <c r="B655" s="543" t="s">
        <v>599</v>
      </c>
      <c r="C655" s="631"/>
      <c r="D655" s="631"/>
      <c r="E655" s="631"/>
      <c r="F655" s="631"/>
      <c r="G655" s="624" t="s">
        <v>1124</v>
      </c>
      <c r="H655" s="547"/>
      <c r="I655" s="547" t="s">
        <v>1115</v>
      </c>
    </row>
    <row r="656" spans="1:9">
      <c r="A656" s="542" t="s">
        <v>1112</v>
      </c>
      <c r="B656" s="543" t="s">
        <v>561</v>
      </c>
      <c r="C656" s="631"/>
      <c r="D656" s="631"/>
      <c r="E656" s="631"/>
      <c r="F656" s="631"/>
      <c r="G656" s="624" t="s">
        <v>1125</v>
      </c>
      <c r="H656" s="547"/>
      <c r="I656" s="546" t="s">
        <v>1126</v>
      </c>
    </row>
    <row r="657" spans="1:9">
      <c r="A657" s="542" t="s">
        <v>1112</v>
      </c>
      <c r="B657" s="543" t="s">
        <v>602</v>
      </c>
      <c r="C657" s="631"/>
      <c r="D657" s="631"/>
      <c r="E657" s="631"/>
      <c r="F657" s="631"/>
      <c r="G657" s="624" t="s">
        <v>1127</v>
      </c>
      <c r="H657" s="547"/>
      <c r="I657" s="546" t="s">
        <v>1128</v>
      </c>
    </row>
    <row r="658" spans="1:9">
      <c r="A658" s="542" t="s">
        <v>1112</v>
      </c>
      <c r="B658" s="543" t="s">
        <v>846</v>
      </c>
      <c r="C658" s="562" t="s">
        <v>1039</v>
      </c>
      <c r="D658" s="546"/>
      <c r="E658" s="546"/>
      <c r="F658" s="546"/>
      <c r="G658" s="562" t="s">
        <v>1129</v>
      </c>
      <c r="H658" s="547"/>
      <c r="I658" s="546"/>
    </row>
    <row r="659" spans="1:9" s="557" customFormat="1">
      <c r="A659" s="542" t="s">
        <v>1112</v>
      </c>
      <c r="B659" s="543" t="s">
        <v>743</v>
      </c>
      <c r="C659" s="631"/>
      <c r="D659" s="631"/>
      <c r="E659" s="631"/>
      <c r="F659" s="631"/>
      <c r="G659" s="624" t="s">
        <v>1130</v>
      </c>
      <c r="H659" s="547"/>
      <c r="I659" s="546" t="s">
        <v>1128</v>
      </c>
    </row>
    <row r="660" spans="1:9" s="557" customFormat="1">
      <c r="A660" s="542" t="s">
        <v>1112</v>
      </c>
      <c r="B660" s="543" t="s">
        <v>875</v>
      </c>
      <c r="C660" s="631"/>
      <c r="D660" s="631"/>
      <c r="E660" s="631"/>
      <c r="F660" s="631"/>
      <c r="G660" s="624" t="s">
        <v>1131</v>
      </c>
      <c r="H660" s="547"/>
      <c r="I660" s="546" t="s">
        <v>1128</v>
      </c>
    </row>
    <row r="661" spans="1:9">
      <c r="A661" s="542" t="s">
        <v>1112</v>
      </c>
      <c r="B661" s="543" t="s">
        <v>914</v>
      </c>
      <c r="C661" s="631"/>
      <c r="D661" s="631"/>
      <c r="E661" s="631"/>
      <c r="F661" s="631"/>
      <c r="G661" s="624" t="s">
        <v>1132</v>
      </c>
      <c r="H661" s="547"/>
      <c r="I661" s="547"/>
    </row>
    <row r="662" spans="1:9">
      <c r="A662" s="542" t="s">
        <v>1112</v>
      </c>
      <c r="B662" s="543" t="s">
        <v>604</v>
      </c>
      <c r="C662" s="546"/>
      <c r="D662" s="546"/>
      <c r="E662" s="546"/>
      <c r="F662" s="546"/>
      <c r="G662" s="624" t="s">
        <v>1133</v>
      </c>
      <c r="H662" s="547"/>
      <c r="I662" s="547"/>
    </row>
    <row r="663" spans="1:9">
      <c r="A663" s="542" t="s">
        <v>1112</v>
      </c>
      <c r="B663" s="543" t="s">
        <v>916</v>
      </c>
      <c r="C663" s="546"/>
      <c r="D663" s="546"/>
      <c r="E663" s="546"/>
      <c r="F663" s="546"/>
      <c r="G663" s="624" t="s">
        <v>1134</v>
      </c>
      <c r="H663" s="547"/>
      <c r="I663" s="547" t="s">
        <v>1115</v>
      </c>
    </row>
    <row r="664" spans="1:9">
      <c r="A664" s="542" t="s">
        <v>1112</v>
      </c>
      <c r="B664" s="543" t="s">
        <v>707</v>
      </c>
      <c r="C664" s="546"/>
      <c r="D664" s="546"/>
      <c r="E664" s="546"/>
      <c r="F664" s="546"/>
      <c r="G664" s="624" t="s">
        <v>1135</v>
      </c>
      <c r="H664" s="547"/>
      <c r="I664" s="547" t="s">
        <v>1115</v>
      </c>
    </row>
    <row r="665" spans="1:9">
      <c r="A665" s="542" t="s">
        <v>1112</v>
      </c>
      <c r="B665" s="543" t="s">
        <v>709</v>
      </c>
      <c r="C665" s="546"/>
      <c r="D665" s="546"/>
      <c r="E665" s="546"/>
      <c r="F665" s="546"/>
      <c r="G665" s="624" t="s">
        <v>1136</v>
      </c>
      <c r="H665" s="547"/>
      <c r="I665" s="547" t="s">
        <v>1115</v>
      </c>
    </row>
    <row r="666" spans="1:9">
      <c r="A666" s="542" t="s">
        <v>1112</v>
      </c>
      <c r="B666" s="543" t="s">
        <v>866</v>
      </c>
      <c r="C666" s="546"/>
      <c r="D666" s="546"/>
      <c r="E666" s="546"/>
      <c r="F666" s="546"/>
      <c r="G666" s="624" t="s">
        <v>1137</v>
      </c>
      <c r="H666" s="547"/>
      <c r="I666" s="547" t="s">
        <v>1115</v>
      </c>
    </row>
    <row r="667" spans="1:9">
      <c r="A667" s="542" t="s">
        <v>1112</v>
      </c>
      <c r="B667" s="543" t="s">
        <v>608</v>
      </c>
      <c r="C667" s="546"/>
      <c r="D667" s="546"/>
      <c r="E667" s="546"/>
      <c r="F667" s="546"/>
      <c r="G667" s="624" t="s">
        <v>1138</v>
      </c>
      <c r="H667" s="547"/>
      <c r="I667" s="547" t="s">
        <v>1115</v>
      </c>
    </row>
    <row r="668" spans="1:9">
      <c r="A668" s="621" t="s">
        <v>602</v>
      </c>
      <c r="B668" s="622"/>
      <c r="C668" s="623"/>
      <c r="D668" s="623"/>
      <c r="E668" s="623"/>
      <c r="F668" s="623"/>
      <c r="G668" s="623" t="s">
        <v>1139</v>
      </c>
      <c r="H668" s="566"/>
      <c r="I668" s="615"/>
    </row>
    <row r="669" spans="1:9">
      <c r="A669" s="630">
        <v>89</v>
      </c>
      <c r="B669" s="632">
        <v>81</v>
      </c>
      <c r="C669" s="633"/>
      <c r="D669" s="633"/>
      <c r="E669" s="633"/>
      <c r="F669" s="633"/>
      <c r="G669" s="624" t="s">
        <v>1140</v>
      </c>
      <c r="H669" s="547"/>
      <c r="I669" s="562"/>
    </row>
    <row r="670" spans="1:9">
      <c r="A670" s="630" t="s">
        <v>602</v>
      </c>
      <c r="B670" s="632" t="s">
        <v>561</v>
      </c>
      <c r="C670" s="634"/>
      <c r="D670" s="634"/>
      <c r="E670" s="634"/>
      <c r="F670" s="634"/>
      <c r="G670" s="624" t="s">
        <v>1141</v>
      </c>
      <c r="H670" s="547"/>
      <c r="I670" s="562"/>
    </row>
    <row r="671" spans="1:9">
      <c r="A671" s="630" t="s">
        <v>602</v>
      </c>
      <c r="B671" s="632" t="s">
        <v>608</v>
      </c>
      <c r="C671" s="634"/>
      <c r="D671" s="634"/>
      <c r="E671" s="634"/>
      <c r="F671" s="634"/>
      <c r="G671" s="624" t="s">
        <v>1142</v>
      </c>
      <c r="H671" s="547"/>
      <c r="I671" s="562"/>
    </row>
    <row r="672" spans="1:9">
      <c r="A672" s="635"/>
      <c r="B672" s="636"/>
      <c r="C672" s="637"/>
      <c r="D672" s="637"/>
      <c r="E672" s="637"/>
      <c r="F672" s="637"/>
      <c r="G672" s="638"/>
      <c r="H672" s="603"/>
    </row>
    <row r="673" spans="1:9">
      <c r="A673" s="621">
        <v>90</v>
      </c>
      <c r="B673" s="622"/>
      <c r="C673" s="639"/>
      <c r="D673" s="639"/>
      <c r="E673" s="639"/>
      <c r="F673" s="639"/>
      <c r="G673" s="640" t="s">
        <v>1143</v>
      </c>
      <c r="H673" s="594"/>
      <c r="I673" s="641"/>
    </row>
    <row r="674" spans="1:9" s="645" customFormat="1" ht="25.5">
      <c r="A674" s="564">
        <v>90</v>
      </c>
      <c r="B674" s="642" t="s">
        <v>558</v>
      </c>
      <c r="C674" s="1192" t="s">
        <v>559</v>
      </c>
      <c r="D674" s="1193"/>
      <c r="E674" s="1193"/>
      <c r="F674" s="1194"/>
      <c r="G674" s="643" t="s">
        <v>1144</v>
      </c>
      <c r="H674" s="641"/>
      <c r="I674" s="644" t="s">
        <v>1145</v>
      </c>
    </row>
    <row r="675" spans="1:9" s="557" customFormat="1">
      <c r="A675" s="542" t="s">
        <v>846</v>
      </c>
      <c r="B675" s="543" t="s">
        <v>606</v>
      </c>
      <c r="C675" s="596"/>
      <c r="D675" s="597"/>
      <c r="E675" s="597"/>
      <c r="F675" s="598"/>
      <c r="G675" s="562" t="s">
        <v>1146</v>
      </c>
      <c r="H675" s="562"/>
      <c r="I675" s="547" t="s">
        <v>1147</v>
      </c>
    </row>
    <row r="676" spans="1:9">
      <c r="A676" s="542" t="s">
        <v>846</v>
      </c>
      <c r="B676" s="543" t="s">
        <v>624</v>
      </c>
      <c r="C676" s="544"/>
      <c r="D676" s="544"/>
      <c r="E676" s="544"/>
      <c r="F676" s="544"/>
      <c r="G676" s="562" t="s">
        <v>1148</v>
      </c>
      <c r="H676" s="562"/>
      <c r="I676" s="562"/>
    </row>
    <row r="677" spans="1:9" s="552" customFormat="1">
      <c r="A677" s="549" t="s">
        <v>846</v>
      </c>
      <c r="B677" s="550" t="s">
        <v>641</v>
      </c>
      <c r="C677" s="549"/>
      <c r="D677" s="549"/>
      <c r="E677" s="549"/>
      <c r="F677" s="646"/>
      <c r="G677" s="647" t="s">
        <v>1149</v>
      </c>
      <c r="H677" s="647"/>
      <c r="I677" s="647" t="s">
        <v>1150</v>
      </c>
    </row>
    <row r="678" spans="1:9" ht="15">
      <c r="A678" s="542" t="s">
        <v>846</v>
      </c>
      <c r="B678" s="543" t="s">
        <v>671</v>
      </c>
      <c r="C678" s="545"/>
      <c r="D678" s="545"/>
      <c r="E678" s="544"/>
      <c r="F678" s="582"/>
      <c r="G678" s="546" t="s">
        <v>765</v>
      </c>
      <c r="H678" s="547"/>
      <c r="I678" s="567"/>
    </row>
    <row r="679" spans="1:9">
      <c r="A679" s="542" t="s">
        <v>846</v>
      </c>
      <c r="B679" s="543" t="s">
        <v>658</v>
      </c>
      <c r="C679" s="545"/>
      <c r="D679" s="545"/>
      <c r="E679" s="544"/>
      <c r="F679" s="582"/>
      <c r="G679" s="546" t="s">
        <v>659</v>
      </c>
      <c r="H679" s="547"/>
      <c r="I679" s="547"/>
    </row>
    <row r="680" spans="1:9">
      <c r="A680" s="542" t="s">
        <v>846</v>
      </c>
      <c r="B680" s="543" t="s">
        <v>694</v>
      </c>
      <c r="C680" s="544"/>
      <c r="D680" s="544"/>
      <c r="E680" s="544"/>
      <c r="F680" s="582"/>
      <c r="G680" s="562" t="s">
        <v>1151</v>
      </c>
      <c r="H680" s="562"/>
      <c r="I680" s="568"/>
    </row>
    <row r="681" spans="1:9">
      <c r="A681" s="542" t="s">
        <v>846</v>
      </c>
      <c r="B681" s="543" t="s">
        <v>574</v>
      </c>
      <c r="C681" s="544"/>
      <c r="D681" s="544"/>
      <c r="E681" s="544"/>
      <c r="F681" s="544"/>
      <c r="G681" s="562" t="s">
        <v>1152</v>
      </c>
      <c r="H681" s="562"/>
      <c r="I681" s="568"/>
    </row>
    <row r="682" spans="1:9">
      <c r="A682" s="542" t="s">
        <v>846</v>
      </c>
      <c r="B682" s="543" t="s">
        <v>675</v>
      </c>
      <c r="C682" s="544"/>
      <c r="D682" s="544"/>
      <c r="E682" s="544"/>
      <c r="F682" s="544"/>
      <c r="G682" s="562" t="s">
        <v>1153</v>
      </c>
      <c r="H682" s="562"/>
      <c r="I682" s="568"/>
    </row>
    <row r="683" spans="1:9">
      <c r="A683" s="542" t="s">
        <v>846</v>
      </c>
      <c r="B683" s="543" t="s">
        <v>668</v>
      </c>
      <c r="C683" s="544"/>
      <c r="D683" s="544"/>
      <c r="E683" s="544"/>
      <c r="F683" s="544"/>
      <c r="G683" s="546" t="s">
        <v>669</v>
      </c>
      <c r="H683" s="562"/>
      <c r="I683" s="568"/>
    </row>
    <row r="684" spans="1:9">
      <c r="A684" s="648">
        <v>90</v>
      </c>
      <c r="B684" s="543" t="s">
        <v>775</v>
      </c>
      <c r="C684" s="582"/>
      <c r="D684" s="582"/>
      <c r="E684" s="582"/>
      <c r="F684" s="582"/>
      <c r="G684" s="546" t="s">
        <v>776</v>
      </c>
      <c r="H684" s="547"/>
      <c r="I684" s="547"/>
    </row>
    <row r="685" spans="1:9">
      <c r="A685" s="649"/>
      <c r="B685" s="650"/>
      <c r="C685" s="582"/>
      <c r="D685" s="582"/>
      <c r="E685" s="582"/>
      <c r="F685" s="582"/>
      <c r="G685" s="651"/>
      <c r="I685" s="652"/>
    </row>
    <row r="686" spans="1:9">
      <c r="A686" s="538">
        <v>90</v>
      </c>
      <c r="B686" s="539">
        <v>21</v>
      </c>
      <c r="C686" s="594"/>
      <c r="D686" s="538"/>
      <c r="E686" s="538"/>
      <c r="F686" s="538"/>
      <c r="G686" s="653" t="s">
        <v>1154</v>
      </c>
      <c r="H686" s="641"/>
      <c r="I686" s="644" t="s">
        <v>1155</v>
      </c>
    </row>
    <row r="687" spans="1:9" s="557" customFormat="1">
      <c r="A687" s="542" t="s">
        <v>846</v>
      </c>
      <c r="B687" s="543" t="s">
        <v>581</v>
      </c>
      <c r="C687" s="544"/>
      <c r="D687" s="544"/>
      <c r="E687" s="544"/>
      <c r="F687" s="544"/>
      <c r="G687" s="546" t="s">
        <v>1156</v>
      </c>
      <c r="H687" s="562"/>
      <c r="I687" s="547" t="s">
        <v>1147</v>
      </c>
    </row>
    <row r="688" spans="1:9">
      <c r="A688" s="542" t="s">
        <v>846</v>
      </c>
      <c r="B688" s="543" t="s">
        <v>779</v>
      </c>
      <c r="C688" s="544"/>
      <c r="D688" s="544"/>
      <c r="E688" s="544"/>
      <c r="F688" s="544"/>
      <c r="G688" s="654" t="s">
        <v>1157</v>
      </c>
      <c r="H688" s="654"/>
      <c r="I688" s="654"/>
    </row>
    <row r="689" spans="1:9">
      <c r="A689" s="542" t="s">
        <v>846</v>
      </c>
      <c r="B689" s="543" t="s">
        <v>784</v>
      </c>
      <c r="C689" s="544"/>
      <c r="D689" s="544"/>
      <c r="E689" s="544"/>
      <c r="F689" s="544"/>
      <c r="G689" s="546" t="s">
        <v>627</v>
      </c>
      <c r="H689" s="562"/>
      <c r="I689" s="655"/>
    </row>
    <row r="690" spans="1:9">
      <c r="A690" s="542" t="s">
        <v>846</v>
      </c>
      <c r="B690" s="543" t="s">
        <v>788</v>
      </c>
      <c r="C690" s="544"/>
      <c r="D690" s="544"/>
      <c r="E690" s="544"/>
      <c r="F690" s="544"/>
      <c r="G690" s="546" t="s">
        <v>1158</v>
      </c>
      <c r="H690" s="562"/>
      <c r="I690" s="655"/>
    </row>
    <row r="691" spans="1:9">
      <c r="A691" s="542" t="s">
        <v>846</v>
      </c>
      <c r="B691" s="543" t="s">
        <v>793</v>
      </c>
      <c r="C691" s="544"/>
      <c r="D691" s="544"/>
      <c r="E691" s="544"/>
      <c r="F691" s="544"/>
      <c r="G691" s="546" t="s">
        <v>1159</v>
      </c>
      <c r="H691" s="562"/>
      <c r="I691" s="656" t="s">
        <v>1160</v>
      </c>
    </row>
    <row r="692" spans="1:9">
      <c r="A692" s="542" t="s">
        <v>846</v>
      </c>
      <c r="B692" s="543" t="s">
        <v>796</v>
      </c>
      <c r="C692" s="554"/>
      <c r="D692" s="555"/>
      <c r="E692" s="555"/>
      <c r="F692" s="556"/>
      <c r="G692" s="546" t="s">
        <v>1161</v>
      </c>
      <c r="H692" s="562"/>
      <c r="I692" s="657"/>
    </row>
    <row r="693" spans="1:9">
      <c r="A693" s="658" t="s">
        <v>846</v>
      </c>
      <c r="B693" s="659" t="s">
        <v>585</v>
      </c>
      <c r="C693" s="660"/>
      <c r="D693" s="661"/>
      <c r="E693" s="661"/>
      <c r="F693" s="662"/>
      <c r="G693" s="663" t="s">
        <v>1162</v>
      </c>
      <c r="H693" s="664"/>
      <c r="I693" s="665" t="s">
        <v>1163</v>
      </c>
    </row>
    <row r="694" spans="1:9" s="557" customFormat="1">
      <c r="A694" s="542" t="s">
        <v>846</v>
      </c>
      <c r="B694" s="543" t="s">
        <v>646</v>
      </c>
      <c r="C694" s="544"/>
      <c r="D694" s="544"/>
      <c r="E694" s="544"/>
      <c r="F694" s="544"/>
      <c r="G694" s="562" t="s">
        <v>1164</v>
      </c>
      <c r="H694" s="562"/>
      <c r="I694" s="654"/>
    </row>
    <row r="695" spans="1:9">
      <c r="A695" s="542" t="s">
        <v>846</v>
      </c>
      <c r="B695" s="543" t="s">
        <v>832</v>
      </c>
      <c r="C695" s="544"/>
      <c r="D695" s="544"/>
      <c r="E695" s="544"/>
      <c r="F695" s="544"/>
      <c r="G695" s="562" t="s">
        <v>1165</v>
      </c>
      <c r="H695" s="562"/>
      <c r="I695" s="654"/>
    </row>
    <row r="696" spans="1:9">
      <c r="A696" s="542" t="s">
        <v>846</v>
      </c>
      <c r="B696" s="543" t="s">
        <v>840</v>
      </c>
      <c r="C696" s="544"/>
      <c r="D696" s="544"/>
      <c r="E696" s="544"/>
      <c r="F696" s="544"/>
      <c r="G696" s="562" t="s">
        <v>1166</v>
      </c>
      <c r="H696" s="562"/>
      <c r="I696" s="666"/>
    </row>
    <row r="697" spans="1:9">
      <c r="A697" s="542" t="s">
        <v>846</v>
      </c>
      <c r="B697" s="543" t="s">
        <v>848</v>
      </c>
      <c r="C697" s="544"/>
      <c r="D697" s="544"/>
      <c r="E697" s="544"/>
      <c r="F697" s="544"/>
      <c r="G697" s="562" t="s">
        <v>1167</v>
      </c>
      <c r="H697" s="562"/>
      <c r="I697" s="656" t="s">
        <v>1160</v>
      </c>
    </row>
    <row r="698" spans="1:9" s="553" customFormat="1">
      <c r="A698" s="542"/>
      <c r="B698" s="543"/>
      <c r="C698" s="554"/>
      <c r="D698" s="555"/>
      <c r="E698" s="555"/>
      <c r="F698" s="556"/>
      <c r="G698" s="562"/>
      <c r="H698" s="562"/>
      <c r="I698" s="656"/>
    </row>
    <row r="699" spans="1:9" ht="25.5">
      <c r="A699" s="667">
        <v>90</v>
      </c>
      <c r="B699" s="644">
        <v>41</v>
      </c>
      <c r="C699" s="1195" t="s">
        <v>559</v>
      </c>
      <c r="D699" s="1196"/>
      <c r="E699" s="1196"/>
      <c r="F699" s="1197"/>
      <c r="G699" s="668" t="s">
        <v>1168</v>
      </c>
      <c r="H699" s="669"/>
      <c r="I699" s="670" t="s">
        <v>1169</v>
      </c>
    </row>
    <row r="700" spans="1:9" s="557" customFormat="1">
      <c r="A700" s="671" t="s">
        <v>846</v>
      </c>
      <c r="B700" s="672" t="s">
        <v>806</v>
      </c>
      <c r="C700" s="673"/>
      <c r="D700" s="674"/>
      <c r="E700" s="674"/>
      <c r="F700" s="675"/>
      <c r="G700" s="676" t="s">
        <v>1170</v>
      </c>
      <c r="H700" s="677"/>
      <c r="I700" s="678"/>
    </row>
    <row r="701" spans="1:9" s="557" customFormat="1">
      <c r="A701" s="542" t="s">
        <v>846</v>
      </c>
      <c r="B701" s="543" t="s">
        <v>815</v>
      </c>
      <c r="C701" s="544"/>
      <c r="D701" s="544"/>
      <c r="E701" s="544"/>
      <c r="F701" s="544"/>
      <c r="G701" s="562" t="s">
        <v>1171</v>
      </c>
      <c r="H701" s="562"/>
      <c r="I701" s="654"/>
    </row>
    <row r="702" spans="1:9">
      <c r="A702" s="542"/>
      <c r="B702" s="543"/>
      <c r="C702" s="544"/>
      <c r="D702" s="544"/>
      <c r="E702" s="544"/>
      <c r="F702" s="544"/>
      <c r="G702" s="679"/>
      <c r="H702" s="562"/>
      <c r="I702" s="654"/>
    </row>
    <row r="703" spans="1:9" ht="51">
      <c r="A703" s="680">
        <v>90</v>
      </c>
      <c r="B703" s="681" t="s">
        <v>612</v>
      </c>
      <c r="C703" s="1198" t="s">
        <v>559</v>
      </c>
      <c r="D703" s="1198"/>
      <c r="E703" s="1198"/>
      <c r="F703" s="1198"/>
      <c r="G703" s="682" t="s">
        <v>1172</v>
      </c>
      <c r="H703" s="683"/>
      <c r="I703" s="684" t="s">
        <v>1173</v>
      </c>
    </row>
    <row r="704" spans="1:9">
      <c r="A704" s="542"/>
      <c r="B704" s="543"/>
      <c r="C704" s="544"/>
      <c r="D704" s="544"/>
      <c r="E704" s="544"/>
      <c r="F704" s="544"/>
      <c r="G704" s="679"/>
      <c r="H704" s="562"/>
      <c r="I704" s="654"/>
    </row>
    <row r="705" spans="1:19">
      <c r="A705" s="538">
        <v>90</v>
      </c>
      <c r="B705" s="539">
        <v>71</v>
      </c>
      <c r="C705" s="1188" t="s">
        <v>559</v>
      </c>
      <c r="D705" s="1188"/>
      <c r="E705" s="1188"/>
      <c r="F705" s="1188"/>
      <c r="G705" s="653" t="s">
        <v>1174</v>
      </c>
      <c r="H705" s="641"/>
      <c r="I705" s="684" t="s">
        <v>1175</v>
      </c>
    </row>
    <row r="706" spans="1:19" s="557" customFormat="1">
      <c r="A706" s="542" t="s">
        <v>846</v>
      </c>
      <c r="B706" s="543" t="s">
        <v>591</v>
      </c>
      <c r="C706" s="547"/>
      <c r="D706" s="547"/>
      <c r="E706" s="547"/>
      <c r="F706" s="544"/>
      <c r="G706" s="562" t="s">
        <v>1176</v>
      </c>
      <c r="H706" s="562"/>
      <c r="I706" s="547"/>
      <c r="K706" s="685"/>
      <c r="L706" s="685"/>
      <c r="M706" s="686"/>
      <c r="N706" s="687"/>
      <c r="O706" s="687"/>
      <c r="P706" s="688"/>
      <c r="Q706" s="689"/>
      <c r="R706" s="689"/>
      <c r="S706" s="689"/>
    </row>
    <row r="707" spans="1:19">
      <c r="A707" s="542"/>
      <c r="B707" s="543"/>
      <c r="C707" s="544"/>
      <c r="D707" s="544"/>
      <c r="E707" s="544"/>
      <c r="F707" s="544"/>
      <c r="G707" s="562"/>
      <c r="H707" s="562"/>
      <c r="I707" s="562"/>
    </row>
    <row r="708" spans="1:19">
      <c r="A708" s="538">
        <v>90</v>
      </c>
      <c r="B708" s="539">
        <v>81</v>
      </c>
      <c r="C708" s="690" t="s">
        <v>1177</v>
      </c>
      <c r="D708" s="691" t="s">
        <v>1178</v>
      </c>
      <c r="E708" s="690"/>
      <c r="F708" s="538"/>
      <c r="G708" s="653" t="s">
        <v>1179</v>
      </c>
      <c r="H708" s="641"/>
      <c r="I708" s="692" t="s">
        <v>1180</v>
      </c>
    </row>
    <row r="709" spans="1:19" s="557" customFormat="1">
      <c r="A709" s="542" t="s">
        <v>846</v>
      </c>
      <c r="B709" s="543" t="s">
        <v>597</v>
      </c>
      <c r="C709" s="544"/>
      <c r="D709" s="631"/>
      <c r="E709" s="544"/>
      <c r="F709" s="542"/>
      <c r="G709" s="562" t="s">
        <v>1181</v>
      </c>
      <c r="H709" s="562"/>
      <c r="I709" s="547"/>
    </row>
    <row r="710" spans="1:19">
      <c r="A710" s="648">
        <v>90</v>
      </c>
      <c r="B710" s="693">
        <v>86</v>
      </c>
      <c r="C710" s="562"/>
      <c r="D710" s="562"/>
      <c r="E710" s="562"/>
      <c r="F710" s="562"/>
      <c r="G710" s="562" t="s">
        <v>1182</v>
      </c>
      <c r="H710" s="562"/>
      <c r="I710" s="562"/>
    </row>
    <row r="711" spans="1:19">
      <c r="A711" s="648">
        <v>90</v>
      </c>
      <c r="B711" s="693">
        <v>88</v>
      </c>
      <c r="C711" s="647"/>
      <c r="D711" s="647"/>
      <c r="E711" s="647"/>
      <c r="F711" s="647"/>
      <c r="G711" s="562" t="s">
        <v>1183</v>
      </c>
      <c r="H711" s="562"/>
      <c r="I711" s="568"/>
    </row>
    <row r="712" spans="1:19" s="552" customFormat="1">
      <c r="A712" s="648">
        <v>90</v>
      </c>
      <c r="B712" s="693">
        <v>89</v>
      </c>
      <c r="C712" s="562"/>
      <c r="D712" s="562"/>
      <c r="E712" s="562"/>
      <c r="F712" s="562"/>
      <c r="G712" s="562" t="s">
        <v>1184</v>
      </c>
      <c r="H712" s="562"/>
      <c r="I712" s="568"/>
    </row>
    <row r="713" spans="1:19">
      <c r="A713" s="648"/>
      <c r="B713" s="693"/>
      <c r="C713" s="694"/>
      <c r="D713" s="695"/>
      <c r="E713" s="695"/>
      <c r="F713" s="696"/>
      <c r="G713" s="562"/>
      <c r="H713" s="562"/>
      <c r="I713" s="568"/>
    </row>
    <row r="714" spans="1:19" ht="25.5">
      <c r="A714" s="643">
        <v>90</v>
      </c>
      <c r="B714" s="697">
        <v>91</v>
      </c>
      <c r="C714" s="698"/>
      <c r="D714" s="699"/>
      <c r="E714" s="699"/>
      <c r="F714" s="700"/>
      <c r="G714" s="643" t="s">
        <v>1185</v>
      </c>
      <c r="H714" s="653"/>
      <c r="I714" s="701" t="s">
        <v>1186</v>
      </c>
    </row>
    <row r="715" spans="1:19" s="710" customFormat="1" ht="25.5">
      <c r="A715" s="702">
        <v>90</v>
      </c>
      <c r="B715" s="703">
        <v>96</v>
      </c>
      <c r="C715" s="704"/>
      <c r="D715" s="705"/>
      <c r="E715" s="705"/>
      <c r="F715" s="706"/>
      <c r="G715" s="707" t="s">
        <v>1187</v>
      </c>
      <c r="H715" s="708"/>
      <c r="I715" s="709" t="s">
        <v>1188</v>
      </c>
    </row>
    <row r="716" spans="1:19" s="708" customFormat="1">
      <c r="A716" s="647"/>
      <c r="B716" s="711"/>
      <c r="C716" s="712"/>
      <c r="D716" s="713"/>
      <c r="E716" s="713"/>
      <c r="F716" s="714"/>
      <c r="G716" s="715"/>
      <c r="H716" s="715"/>
      <c r="I716" s="568"/>
    </row>
    <row r="717" spans="1:19">
      <c r="A717" s="653">
        <v>91</v>
      </c>
      <c r="B717" s="716"/>
      <c r="C717" s="717"/>
      <c r="D717" s="718"/>
      <c r="E717" s="718"/>
      <c r="F717" s="719"/>
      <c r="G717" s="653" t="s">
        <v>1189</v>
      </c>
      <c r="H717" s="615"/>
      <c r="I717" s="720"/>
    </row>
    <row r="718" spans="1:19">
      <c r="A718" s="648">
        <v>91</v>
      </c>
      <c r="B718" s="543" t="s">
        <v>558</v>
      </c>
      <c r="C718" s="694"/>
      <c r="D718" s="695"/>
      <c r="E718" s="695"/>
      <c r="F718" s="696"/>
      <c r="G718" s="562" t="s">
        <v>1190</v>
      </c>
      <c r="H718" s="562"/>
      <c r="I718" s="568"/>
    </row>
    <row r="719" spans="1:19">
      <c r="A719" s="648">
        <v>91</v>
      </c>
      <c r="B719" s="543" t="s">
        <v>624</v>
      </c>
      <c r="C719" s="694"/>
      <c r="D719" s="695"/>
      <c r="E719" s="695"/>
      <c r="F719" s="696"/>
      <c r="G719" s="562" t="s">
        <v>1191</v>
      </c>
      <c r="H719" s="562"/>
      <c r="I719" s="568"/>
    </row>
    <row r="720" spans="1:19">
      <c r="A720" s="648">
        <v>91</v>
      </c>
      <c r="B720" s="543" t="s">
        <v>653</v>
      </c>
      <c r="C720" s="694"/>
      <c r="D720" s="695"/>
      <c r="E720" s="695"/>
      <c r="F720" s="696"/>
      <c r="G720" s="562" t="s">
        <v>1192</v>
      </c>
      <c r="H720" s="562"/>
      <c r="I720" s="568"/>
    </row>
    <row r="721" spans="1:9">
      <c r="A721" s="648">
        <v>91</v>
      </c>
      <c r="B721" s="543" t="s">
        <v>563</v>
      </c>
      <c r="C721" s="694"/>
      <c r="D721" s="695"/>
      <c r="E721" s="695"/>
      <c r="F721" s="696"/>
      <c r="G721" s="562" t="s">
        <v>1193</v>
      </c>
      <c r="H721" s="562"/>
      <c r="I721" s="568"/>
    </row>
    <row r="722" spans="1:9">
      <c r="A722" s="648">
        <v>91</v>
      </c>
      <c r="B722" s="543" t="s">
        <v>671</v>
      </c>
      <c r="C722" s="694"/>
      <c r="D722" s="695"/>
      <c r="E722" s="695"/>
      <c r="F722" s="696"/>
      <c r="G722" s="562" t="s">
        <v>1194</v>
      </c>
      <c r="H722" s="562"/>
      <c r="I722" s="568"/>
    </row>
    <row r="723" spans="1:9">
      <c r="A723" s="648">
        <v>91</v>
      </c>
      <c r="B723" s="543" t="s">
        <v>694</v>
      </c>
      <c r="C723" s="694"/>
      <c r="D723" s="695"/>
      <c r="E723" s="695"/>
      <c r="F723" s="696"/>
      <c r="G723" s="562" t="s">
        <v>1195</v>
      </c>
      <c r="H723" s="562"/>
      <c r="I723" s="568"/>
    </row>
    <row r="724" spans="1:9">
      <c r="A724" s="648">
        <v>91</v>
      </c>
      <c r="B724" s="543" t="s">
        <v>566</v>
      </c>
      <c r="C724" s="694"/>
      <c r="D724" s="695"/>
      <c r="E724" s="695"/>
      <c r="F724" s="696"/>
      <c r="G724" s="562" t="s">
        <v>1196</v>
      </c>
      <c r="H724" s="562"/>
      <c r="I724" s="568"/>
    </row>
    <row r="725" spans="1:9">
      <c r="A725" s="648">
        <v>91</v>
      </c>
      <c r="B725" s="543" t="s">
        <v>574</v>
      </c>
      <c r="C725" s="694"/>
      <c r="D725" s="695"/>
      <c r="E725" s="695"/>
      <c r="F725" s="696"/>
      <c r="G725" s="562" t="s">
        <v>1197</v>
      </c>
      <c r="H725" s="562"/>
      <c r="I725" s="568"/>
    </row>
    <row r="726" spans="1:9">
      <c r="A726" s="648">
        <v>91</v>
      </c>
      <c r="B726" s="543" t="s">
        <v>577</v>
      </c>
      <c r="C726" s="694"/>
      <c r="D726" s="695"/>
      <c r="E726" s="695"/>
      <c r="F726" s="696"/>
      <c r="G726" s="562" t="s">
        <v>1198</v>
      </c>
      <c r="H726" s="562"/>
      <c r="I726" s="568"/>
    </row>
    <row r="727" spans="1:9">
      <c r="A727" s="648">
        <v>91</v>
      </c>
      <c r="B727" s="543" t="s">
        <v>758</v>
      </c>
      <c r="C727" s="694"/>
      <c r="D727" s="695"/>
      <c r="E727" s="695"/>
      <c r="F727" s="696"/>
      <c r="G727" s="562" t="s">
        <v>1199</v>
      </c>
      <c r="H727" s="562"/>
      <c r="I727" s="568"/>
    </row>
    <row r="728" spans="1:9">
      <c r="A728" s="542" t="s">
        <v>743</v>
      </c>
      <c r="B728" s="543" t="s">
        <v>581</v>
      </c>
      <c r="C728" s="544"/>
      <c r="D728" s="544"/>
      <c r="E728" s="544"/>
      <c r="F728" s="544"/>
      <c r="G728" s="546" t="s">
        <v>1200</v>
      </c>
      <c r="H728" s="562"/>
      <c r="I728" s="547" t="s">
        <v>1201</v>
      </c>
    </row>
    <row r="729" spans="1:9">
      <c r="A729" s="542" t="s">
        <v>743</v>
      </c>
      <c r="B729" s="543" t="s">
        <v>560</v>
      </c>
      <c r="C729" s="554"/>
      <c r="D729" s="555"/>
      <c r="E729" s="555"/>
      <c r="F729" s="556"/>
      <c r="G729" s="546" t="s">
        <v>1202</v>
      </c>
      <c r="H729" s="562"/>
      <c r="I729" s="547"/>
    </row>
    <row r="730" spans="1:9">
      <c r="A730" s="542" t="s">
        <v>743</v>
      </c>
      <c r="B730" s="543" t="s">
        <v>580</v>
      </c>
      <c r="C730" s="554"/>
      <c r="D730" s="555"/>
      <c r="E730" s="555"/>
      <c r="F730" s="556"/>
      <c r="G730" s="546" t="s">
        <v>1203</v>
      </c>
      <c r="H730" s="562"/>
      <c r="I730" s="547"/>
    </row>
    <row r="731" spans="1:9">
      <c r="A731" s="542" t="s">
        <v>743</v>
      </c>
      <c r="B731" s="543" t="s">
        <v>779</v>
      </c>
      <c r="C731" s="554"/>
      <c r="D731" s="555"/>
      <c r="E731" s="555"/>
      <c r="F731" s="556"/>
      <c r="G731" s="546" t="s">
        <v>1204</v>
      </c>
      <c r="H731" s="562"/>
      <c r="I731" s="547"/>
    </row>
    <row r="732" spans="1:9">
      <c r="A732" s="542" t="s">
        <v>743</v>
      </c>
      <c r="B732" s="543" t="s">
        <v>784</v>
      </c>
      <c r="C732" s="554"/>
      <c r="D732" s="555"/>
      <c r="E732" s="555"/>
      <c r="F732" s="556"/>
      <c r="G732" s="546" t="s">
        <v>1205</v>
      </c>
      <c r="H732" s="562"/>
      <c r="I732" s="547"/>
    </row>
    <row r="733" spans="1:9">
      <c r="A733" s="721" t="s">
        <v>743</v>
      </c>
      <c r="B733" s="703" t="s">
        <v>796</v>
      </c>
      <c r="C733" s="704"/>
      <c r="D733" s="705"/>
      <c r="E733" s="705"/>
      <c r="F733" s="706"/>
      <c r="G733" s="707" t="s">
        <v>1206</v>
      </c>
      <c r="H733" s="562"/>
      <c r="I733" s="547"/>
    </row>
    <row r="734" spans="1:9">
      <c r="A734" s="721" t="s">
        <v>743</v>
      </c>
      <c r="B734" s="703" t="s">
        <v>620</v>
      </c>
      <c r="C734" s="704"/>
      <c r="D734" s="705"/>
      <c r="E734" s="705"/>
      <c r="F734" s="706"/>
      <c r="G734" s="707" t="s">
        <v>1207</v>
      </c>
      <c r="H734" s="562"/>
      <c r="I734" s="547"/>
    </row>
    <row r="735" spans="1:9">
      <c r="A735" s="721">
        <v>91</v>
      </c>
      <c r="B735" s="703">
        <v>31</v>
      </c>
      <c r="C735" s="704"/>
      <c r="D735" s="705"/>
      <c r="E735" s="705"/>
      <c r="F735" s="706"/>
      <c r="G735" s="707" t="s">
        <v>1208</v>
      </c>
      <c r="H735" s="562"/>
      <c r="I735" s="547"/>
    </row>
    <row r="736" spans="1:9">
      <c r="A736" s="721">
        <v>91</v>
      </c>
      <c r="B736" s="703">
        <v>32</v>
      </c>
      <c r="C736" s="704"/>
      <c r="D736" s="705"/>
      <c r="E736" s="705"/>
      <c r="F736" s="706"/>
      <c r="G736" s="707" t="s">
        <v>1209</v>
      </c>
      <c r="H736" s="562"/>
      <c r="I736" s="547"/>
    </row>
    <row r="737" spans="1:9">
      <c r="A737" s="721">
        <v>91</v>
      </c>
      <c r="B737" s="703">
        <v>34</v>
      </c>
      <c r="C737" s="704"/>
      <c r="D737" s="705"/>
      <c r="E737" s="705"/>
      <c r="F737" s="706"/>
      <c r="G737" s="707" t="s">
        <v>1210</v>
      </c>
      <c r="H737" s="562"/>
      <c r="I737" s="547"/>
    </row>
    <row r="738" spans="1:9">
      <c r="A738" s="721">
        <v>91</v>
      </c>
      <c r="B738" s="703">
        <v>35</v>
      </c>
      <c r="C738" s="704"/>
      <c r="D738" s="705"/>
      <c r="E738" s="705"/>
      <c r="F738" s="706"/>
      <c r="G738" s="707" t="s">
        <v>1211</v>
      </c>
      <c r="H738" s="562"/>
      <c r="I738" s="547"/>
    </row>
    <row r="739" spans="1:9">
      <c r="A739" s="721">
        <v>91</v>
      </c>
      <c r="B739" s="703">
        <v>36</v>
      </c>
      <c r="C739" s="704"/>
      <c r="D739" s="705"/>
      <c r="E739" s="705"/>
      <c r="F739" s="706"/>
      <c r="G739" s="707" t="s">
        <v>1212</v>
      </c>
      <c r="H739" s="562"/>
      <c r="I739" s="547"/>
    </row>
    <row r="740" spans="1:9">
      <c r="A740" s="721">
        <v>91</v>
      </c>
      <c r="B740" s="703">
        <v>38</v>
      </c>
      <c r="C740" s="704"/>
      <c r="D740" s="705"/>
      <c r="E740" s="705"/>
      <c r="F740" s="706"/>
      <c r="G740" s="707" t="s">
        <v>1213</v>
      </c>
      <c r="H740" s="562"/>
      <c r="I740" s="547"/>
    </row>
    <row r="741" spans="1:9">
      <c r="A741" s="721">
        <v>91</v>
      </c>
      <c r="B741" s="703">
        <v>41</v>
      </c>
      <c r="C741" s="704"/>
      <c r="D741" s="705"/>
      <c r="E741" s="705"/>
      <c r="F741" s="706"/>
      <c r="G741" s="707" t="s">
        <v>1214</v>
      </c>
      <c r="H741" s="562"/>
      <c r="I741" s="547"/>
    </row>
    <row r="742" spans="1:9">
      <c r="A742" s="721">
        <v>91</v>
      </c>
      <c r="B742" s="703">
        <v>42</v>
      </c>
      <c r="C742" s="704"/>
      <c r="D742" s="705"/>
      <c r="E742" s="705"/>
      <c r="F742" s="706"/>
      <c r="G742" s="707" t="s">
        <v>1215</v>
      </c>
      <c r="H742" s="562"/>
      <c r="I742" s="547"/>
    </row>
    <row r="743" spans="1:9">
      <c r="A743" s="721">
        <v>91</v>
      </c>
      <c r="B743" s="703">
        <v>43</v>
      </c>
      <c r="C743" s="704"/>
      <c r="D743" s="705"/>
      <c r="E743" s="705"/>
      <c r="F743" s="706"/>
      <c r="G743" s="707" t="s">
        <v>1216</v>
      </c>
      <c r="H743" s="562"/>
      <c r="I743" s="547"/>
    </row>
    <row r="744" spans="1:9">
      <c r="A744" s="721">
        <v>91</v>
      </c>
      <c r="B744" s="703">
        <v>44</v>
      </c>
      <c r="C744" s="704"/>
      <c r="D744" s="705"/>
      <c r="E744" s="705"/>
      <c r="F744" s="706"/>
      <c r="G744" s="707" t="s">
        <v>1217</v>
      </c>
      <c r="H744" s="562"/>
      <c r="I744" s="547"/>
    </row>
    <row r="745" spans="1:9">
      <c r="A745" s="721">
        <v>91</v>
      </c>
      <c r="B745" s="703">
        <v>45</v>
      </c>
      <c r="C745" s="704"/>
      <c r="D745" s="705"/>
      <c r="E745" s="705"/>
      <c r="F745" s="706"/>
      <c r="G745" s="707" t="s">
        <v>1218</v>
      </c>
      <c r="H745" s="562"/>
      <c r="I745" s="547"/>
    </row>
    <row r="746" spans="1:9">
      <c r="A746" s="721">
        <v>91</v>
      </c>
      <c r="B746" s="703">
        <v>46</v>
      </c>
      <c r="C746" s="704"/>
      <c r="D746" s="705"/>
      <c r="E746" s="705"/>
      <c r="F746" s="706"/>
      <c r="G746" s="707" t="s">
        <v>1219</v>
      </c>
      <c r="H746" s="562"/>
      <c r="I746" s="547"/>
    </row>
    <row r="747" spans="1:9">
      <c r="A747" s="721">
        <v>91</v>
      </c>
      <c r="B747" s="703">
        <v>47</v>
      </c>
      <c r="C747" s="704"/>
      <c r="D747" s="705"/>
      <c r="E747" s="705"/>
      <c r="F747" s="706"/>
      <c r="G747" s="707" t="s">
        <v>1220</v>
      </c>
      <c r="H747" s="562"/>
      <c r="I747" s="547"/>
    </row>
    <row r="748" spans="1:9">
      <c r="A748" s="721">
        <v>91</v>
      </c>
      <c r="B748" s="703">
        <v>48</v>
      </c>
      <c r="C748" s="704"/>
      <c r="D748" s="705"/>
      <c r="E748" s="705"/>
      <c r="F748" s="706"/>
      <c r="G748" s="707" t="s">
        <v>1221</v>
      </c>
      <c r="H748" s="562"/>
      <c r="I748" s="547"/>
    </row>
    <row r="749" spans="1:9">
      <c r="A749" s="721">
        <v>91</v>
      </c>
      <c r="B749" s="703">
        <v>49</v>
      </c>
      <c r="C749" s="704"/>
      <c r="D749" s="705"/>
      <c r="E749" s="705"/>
      <c r="F749" s="706"/>
      <c r="G749" s="707" t="s">
        <v>1222</v>
      </c>
      <c r="H749" s="562"/>
      <c r="I749" s="547"/>
    </row>
    <row r="750" spans="1:9">
      <c r="A750" s="721">
        <v>91</v>
      </c>
      <c r="B750" s="703">
        <v>50</v>
      </c>
      <c r="C750" s="704"/>
      <c r="D750" s="705"/>
      <c r="E750" s="705"/>
      <c r="F750" s="706"/>
      <c r="G750" s="707" t="s">
        <v>1223</v>
      </c>
      <c r="H750" s="562"/>
      <c r="I750" s="547"/>
    </row>
    <row r="751" spans="1:9">
      <c r="A751" s="648">
        <v>91</v>
      </c>
      <c r="B751" s="543" t="s">
        <v>612</v>
      </c>
      <c r="C751" s="694"/>
      <c r="D751" s="695"/>
      <c r="E751" s="695"/>
      <c r="F751" s="696"/>
      <c r="G751" s="562" t="s">
        <v>1224</v>
      </c>
      <c r="H751" s="562"/>
      <c r="I751" s="568"/>
    </row>
    <row r="752" spans="1:9">
      <c r="A752" s="648">
        <v>91</v>
      </c>
      <c r="B752" s="543" t="s">
        <v>634</v>
      </c>
      <c r="C752" s="694"/>
      <c r="D752" s="695"/>
      <c r="E752" s="695"/>
      <c r="F752" s="696"/>
      <c r="G752" s="562" t="s">
        <v>1225</v>
      </c>
      <c r="H752" s="562"/>
      <c r="I752" s="568"/>
    </row>
    <row r="753" spans="1:9">
      <c r="A753" s="648">
        <v>91</v>
      </c>
      <c r="B753" s="543" t="s">
        <v>636</v>
      </c>
      <c r="C753" s="694"/>
      <c r="D753" s="695"/>
      <c r="E753" s="695"/>
      <c r="F753" s="696"/>
      <c r="G753" s="562" t="s">
        <v>1226</v>
      </c>
      <c r="H753" s="562"/>
      <c r="I753" s="568"/>
    </row>
    <row r="754" spans="1:9">
      <c r="A754" s="648">
        <v>91</v>
      </c>
      <c r="B754" s="543" t="s">
        <v>834</v>
      </c>
      <c r="C754" s="694"/>
      <c r="D754" s="695"/>
      <c r="E754" s="695"/>
      <c r="F754" s="696"/>
      <c r="G754" s="562" t="s">
        <v>1227</v>
      </c>
      <c r="H754" s="562"/>
      <c r="I754" s="568"/>
    </row>
    <row r="755" spans="1:9">
      <c r="A755" s="648">
        <v>91</v>
      </c>
      <c r="B755" s="543" t="s">
        <v>836</v>
      </c>
      <c r="C755" s="694"/>
      <c r="D755" s="695"/>
      <c r="E755" s="695"/>
      <c r="F755" s="696"/>
      <c r="G755" s="562" t="s">
        <v>1228</v>
      </c>
      <c r="H755" s="562"/>
      <c r="I755" s="568" t="s">
        <v>1229</v>
      </c>
    </row>
    <row r="756" spans="1:9" s="553" customFormat="1">
      <c r="A756" s="648">
        <v>91</v>
      </c>
      <c r="B756" s="543" t="s">
        <v>910</v>
      </c>
      <c r="C756" s="694"/>
      <c r="D756" s="695"/>
      <c r="E756" s="695"/>
      <c r="F756" s="696"/>
      <c r="G756" s="562" t="s">
        <v>1230</v>
      </c>
      <c r="H756" s="562"/>
      <c r="I756" s="568" t="s">
        <v>1050</v>
      </c>
    </row>
    <row r="757" spans="1:9" s="553" customFormat="1">
      <c r="A757" s="538" t="s">
        <v>875</v>
      </c>
      <c r="B757" s="539"/>
      <c r="C757" s="1187" t="s">
        <v>559</v>
      </c>
      <c r="D757" s="1187"/>
      <c r="E757" s="1187"/>
      <c r="F757" s="1187"/>
      <c r="G757" s="540" t="s">
        <v>1231</v>
      </c>
      <c r="H757" s="615"/>
      <c r="I757" s="615"/>
    </row>
    <row r="758" spans="1:9">
      <c r="A758" s="542" t="s">
        <v>875</v>
      </c>
      <c r="B758" s="543" t="s">
        <v>641</v>
      </c>
      <c r="C758" s="547" t="s">
        <v>1232</v>
      </c>
      <c r="D758" s="547" t="s">
        <v>1233</v>
      </c>
      <c r="E758" s="544"/>
      <c r="F758" s="544"/>
      <c r="G758" s="562" t="s">
        <v>1234</v>
      </c>
      <c r="H758" s="562"/>
      <c r="I758" s="568"/>
    </row>
    <row r="759" spans="1:9">
      <c r="A759" s="542" t="s">
        <v>875</v>
      </c>
      <c r="B759" s="543" t="s">
        <v>653</v>
      </c>
      <c r="C759" s="547"/>
      <c r="D759" s="547"/>
      <c r="E759" s="544"/>
      <c r="F759" s="544"/>
      <c r="G759" s="562" t="s">
        <v>1235</v>
      </c>
      <c r="H759" s="562"/>
      <c r="I759" s="568"/>
    </row>
    <row r="760" spans="1:9">
      <c r="A760" s="542" t="s">
        <v>875</v>
      </c>
      <c r="B760" s="543" t="s">
        <v>626</v>
      </c>
      <c r="C760" s="547"/>
      <c r="D760" s="547"/>
      <c r="E760" s="544"/>
      <c r="F760" s="544"/>
      <c r="G760" s="562" t="s">
        <v>1236</v>
      </c>
      <c r="H760" s="562"/>
      <c r="I760" s="568"/>
    </row>
    <row r="761" spans="1:9">
      <c r="A761" s="542" t="s">
        <v>875</v>
      </c>
      <c r="B761" s="543" t="s">
        <v>563</v>
      </c>
      <c r="C761" s="547"/>
      <c r="D761" s="547"/>
      <c r="E761" s="544"/>
      <c r="F761" s="544"/>
      <c r="G761" s="562" t="s">
        <v>1237</v>
      </c>
      <c r="H761" s="562"/>
      <c r="I761" s="568"/>
    </row>
    <row r="762" spans="1:9">
      <c r="A762" s="542" t="s">
        <v>875</v>
      </c>
      <c r="B762" s="543" t="s">
        <v>658</v>
      </c>
      <c r="C762" s="547"/>
      <c r="D762" s="547"/>
      <c r="E762" s="544"/>
      <c r="F762" s="544"/>
      <c r="G762" s="562" t="s">
        <v>1238</v>
      </c>
      <c r="H762" s="562"/>
      <c r="I762" s="568"/>
    </row>
    <row r="763" spans="1:9">
      <c r="A763" s="722"/>
      <c r="B763" s="723"/>
      <c r="C763" s="603"/>
      <c r="D763" s="603"/>
      <c r="E763" s="582"/>
      <c r="F763" s="582"/>
    </row>
    <row r="764" spans="1:9">
      <c r="A764" s="538" t="s">
        <v>914</v>
      </c>
      <c r="B764" s="539"/>
      <c r="C764" s="1184" t="s">
        <v>559</v>
      </c>
      <c r="D764" s="1185"/>
      <c r="E764" s="1185"/>
      <c r="F764" s="1186"/>
      <c r="G764" s="540" t="s">
        <v>1239</v>
      </c>
      <c r="H764" s="615"/>
      <c r="I764" s="615"/>
    </row>
    <row r="765" spans="1:9">
      <c r="A765" s="542" t="s">
        <v>914</v>
      </c>
      <c r="B765" s="543" t="s">
        <v>558</v>
      </c>
      <c r="C765" s="596"/>
      <c r="D765" s="597"/>
      <c r="E765" s="597"/>
      <c r="F765" s="598"/>
      <c r="G765" s="546" t="s">
        <v>1240</v>
      </c>
      <c r="H765" s="562"/>
      <c r="I765" s="568"/>
    </row>
    <row r="766" spans="1:9">
      <c r="A766" s="542" t="s">
        <v>914</v>
      </c>
      <c r="B766" s="543" t="s">
        <v>653</v>
      </c>
      <c r="C766" s="547" t="s">
        <v>1241</v>
      </c>
      <c r="D766" s="547" t="s">
        <v>1242</v>
      </c>
      <c r="E766" s="544"/>
      <c r="F766" s="544"/>
      <c r="G766" s="562" t="s">
        <v>1243</v>
      </c>
      <c r="H766" s="562"/>
      <c r="I766" s="562"/>
    </row>
    <row r="767" spans="1:9">
      <c r="A767" s="542" t="s">
        <v>914</v>
      </c>
      <c r="B767" s="543" t="s">
        <v>626</v>
      </c>
      <c r="C767" s="547"/>
      <c r="D767" s="547"/>
      <c r="E767" s="544"/>
      <c r="F767" s="544"/>
      <c r="G767" s="562" t="s">
        <v>1244</v>
      </c>
      <c r="H767" s="562"/>
      <c r="I767" s="724"/>
    </row>
    <row r="768" spans="1:9" ht="15">
      <c r="A768" s="542" t="s">
        <v>914</v>
      </c>
      <c r="B768" s="543" t="s">
        <v>671</v>
      </c>
      <c r="C768" s="547"/>
      <c r="D768" s="547"/>
      <c r="E768" s="547"/>
      <c r="F768" s="544"/>
      <c r="G768" s="725" t="s">
        <v>1245</v>
      </c>
      <c r="H768" s="562"/>
      <c r="I768" s="562"/>
    </row>
    <row r="769" spans="1:9">
      <c r="A769" s="722"/>
      <c r="B769" s="723"/>
      <c r="C769" s="547"/>
      <c r="D769" s="547"/>
      <c r="E769" s="544"/>
      <c r="F769" s="544"/>
      <c r="G769" s="562"/>
      <c r="H769" s="562"/>
      <c r="I769" s="679"/>
    </row>
    <row r="770" spans="1:9">
      <c r="A770" s="538" t="s">
        <v>604</v>
      </c>
      <c r="B770" s="539"/>
      <c r="C770" s="1184" t="s">
        <v>559</v>
      </c>
      <c r="D770" s="1185"/>
      <c r="E770" s="1185"/>
      <c r="F770" s="1186"/>
      <c r="G770" s="540" t="s">
        <v>1246</v>
      </c>
      <c r="H770" s="615"/>
      <c r="I770" s="615"/>
    </row>
    <row r="771" spans="1:9">
      <c r="A771" s="542" t="s">
        <v>604</v>
      </c>
      <c r="B771" s="543" t="s">
        <v>606</v>
      </c>
      <c r="C771" s="631" t="s">
        <v>1247</v>
      </c>
      <c r="D771" s="547" t="s">
        <v>1248</v>
      </c>
      <c r="E771" s="547" t="s">
        <v>1249</v>
      </c>
      <c r="F771" s="547" t="s">
        <v>1250</v>
      </c>
      <c r="G771" s="562" t="s">
        <v>1251</v>
      </c>
      <c r="H771" s="562"/>
      <c r="I771" s="568" t="s">
        <v>1252</v>
      </c>
    </row>
    <row r="772" spans="1:9">
      <c r="A772" s="542" t="s">
        <v>604</v>
      </c>
      <c r="B772" s="543" t="s">
        <v>624</v>
      </c>
      <c r="C772" s="631"/>
      <c r="D772" s="547"/>
      <c r="E772" s="547"/>
      <c r="F772" s="547"/>
      <c r="G772" s="562" t="s">
        <v>1253</v>
      </c>
      <c r="H772" s="562"/>
      <c r="I772" s="568"/>
    </row>
    <row r="773" spans="1:9">
      <c r="A773" s="542" t="s">
        <v>604</v>
      </c>
      <c r="B773" s="543" t="s">
        <v>641</v>
      </c>
      <c r="C773" s="631"/>
      <c r="D773" s="547"/>
      <c r="E773" s="547"/>
      <c r="F773" s="547"/>
      <c r="G773" s="562" t="s">
        <v>1254</v>
      </c>
      <c r="H773" s="562"/>
      <c r="I773" s="568"/>
    </row>
    <row r="774" spans="1:9">
      <c r="A774" s="542" t="s">
        <v>604</v>
      </c>
      <c r="B774" s="543" t="s">
        <v>653</v>
      </c>
      <c r="C774" s="631"/>
      <c r="D774" s="547"/>
      <c r="E774" s="547"/>
      <c r="F774" s="547"/>
      <c r="G774" s="562" t="s">
        <v>1255</v>
      </c>
      <c r="H774" s="562"/>
      <c r="I774" s="568" t="s">
        <v>1256</v>
      </c>
    </row>
    <row r="775" spans="1:9">
      <c r="A775" s="542" t="s">
        <v>604</v>
      </c>
      <c r="B775" s="543" t="s">
        <v>658</v>
      </c>
      <c r="C775" s="547" t="s">
        <v>1257</v>
      </c>
      <c r="D775" s="544"/>
      <c r="E775" s="544"/>
      <c r="F775" s="544"/>
      <c r="G775" s="562" t="s">
        <v>1258</v>
      </c>
      <c r="H775" s="562"/>
      <c r="I775" s="568"/>
    </row>
    <row r="776" spans="1:9">
      <c r="A776" s="542" t="s">
        <v>604</v>
      </c>
      <c r="B776" s="543" t="s">
        <v>694</v>
      </c>
      <c r="C776" s="547" t="s">
        <v>1257</v>
      </c>
      <c r="D776" s="544"/>
      <c r="E776" s="544"/>
      <c r="F776" s="544"/>
      <c r="G776" s="562" t="s">
        <v>1259</v>
      </c>
      <c r="H776" s="562"/>
      <c r="I776" s="568"/>
    </row>
    <row r="777" spans="1:9">
      <c r="A777" s="542" t="s">
        <v>604</v>
      </c>
      <c r="B777" s="543" t="s">
        <v>565</v>
      </c>
      <c r="C777" s="547"/>
      <c r="D777" s="547"/>
      <c r="E777" s="544"/>
      <c r="F777" s="544"/>
      <c r="G777" s="562" t="s">
        <v>1260</v>
      </c>
      <c r="H777" s="562"/>
      <c r="I777" s="724"/>
    </row>
    <row r="778" spans="1:9">
      <c r="A778" s="542" t="s">
        <v>604</v>
      </c>
      <c r="B778" s="543" t="s">
        <v>566</v>
      </c>
      <c r="C778" s="544"/>
      <c r="D778" s="544"/>
      <c r="E778" s="544"/>
      <c r="F778" s="544"/>
      <c r="G778" s="562" t="s">
        <v>1261</v>
      </c>
      <c r="H778" s="562"/>
      <c r="I778" s="568"/>
    </row>
    <row r="779" spans="1:9">
      <c r="A779" s="538" t="s">
        <v>916</v>
      </c>
      <c r="B779" s="539"/>
      <c r="C779" s="1184" t="s">
        <v>559</v>
      </c>
      <c r="D779" s="1185"/>
      <c r="E779" s="1185"/>
      <c r="F779" s="1186"/>
      <c r="G779" s="540" t="s">
        <v>1262</v>
      </c>
      <c r="H779" s="615"/>
      <c r="I779" s="615"/>
    </row>
    <row r="780" spans="1:9">
      <c r="A780" s="542" t="s">
        <v>916</v>
      </c>
      <c r="B780" s="543" t="s">
        <v>558</v>
      </c>
      <c r="C780" s="726" t="s">
        <v>1263</v>
      </c>
      <c r="D780" s="544"/>
      <c r="E780" s="544"/>
      <c r="F780" s="544"/>
      <c r="G780" s="562" t="s">
        <v>1264</v>
      </c>
      <c r="H780" s="562"/>
      <c r="I780" s="568"/>
    </row>
    <row r="781" spans="1:9">
      <c r="A781" s="542" t="s">
        <v>916</v>
      </c>
      <c r="B781" s="543" t="s">
        <v>606</v>
      </c>
      <c r="C781" s="726"/>
      <c r="D781" s="544"/>
      <c r="E781" s="544"/>
      <c r="F781" s="544"/>
      <c r="G781" s="562" t="s">
        <v>1265</v>
      </c>
      <c r="H781" s="562"/>
      <c r="I781" s="568"/>
    </row>
    <row r="782" spans="1:9">
      <c r="A782" s="542" t="s">
        <v>916</v>
      </c>
      <c r="B782" s="543" t="s">
        <v>624</v>
      </c>
      <c r="C782" s="547" t="s">
        <v>1266</v>
      </c>
      <c r="D782" s="544"/>
      <c r="E782" s="544"/>
      <c r="F782" s="544"/>
      <c r="G782" s="562" t="s">
        <v>1267</v>
      </c>
      <c r="H782" s="562"/>
      <c r="I782" s="562"/>
    </row>
    <row r="783" spans="1:9">
      <c r="A783" s="542" t="s">
        <v>916</v>
      </c>
      <c r="B783" s="543" t="s">
        <v>653</v>
      </c>
      <c r="C783" s="544"/>
      <c r="D783" s="544"/>
      <c r="E783" s="544"/>
      <c r="F783" s="582"/>
      <c r="G783" s="562" t="s">
        <v>1268</v>
      </c>
      <c r="H783" s="562"/>
      <c r="I783" s="547"/>
    </row>
    <row r="784" spans="1:9">
      <c r="A784" s="542" t="s">
        <v>916</v>
      </c>
      <c r="B784" s="543" t="s">
        <v>626</v>
      </c>
      <c r="C784" s="544"/>
      <c r="D784" s="544"/>
      <c r="E784" s="562"/>
      <c r="G784" s="546" t="s">
        <v>627</v>
      </c>
      <c r="H784" s="547"/>
      <c r="I784" s="547"/>
    </row>
    <row r="785" spans="1:9">
      <c r="A785" s="542"/>
      <c r="B785" s="543"/>
      <c r="C785" s="554"/>
      <c r="D785" s="555"/>
      <c r="E785" s="695"/>
      <c r="G785" s="546"/>
      <c r="H785" s="547"/>
      <c r="I785" s="547"/>
    </row>
    <row r="786" spans="1:9">
      <c r="A786" s="538" t="s">
        <v>707</v>
      </c>
      <c r="B786" s="539"/>
      <c r="C786" s="1184" t="s">
        <v>559</v>
      </c>
      <c r="D786" s="1185"/>
      <c r="E786" s="1185"/>
      <c r="F786" s="1186"/>
      <c r="G786" s="540" t="s">
        <v>1269</v>
      </c>
      <c r="H786" s="615"/>
      <c r="I786" s="615"/>
    </row>
    <row r="787" spans="1:9">
      <c r="A787" s="542" t="s">
        <v>707</v>
      </c>
      <c r="B787" s="543" t="s">
        <v>558</v>
      </c>
      <c r="C787" s="544" t="s">
        <v>1270</v>
      </c>
      <c r="D787" s="544" t="s">
        <v>1271</v>
      </c>
      <c r="E787" s="631" t="s">
        <v>1272</v>
      </c>
      <c r="F787" s="544"/>
      <c r="G787" s="562" t="s">
        <v>1273</v>
      </c>
      <c r="H787" s="562"/>
      <c r="I787" s="562"/>
    </row>
    <row r="788" spans="1:9">
      <c r="A788" s="542" t="s">
        <v>707</v>
      </c>
      <c r="B788" s="543" t="s">
        <v>836</v>
      </c>
      <c r="C788" s="544" t="s">
        <v>1274</v>
      </c>
      <c r="D788" s="631" t="s">
        <v>1275</v>
      </c>
      <c r="E788" s="544"/>
      <c r="F788" s="544"/>
      <c r="G788" s="562" t="s">
        <v>1276</v>
      </c>
      <c r="H788" s="562"/>
      <c r="I788" s="562"/>
    </row>
    <row r="789" spans="1:9">
      <c r="A789" s="542"/>
      <c r="B789" s="543"/>
      <c r="C789" s="547"/>
      <c r="D789" s="547"/>
      <c r="E789" s="544"/>
      <c r="F789" s="544"/>
      <c r="G789" s="562"/>
      <c r="H789" s="562"/>
      <c r="I789" s="679"/>
    </row>
    <row r="790" spans="1:9">
      <c r="A790" s="538" t="s">
        <v>709</v>
      </c>
      <c r="B790" s="539"/>
      <c r="C790" s="602"/>
      <c r="D790" s="602"/>
      <c r="E790" s="602"/>
      <c r="F790" s="602"/>
      <c r="G790" s="540" t="s">
        <v>1277</v>
      </c>
      <c r="H790" s="615"/>
      <c r="I790" s="615"/>
    </row>
    <row r="791" spans="1:9">
      <c r="A791" s="542" t="s">
        <v>709</v>
      </c>
      <c r="B791" s="543" t="s">
        <v>606</v>
      </c>
      <c r="C791" s="648"/>
      <c r="D791" s="648"/>
      <c r="E791" s="648"/>
      <c r="F791" s="648"/>
      <c r="G791" s="562" t="s">
        <v>1278</v>
      </c>
      <c r="H791" s="648"/>
      <c r="I791" s="727"/>
    </row>
    <row r="792" spans="1:9" s="708" customFormat="1">
      <c r="A792" s="542" t="s">
        <v>709</v>
      </c>
      <c r="B792" s="543" t="s">
        <v>624</v>
      </c>
      <c r="C792" s="648"/>
      <c r="D792" s="648"/>
      <c r="E792" s="648"/>
      <c r="F792" s="648"/>
      <c r="G792" s="562" t="s">
        <v>1279</v>
      </c>
      <c r="H792" s="648"/>
      <c r="I792" s="727"/>
    </row>
    <row r="793" spans="1:9" s="708" customFormat="1">
      <c r="A793" s="542" t="s">
        <v>709</v>
      </c>
      <c r="B793" s="543" t="s">
        <v>626</v>
      </c>
      <c r="C793" s="648"/>
      <c r="D793" s="648"/>
      <c r="E793" s="648"/>
      <c r="F793" s="648"/>
      <c r="G793" s="562" t="s">
        <v>1280</v>
      </c>
      <c r="H793" s="648"/>
      <c r="I793" s="727"/>
    </row>
    <row r="794" spans="1:9" s="553" customFormat="1">
      <c r="A794" s="549" t="s">
        <v>709</v>
      </c>
      <c r="B794" s="550" t="s">
        <v>563</v>
      </c>
      <c r="C794" s="647"/>
      <c r="D794" s="647"/>
      <c r="E794" s="647"/>
      <c r="F794" s="647"/>
      <c r="G794" s="647" t="s">
        <v>1281</v>
      </c>
      <c r="H794" s="715"/>
      <c r="I794" s="728" t="s">
        <v>1282</v>
      </c>
    </row>
    <row r="795" spans="1:9" s="708" customFormat="1">
      <c r="A795" s="542" t="s">
        <v>709</v>
      </c>
      <c r="B795" s="543" t="s">
        <v>671</v>
      </c>
      <c r="C795" s="648"/>
      <c r="D795" s="648"/>
      <c r="E795" s="648"/>
      <c r="F795" s="648"/>
      <c r="G795" s="562" t="s">
        <v>1283</v>
      </c>
      <c r="H795" s="648"/>
      <c r="I795" s="729"/>
    </row>
    <row r="796" spans="1:9" s="708" customFormat="1">
      <c r="A796" s="542" t="s">
        <v>709</v>
      </c>
      <c r="B796" s="543" t="s">
        <v>694</v>
      </c>
      <c r="C796" s="648"/>
      <c r="D796" s="648"/>
      <c r="E796" s="648"/>
      <c r="F796" s="648"/>
      <c r="G796" s="562" t="s">
        <v>1284</v>
      </c>
      <c r="H796" s="648"/>
      <c r="I796" s="729"/>
    </row>
    <row r="797" spans="1:9" s="708" customFormat="1">
      <c r="A797" s="542" t="s">
        <v>709</v>
      </c>
      <c r="B797" s="543" t="s">
        <v>566</v>
      </c>
      <c r="C797" s="648"/>
      <c r="D797" s="648"/>
      <c r="E797" s="648"/>
      <c r="F797" s="648"/>
      <c r="G797" s="562" t="s">
        <v>1285</v>
      </c>
      <c r="H797" s="648"/>
      <c r="I797" s="727"/>
    </row>
    <row r="798" spans="1:9" s="708" customFormat="1">
      <c r="A798" s="542" t="s">
        <v>709</v>
      </c>
      <c r="B798" s="543" t="s">
        <v>569</v>
      </c>
      <c r="C798" s="648"/>
      <c r="D798" s="648"/>
      <c r="E798" s="648"/>
      <c r="F798" s="648"/>
      <c r="G798" s="562" t="s">
        <v>1286</v>
      </c>
      <c r="H798" s="648"/>
      <c r="I798" s="727"/>
    </row>
    <row r="799" spans="1:9" s="708" customFormat="1">
      <c r="A799" s="542" t="s">
        <v>709</v>
      </c>
      <c r="B799" s="543" t="s">
        <v>629</v>
      </c>
      <c r="C799" s="648"/>
      <c r="D799" s="648"/>
      <c r="E799" s="648"/>
      <c r="F799" s="648"/>
      <c r="G799" s="562" t="s">
        <v>1287</v>
      </c>
      <c r="H799" s="648"/>
      <c r="I799" s="727"/>
    </row>
    <row r="800" spans="1:9" s="708" customFormat="1">
      <c r="A800" s="542" t="s">
        <v>709</v>
      </c>
      <c r="B800" s="543" t="s">
        <v>570</v>
      </c>
      <c r="C800" s="648"/>
      <c r="D800" s="648"/>
      <c r="E800" s="648"/>
      <c r="F800" s="648"/>
      <c r="G800" s="562" t="s">
        <v>1288</v>
      </c>
      <c r="H800" s="648"/>
      <c r="I800" s="727"/>
    </row>
    <row r="801" spans="1:9" s="708" customFormat="1">
      <c r="A801" s="542" t="s">
        <v>709</v>
      </c>
      <c r="B801" s="543" t="s">
        <v>574</v>
      </c>
      <c r="C801" s="648"/>
      <c r="D801" s="648"/>
      <c r="E801" s="648"/>
      <c r="F801" s="648"/>
      <c r="G801" s="562" t="s">
        <v>1289</v>
      </c>
      <c r="H801" s="648"/>
      <c r="I801" s="727"/>
    </row>
    <row r="802" spans="1:9" s="708" customFormat="1">
      <c r="A802" s="542" t="s">
        <v>709</v>
      </c>
      <c r="B802" s="543" t="s">
        <v>577</v>
      </c>
      <c r="C802" s="562"/>
      <c r="D802" s="562"/>
      <c r="E802" s="562"/>
      <c r="F802" s="562"/>
      <c r="G802" s="562" t="s">
        <v>1290</v>
      </c>
      <c r="H802" s="562"/>
      <c r="I802" s="727"/>
    </row>
    <row r="803" spans="1:9" s="708" customFormat="1">
      <c r="A803" s="542" t="s">
        <v>709</v>
      </c>
      <c r="B803" s="543" t="s">
        <v>754</v>
      </c>
      <c r="C803" s="562"/>
      <c r="D803" s="562"/>
      <c r="E803" s="562"/>
      <c r="F803" s="562"/>
      <c r="G803" s="562" t="s">
        <v>1291</v>
      </c>
      <c r="H803" s="562"/>
      <c r="I803" s="727"/>
    </row>
    <row r="804" spans="1:9" s="708" customFormat="1">
      <c r="A804" s="542" t="s">
        <v>709</v>
      </c>
      <c r="B804" s="543" t="s">
        <v>758</v>
      </c>
      <c r="C804" s="562"/>
      <c r="D804" s="562"/>
      <c r="E804" s="562"/>
      <c r="F804" s="562"/>
      <c r="G804" s="562" t="s">
        <v>1292</v>
      </c>
      <c r="H804" s="562"/>
      <c r="I804" s="727"/>
    </row>
    <row r="805" spans="1:9" s="708" customFormat="1">
      <c r="A805" s="542" t="s">
        <v>709</v>
      </c>
      <c r="B805" s="543" t="s">
        <v>560</v>
      </c>
      <c r="C805" s="562"/>
      <c r="D805" s="562"/>
      <c r="E805" s="562"/>
      <c r="F805" s="562"/>
      <c r="G805" s="562" t="s">
        <v>1293</v>
      </c>
      <c r="H805" s="562"/>
      <c r="I805" s="727"/>
    </row>
    <row r="806" spans="1:9" s="708" customFormat="1">
      <c r="A806" s="542" t="s">
        <v>709</v>
      </c>
      <c r="B806" s="543" t="s">
        <v>580</v>
      </c>
      <c r="C806" s="562"/>
      <c r="D806" s="562"/>
      <c r="E806" s="562"/>
      <c r="F806" s="562"/>
      <c r="G806" s="562" t="s">
        <v>1294</v>
      </c>
      <c r="H806" s="562"/>
      <c r="I806" s="727"/>
    </row>
    <row r="807" spans="1:9" s="708" customFormat="1">
      <c r="A807" s="542" t="s">
        <v>709</v>
      </c>
      <c r="B807" s="543" t="s">
        <v>779</v>
      </c>
      <c r="C807" s="562"/>
      <c r="D807" s="562"/>
      <c r="E807" s="562"/>
      <c r="F807" s="562"/>
      <c r="G807" s="562" t="s">
        <v>1295</v>
      </c>
      <c r="H807" s="562"/>
      <c r="I807" s="727"/>
    </row>
    <row r="808" spans="1:9" s="708" customFormat="1">
      <c r="A808" s="542" t="s">
        <v>709</v>
      </c>
      <c r="B808" s="543" t="s">
        <v>853</v>
      </c>
      <c r="C808" s="562"/>
      <c r="D808" s="562"/>
      <c r="E808" s="562"/>
      <c r="F808" s="562"/>
      <c r="G808" s="562" t="s">
        <v>1296</v>
      </c>
      <c r="H808" s="562"/>
      <c r="I808" s="727"/>
    </row>
    <row r="809" spans="1:9" s="708" customFormat="1">
      <c r="A809" s="542" t="s">
        <v>709</v>
      </c>
      <c r="B809" s="543" t="s">
        <v>856</v>
      </c>
      <c r="C809" s="562"/>
      <c r="D809" s="562"/>
      <c r="E809" s="562"/>
      <c r="F809" s="562"/>
      <c r="G809" s="562" t="s">
        <v>1297</v>
      </c>
      <c r="H809" s="562"/>
      <c r="I809" s="727"/>
    </row>
    <row r="810" spans="1:9" s="708" customFormat="1">
      <c r="A810" s="542" t="s">
        <v>709</v>
      </c>
      <c r="B810" s="543" t="s">
        <v>813</v>
      </c>
      <c r="C810" s="544"/>
      <c r="D810" s="544"/>
      <c r="E810" s="544"/>
      <c r="F810" s="544"/>
      <c r="G810" s="562" t="s">
        <v>1298</v>
      </c>
      <c r="H810" s="562"/>
      <c r="I810" s="568"/>
    </row>
    <row r="811" spans="1:9">
      <c r="A811" s="542" t="s">
        <v>709</v>
      </c>
      <c r="B811" s="543" t="s">
        <v>834</v>
      </c>
      <c r="C811" s="562"/>
      <c r="D811" s="544"/>
      <c r="E811" s="544"/>
      <c r="F811" s="544"/>
      <c r="G811" s="562" t="s">
        <v>1299</v>
      </c>
      <c r="H811" s="562"/>
      <c r="I811" s="730"/>
    </row>
    <row r="812" spans="1:9">
      <c r="A812" s="542" t="s">
        <v>709</v>
      </c>
      <c r="B812" s="543" t="s">
        <v>922</v>
      </c>
      <c r="C812" s="554"/>
      <c r="D812" s="555"/>
      <c r="E812" s="555"/>
      <c r="F812" s="556"/>
      <c r="G812" s="562" t="s">
        <v>1300</v>
      </c>
      <c r="H812" s="562"/>
      <c r="I812" s="627"/>
    </row>
    <row r="813" spans="1:9">
      <c r="A813" s="542" t="s">
        <v>709</v>
      </c>
      <c r="B813" s="543" t="s">
        <v>613</v>
      </c>
      <c r="C813" s="554"/>
      <c r="D813" s="555"/>
      <c r="E813" s="555"/>
      <c r="F813" s="556"/>
      <c r="G813" s="562" t="s">
        <v>1301</v>
      </c>
      <c r="H813" s="562"/>
      <c r="I813" s="627"/>
    </row>
    <row r="814" spans="1:9">
      <c r="A814" s="542" t="s">
        <v>709</v>
      </c>
      <c r="B814" s="543" t="s">
        <v>682</v>
      </c>
      <c r="C814" s="554"/>
      <c r="D814" s="555"/>
      <c r="E814" s="555"/>
      <c r="F814" s="556"/>
      <c r="G814" s="562" t="s">
        <v>1302</v>
      </c>
      <c r="H814" s="562"/>
      <c r="I814" s="627"/>
    </row>
    <row r="815" spans="1:9">
      <c r="A815" s="542" t="s">
        <v>709</v>
      </c>
      <c r="B815" s="543" t="s">
        <v>648</v>
      </c>
      <c r="C815" s="554"/>
      <c r="D815" s="555"/>
      <c r="E815" s="555"/>
      <c r="F815" s="556"/>
      <c r="G815" s="562" t="s">
        <v>1303</v>
      </c>
      <c r="H815" s="562"/>
      <c r="I815" s="568"/>
    </row>
    <row r="816" spans="1:9">
      <c r="A816" s="542" t="s">
        <v>709</v>
      </c>
      <c r="B816" s="543" t="s">
        <v>666</v>
      </c>
      <c r="C816" s="554"/>
      <c r="D816" s="555"/>
      <c r="E816" s="555"/>
      <c r="F816" s="556"/>
      <c r="G816" s="562" t="s">
        <v>1304</v>
      </c>
      <c r="H816" s="562"/>
      <c r="I816" s="568"/>
    </row>
    <row r="817" spans="1:9">
      <c r="A817" s="542" t="s">
        <v>709</v>
      </c>
      <c r="B817" s="543" t="s">
        <v>1073</v>
      </c>
      <c r="C817" s="554"/>
      <c r="D817" s="555"/>
      <c r="E817" s="555"/>
      <c r="F817" s="555"/>
      <c r="G817" s="731" t="s">
        <v>1305</v>
      </c>
      <c r="H817" s="562"/>
      <c r="I817" s="607"/>
    </row>
    <row r="818" spans="1:9">
      <c r="A818" s="542" t="s">
        <v>709</v>
      </c>
      <c r="B818" s="543" t="s">
        <v>1075</v>
      </c>
      <c r="C818" s="554"/>
      <c r="D818" s="555"/>
      <c r="E818" s="555"/>
      <c r="F818" s="556"/>
      <c r="G818" s="562" t="s">
        <v>1306</v>
      </c>
      <c r="H818" s="562"/>
      <c r="I818" s="568"/>
    </row>
    <row r="819" spans="1:9">
      <c r="A819" s="542" t="s">
        <v>709</v>
      </c>
      <c r="B819" s="543" t="s">
        <v>1077</v>
      </c>
      <c r="C819" s="554"/>
      <c r="D819" s="555"/>
      <c r="E819" s="555"/>
      <c r="F819" s="555"/>
      <c r="G819" s="731" t="s">
        <v>1307</v>
      </c>
      <c r="H819" s="562"/>
      <c r="I819" s="568"/>
    </row>
    <row r="820" spans="1:9">
      <c r="A820" s="542" t="s">
        <v>709</v>
      </c>
      <c r="B820" s="543" t="s">
        <v>589</v>
      </c>
      <c r="C820" s="554"/>
      <c r="D820" s="555"/>
      <c r="E820" s="555"/>
      <c r="F820" s="555"/>
      <c r="G820" s="731" t="s">
        <v>1308</v>
      </c>
      <c r="H820" s="562"/>
      <c r="I820" s="727"/>
    </row>
    <row r="821" spans="1:9">
      <c r="A821" s="542" t="s">
        <v>709</v>
      </c>
      <c r="B821" s="543" t="s">
        <v>685</v>
      </c>
      <c r="C821" s="554"/>
      <c r="D821" s="555"/>
      <c r="E821" s="555"/>
      <c r="F821" s="555"/>
      <c r="G821" s="731" t="s">
        <v>1309</v>
      </c>
      <c r="H821" s="562"/>
      <c r="I821" s="727" t="s">
        <v>1310</v>
      </c>
    </row>
    <row r="822" spans="1:9">
      <c r="A822" s="542" t="s">
        <v>709</v>
      </c>
      <c r="B822" s="543" t="s">
        <v>687</v>
      </c>
      <c r="C822" s="554"/>
      <c r="D822" s="555"/>
      <c r="E822" s="555"/>
      <c r="F822" s="555"/>
      <c r="G822" s="731" t="s">
        <v>1311</v>
      </c>
      <c r="H822" s="562"/>
      <c r="I822" s="727" t="s">
        <v>1312</v>
      </c>
    </row>
    <row r="823" spans="1:9">
      <c r="A823" s="542" t="s">
        <v>709</v>
      </c>
      <c r="B823" s="543" t="s">
        <v>591</v>
      </c>
      <c r="C823" s="554"/>
      <c r="D823" s="555"/>
      <c r="E823" s="555"/>
      <c r="F823" s="555"/>
      <c r="G823" s="731" t="s">
        <v>1313</v>
      </c>
      <c r="H823" s="562"/>
      <c r="I823" s="727" t="s">
        <v>905</v>
      </c>
    </row>
    <row r="824" spans="1:9" s="553" customFormat="1">
      <c r="A824" s="542" t="s">
        <v>709</v>
      </c>
      <c r="B824" s="543" t="s">
        <v>775</v>
      </c>
      <c r="C824" s="554"/>
      <c r="D824" s="555"/>
      <c r="E824" s="555"/>
      <c r="F824" s="555"/>
      <c r="G824" s="731" t="s">
        <v>1314</v>
      </c>
      <c r="H824" s="715"/>
      <c r="I824" s="562"/>
    </row>
    <row r="825" spans="1:9">
      <c r="A825" s="549"/>
      <c r="B825" s="550"/>
      <c r="C825" s="616"/>
      <c r="D825" s="617"/>
      <c r="E825" s="617"/>
      <c r="F825" s="617"/>
      <c r="G825" s="732"/>
      <c r="H825" s="715"/>
      <c r="I825" s="733"/>
    </row>
    <row r="826" spans="1:9">
      <c r="A826" s="538" t="s">
        <v>866</v>
      </c>
      <c r="B826" s="539"/>
      <c r="C826" s="1184" t="s">
        <v>559</v>
      </c>
      <c r="D826" s="1185"/>
      <c r="E826" s="1185"/>
      <c r="F826" s="1186"/>
      <c r="G826" s="540" t="s">
        <v>1315</v>
      </c>
      <c r="H826" s="734"/>
      <c r="I826" s="541"/>
    </row>
    <row r="827" spans="1:9">
      <c r="A827" s="542" t="s">
        <v>866</v>
      </c>
      <c r="B827" s="543" t="s">
        <v>558</v>
      </c>
      <c r="C827" s="544"/>
      <c r="D827" s="544"/>
      <c r="E827" s="544"/>
      <c r="F827" s="544"/>
      <c r="G827" s="631" t="s">
        <v>1316</v>
      </c>
      <c r="H827" s="562"/>
      <c r="I827" s="735"/>
    </row>
    <row r="828" spans="1:9">
      <c r="A828" s="542" t="s">
        <v>866</v>
      </c>
      <c r="B828" s="543" t="s">
        <v>606</v>
      </c>
      <c r="C828" s="544"/>
      <c r="D828" s="544"/>
      <c r="E828" s="544"/>
      <c r="F828" s="544"/>
      <c r="G828" s="736" t="s">
        <v>1317</v>
      </c>
      <c r="H828" s="562"/>
      <c r="I828" s="562"/>
    </row>
    <row r="829" spans="1:9">
      <c r="A829" s="542" t="s">
        <v>866</v>
      </c>
      <c r="B829" s="543" t="s">
        <v>624</v>
      </c>
      <c r="C829" s="544"/>
      <c r="D829" s="544"/>
      <c r="E829" s="544"/>
      <c r="F829" s="544"/>
      <c r="G829" s="562" t="s">
        <v>1318</v>
      </c>
      <c r="H829" s="562"/>
      <c r="I829" s="562"/>
    </row>
    <row r="830" spans="1:9">
      <c r="A830" s="542" t="s">
        <v>866</v>
      </c>
      <c r="B830" s="543" t="s">
        <v>641</v>
      </c>
      <c r="C830" s="544"/>
      <c r="D830" s="544"/>
      <c r="E830" s="544"/>
      <c r="F830" s="544"/>
      <c r="G830" s="562" t="s">
        <v>1319</v>
      </c>
      <c r="H830" s="562"/>
      <c r="I830" s="562"/>
    </row>
    <row r="831" spans="1:9">
      <c r="A831" s="542" t="s">
        <v>866</v>
      </c>
      <c r="B831" s="543" t="s">
        <v>653</v>
      </c>
      <c r="C831" s="544"/>
      <c r="D831" s="544"/>
      <c r="E831" s="544"/>
      <c r="F831" s="544"/>
      <c r="G831" s="562" t="s">
        <v>1320</v>
      </c>
      <c r="H831" s="562"/>
      <c r="I831" s="568"/>
    </row>
    <row r="832" spans="1:9">
      <c r="A832" s="542" t="s">
        <v>866</v>
      </c>
      <c r="B832" s="543" t="s">
        <v>626</v>
      </c>
      <c r="C832" s="544"/>
      <c r="D832" s="544"/>
      <c r="E832" s="544"/>
      <c r="F832" s="544"/>
      <c r="G832" s="562" t="s">
        <v>1321</v>
      </c>
      <c r="H832" s="562"/>
      <c r="I832" s="568"/>
    </row>
    <row r="833" spans="1:9">
      <c r="A833" s="542" t="s">
        <v>866</v>
      </c>
      <c r="B833" s="543" t="s">
        <v>563</v>
      </c>
      <c r="C833" s="544"/>
      <c r="D833" s="544"/>
      <c r="E833" s="544"/>
      <c r="F833" s="544"/>
      <c r="G833" s="562" t="s">
        <v>1322</v>
      </c>
      <c r="H833" s="562"/>
      <c r="I833" s="568"/>
    </row>
    <row r="834" spans="1:9">
      <c r="A834" s="549" t="s">
        <v>866</v>
      </c>
      <c r="B834" s="550" t="s">
        <v>671</v>
      </c>
      <c r="C834" s="625"/>
      <c r="D834" s="625"/>
      <c r="E834" s="625"/>
      <c r="F834" s="625"/>
      <c r="G834" s="647" t="s">
        <v>1323</v>
      </c>
      <c r="H834" s="647"/>
      <c r="I834" s="711" t="s">
        <v>1324</v>
      </c>
    </row>
    <row r="835" spans="1:9">
      <c r="A835" s="549" t="s">
        <v>866</v>
      </c>
      <c r="B835" s="550" t="s">
        <v>658</v>
      </c>
      <c r="C835" s="549"/>
      <c r="D835" s="549"/>
      <c r="E835" s="549"/>
      <c r="F835" s="549"/>
      <c r="G835" s="647" t="s">
        <v>1325</v>
      </c>
      <c r="H835" s="647"/>
      <c r="I835" s="711" t="s">
        <v>1324</v>
      </c>
    </row>
    <row r="836" spans="1:9" s="708" customFormat="1">
      <c r="A836" s="549" t="s">
        <v>866</v>
      </c>
      <c r="B836" s="550" t="s">
        <v>694</v>
      </c>
      <c r="C836" s="549"/>
      <c r="D836" s="549"/>
      <c r="E836" s="549"/>
      <c r="F836" s="549"/>
      <c r="G836" s="647" t="s">
        <v>1326</v>
      </c>
      <c r="H836" s="647"/>
      <c r="I836" s="711" t="s">
        <v>1327</v>
      </c>
    </row>
    <row r="837" spans="1:9" s="708" customFormat="1">
      <c r="A837" s="549" t="s">
        <v>866</v>
      </c>
      <c r="B837" s="550" t="s">
        <v>565</v>
      </c>
      <c r="C837" s="549"/>
      <c r="D837" s="549"/>
      <c r="E837" s="549"/>
      <c r="F837" s="549"/>
      <c r="G837" s="647" t="s">
        <v>1328</v>
      </c>
      <c r="H837" s="647"/>
      <c r="I837" s="711" t="s">
        <v>1329</v>
      </c>
    </row>
    <row r="838" spans="1:9">
      <c r="A838" s="542" t="s">
        <v>866</v>
      </c>
      <c r="B838" s="543" t="s">
        <v>566</v>
      </c>
      <c r="C838" s="547" t="s">
        <v>1330</v>
      </c>
      <c r="D838" s="547" t="s">
        <v>1331</v>
      </c>
      <c r="E838" s="544"/>
      <c r="F838" s="544"/>
      <c r="G838" s="562" t="s">
        <v>1332</v>
      </c>
      <c r="H838" s="562"/>
      <c r="I838" s="562"/>
    </row>
    <row r="839" spans="1:9">
      <c r="A839" s="542" t="s">
        <v>866</v>
      </c>
      <c r="B839" s="543" t="s">
        <v>569</v>
      </c>
      <c r="C839" s="547"/>
      <c r="D839" s="547"/>
      <c r="E839" s="544"/>
      <c r="F839" s="544"/>
      <c r="G839" s="562" t="s">
        <v>1333</v>
      </c>
      <c r="H839" s="562"/>
      <c r="I839" s="568"/>
    </row>
    <row r="840" spans="1:9">
      <c r="A840" s="542" t="s">
        <v>866</v>
      </c>
      <c r="B840" s="543" t="s">
        <v>629</v>
      </c>
      <c r="C840" s="547"/>
      <c r="D840" s="547"/>
      <c r="E840" s="544"/>
      <c r="F840" s="544"/>
      <c r="G840" s="562" t="s">
        <v>1334</v>
      </c>
      <c r="H840" s="562"/>
      <c r="I840" s="568"/>
    </row>
    <row r="841" spans="1:9">
      <c r="A841" s="542" t="s">
        <v>866</v>
      </c>
      <c r="B841" s="543" t="s">
        <v>570</v>
      </c>
      <c r="C841" s="547"/>
      <c r="D841" s="547"/>
      <c r="E841" s="544"/>
      <c r="F841" s="544"/>
      <c r="G841" s="562" t="s">
        <v>1335</v>
      </c>
      <c r="H841" s="562"/>
      <c r="I841" s="568"/>
    </row>
    <row r="842" spans="1:9">
      <c r="A842" s="542" t="s">
        <v>866</v>
      </c>
      <c r="B842" s="543" t="s">
        <v>574</v>
      </c>
      <c r="C842" s="547"/>
      <c r="D842" s="547"/>
      <c r="E842" s="544"/>
      <c r="F842" s="544"/>
      <c r="G842" s="562" t="s">
        <v>1336</v>
      </c>
      <c r="H842" s="562"/>
      <c r="I842" s="568"/>
    </row>
    <row r="843" spans="1:9">
      <c r="A843" s="542">
        <v>98</v>
      </c>
      <c r="B843" s="543">
        <v>17</v>
      </c>
      <c r="C843" s="547" t="s">
        <v>1337</v>
      </c>
      <c r="D843" s="547"/>
      <c r="E843" s="544" t="s">
        <v>1338</v>
      </c>
      <c r="F843" s="544"/>
      <c r="G843" s="562" t="s">
        <v>1337</v>
      </c>
      <c r="H843" s="562"/>
      <c r="I843" s="568"/>
    </row>
    <row r="844" spans="1:9">
      <c r="A844" s="542">
        <v>98</v>
      </c>
      <c r="B844" s="543" t="s">
        <v>675</v>
      </c>
      <c r="C844" s="547" t="s">
        <v>1337</v>
      </c>
      <c r="D844" s="547"/>
      <c r="E844" s="544" t="s">
        <v>1338</v>
      </c>
      <c r="F844" s="544"/>
      <c r="G844" s="562" t="s">
        <v>1339</v>
      </c>
      <c r="H844" s="562"/>
      <c r="I844" s="568"/>
    </row>
    <row r="845" spans="1:9" s="553" customFormat="1">
      <c r="A845" s="648">
        <v>98</v>
      </c>
      <c r="B845" s="693">
        <v>19</v>
      </c>
      <c r="C845" s="562"/>
      <c r="D845" s="562"/>
      <c r="E845" s="562"/>
      <c r="F845" s="562"/>
      <c r="G845" s="562" t="s">
        <v>1340</v>
      </c>
      <c r="H845" s="562"/>
      <c r="I845" s="568"/>
    </row>
    <row r="846" spans="1:9">
      <c r="A846" s="538" t="s">
        <v>608</v>
      </c>
      <c r="B846" s="539"/>
      <c r="C846" s="1184" t="s">
        <v>559</v>
      </c>
      <c r="D846" s="1185"/>
      <c r="E846" s="1185"/>
      <c r="F846" s="1186"/>
      <c r="G846" s="540" t="s">
        <v>1341</v>
      </c>
      <c r="H846" s="615"/>
      <c r="I846" s="615"/>
    </row>
    <row r="847" spans="1:9">
      <c r="A847" s="542" t="s">
        <v>608</v>
      </c>
      <c r="B847" s="543" t="s">
        <v>558</v>
      </c>
      <c r="C847" s="544" t="s">
        <v>1342</v>
      </c>
      <c r="D847" s="544" t="s">
        <v>1343</v>
      </c>
      <c r="E847" s="544" t="s">
        <v>1344</v>
      </c>
      <c r="F847" s="544" t="s">
        <v>1345</v>
      </c>
      <c r="G847" s="562" t="s">
        <v>1346</v>
      </c>
      <c r="H847" s="562"/>
      <c r="I847" s="562"/>
    </row>
    <row r="848" spans="1:9">
      <c r="A848" s="542" t="s">
        <v>608</v>
      </c>
      <c r="B848" s="543" t="s">
        <v>694</v>
      </c>
      <c r="C848" s="544" t="s">
        <v>1347</v>
      </c>
      <c r="D848" s="544" t="s">
        <v>1348</v>
      </c>
      <c r="E848" s="544" t="s">
        <v>1349</v>
      </c>
      <c r="F848" s="544" t="s">
        <v>1350</v>
      </c>
      <c r="G848" s="562" t="s">
        <v>1351</v>
      </c>
      <c r="H848" s="562"/>
      <c r="I848" s="562"/>
    </row>
    <row r="849" spans="1:9">
      <c r="A849" s="542" t="s">
        <v>608</v>
      </c>
      <c r="B849" s="543" t="s">
        <v>758</v>
      </c>
      <c r="C849" s="544" t="s">
        <v>1352</v>
      </c>
      <c r="D849" s="544" t="s">
        <v>1353</v>
      </c>
      <c r="E849" s="544" t="s">
        <v>1354</v>
      </c>
      <c r="F849" s="631" t="s">
        <v>707</v>
      </c>
      <c r="G849" s="562" t="s">
        <v>1355</v>
      </c>
      <c r="H849" s="562"/>
      <c r="I849" s="562"/>
    </row>
    <row r="850" spans="1:9">
      <c r="A850" s="542" t="s">
        <v>608</v>
      </c>
      <c r="B850" s="543" t="s">
        <v>620</v>
      </c>
      <c r="C850" s="544" t="s">
        <v>1356</v>
      </c>
      <c r="D850" s="544" t="s">
        <v>1357</v>
      </c>
      <c r="E850" s="544" t="s">
        <v>1358</v>
      </c>
      <c r="F850" s="737"/>
      <c r="G850" s="562" t="s">
        <v>1359</v>
      </c>
      <c r="H850" s="562"/>
      <c r="I850" s="562"/>
    </row>
    <row r="851" spans="1:9">
      <c r="A851" s="542" t="s">
        <v>608</v>
      </c>
      <c r="B851" s="543" t="s">
        <v>859</v>
      </c>
      <c r="C851" s="544" t="s">
        <v>1360</v>
      </c>
      <c r="D851" s="736">
        <v>37.869999999999997</v>
      </c>
      <c r="E851" s="738"/>
      <c r="F851" s="738"/>
      <c r="G851" s="562" t="s">
        <v>1361</v>
      </c>
      <c r="H851" s="562"/>
      <c r="I851" s="739"/>
    </row>
    <row r="852" spans="1:9">
      <c r="A852" s="542" t="s">
        <v>608</v>
      </c>
      <c r="B852" s="543" t="s">
        <v>893</v>
      </c>
      <c r="C852" s="544"/>
      <c r="D852" s="736"/>
      <c r="E852" s="738"/>
      <c r="F852" s="738"/>
      <c r="G852" s="562" t="s">
        <v>1362</v>
      </c>
      <c r="H852" s="562"/>
      <c r="I852" s="547"/>
    </row>
    <row r="853" spans="1:9" s="557" customFormat="1">
      <c r="A853" s="648">
        <v>99</v>
      </c>
      <c r="B853" s="693">
        <v>98</v>
      </c>
      <c r="C853" s="562"/>
      <c r="D853" s="562"/>
      <c r="E853" s="562"/>
      <c r="F853" s="562"/>
      <c r="G853" s="562" t="s">
        <v>1363</v>
      </c>
      <c r="H853" s="562"/>
      <c r="I853" s="562"/>
    </row>
    <row r="854" spans="1:9">
      <c r="A854" s="648">
        <v>99</v>
      </c>
      <c r="B854" s="693">
        <v>99</v>
      </c>
      <c r="C854" s="562"/>
      <c r="D854" s="562"/>
      <c r="E854" s="562"/>
      <c r="F854" s="562"/>
      <c r="G854" s="562" t="s">
        <v>1364</v>
      </c>
      <c r="H854" s="562"/>
      <c r="I854" s="562"/>
    </row>
    <row r="855" spans="1:9">
      <c r="A855" s="722"/>
      <c r="B855" s="723"/>
      <c r="C855" s="582"/>
      <c r="D855" s="582"/>
      <c r="E855" s="582"/>
      <c r="F855" s="582"/>
    </row>
    <row r="856" spans="1:9">
      <c r="A856" s="740"/>
      <c r="B856" s="741"/>
      <c r="C856" s="742"/>
      <c r="D856" s="742"/>
      <c r="E856" s="742"/>
      <c r="F856" s="742"/>
      <c r="G856" s="743"/>
    </row>
    <row r="857" spans="1:9">
      <c r="A857" s="722"/>
      <c r="B857" s="723"/>
      <c r="C857" s="582"/>
      <c r="D857" s="582"/>
      <c r="E857" s="582"/>
      <c r="F857" s="582"/>
    </row>
    <row r="858" spans="1:9">
      <c r="A858" s="722"/>
      <c r="B858" s="723"/>
      <c r="C858" s="582"/>
      <c r="D858" s="582"/>
      <c r="E858" s="582"/>
      <c r="F858" s="582"/>
      <c r="G858" s="744"/>
      <c r="H858" s="744"/>
      <c r="I858" s="744"/>
    </row>
    <row r="859" spans="1:9">
      <c r="A859" s="722"/>
      <c r="B859" s="723"/>
      <c r="C859" s="582"/>
      <c r="D859" s="582"/>
      <c r="E859" s="582"/>
      <c r="F859" s="582"/>
    </row>
    <row r="860" spans="1:9">
      <c r="A860" s="740"/>
      <c r="B860" s="741"/>
      <c r="C860" s="742"/>
      <c r="D860" s="742"/>
      <c r="E860" s="742"/>
      <c r="F860" s="742"/>
      <c r="G860" s="743"/>
    </row>
    <row r="861" spans="1:9">
      <c r="A861" s="722"/>
      <c r="B861" s="723"/>
      <c r="C861" s="582"/>
      <c r="D861" s="582"/>
      <c r="E861" s="582"/>
      <c r="F861" s="582"/>
    </row>
    <row r="862" spans="1:9">
      <c r="A862" s="722"/>
      <c r="B862" s="723"/>
      <c r="C862" s="582"/>
      <c r="D862" s="582"/>
      <c r="E862" s="582"/>
      <c r="F862" s="582"/>
    </row>
    <row r="863" spans="1:9">
      <c r="A863" s="722"/>
      <c r="B863" s="723"/>
      <c r="C863" s="582"/>
      <c r="D863" s="582"/>
      <c r="E863" s="582"/>
      <c r="F863" s="582"/>
    </row>
    <row r="864" spans="1:9">
      <c r="A864" s="745"/>
      <c r="B864" s="746"/>
      <c r="C864" s="747"/>
      <c r="D864" s="747"/>
      <c r="E864" s="747"/>
      <c r="F864" s="747"/>
      <c r="G864" s="748"/>
      <c r="H864" s="749"/>
      <c r="I864" s="749"/>
    </row>
    <row r="865" spans="1:7">
      <c r="A865" s="722"/>
      <c r="B865" s="723"/>
      <c r="C865" s="582"/>
      <c r="D865" s="582"/>
      <c r="E865" s="582"/>
      <c r="F865" s="582"/>
    </row>
    <row r="866" spans="1:7">
      <c r="A866" s="722"/>
      <c r="B866" s="723"/>
      <c r="C866" s="582"/>
      <c r="D866" s="582"/>
      <c r="E866" s="582"/>
      <c r="F866" s="582"/>
    </row>
    <row r="867" spans="1:7">
      <c r="A867" s="722"/>
      <c r="B867" s="723"/>
      <c r="C867" s="582"/>
      <c r="D867" s="582"/>
      <c r="E867" s="582"/>
      <c r="F867" s="582"/>
    </row>
    <row r="868" spans="1:7">
      <c r="A868" s="722"/>
      <c r="B868" s="723"/>
      <c r="C868" s="582"/>
      <c r="D868" s="582"/>
      <c r="E868" s="582"/>
      <c r="F868" s="582"/>
    </row>
    <row r="869" spans="1:7">
      <c r="A869" s="722"/>
      <c r="B869" s="723"/>
      <c r="C869" s="582"/>
      <c r="D869" s="582"/>
      <c r="E869" s="582"/>
      <c r="F869" s="582"/>
    </row>
    <row r="870" spans="1:7">
      <c r="A870" s="722"/>
      <c r="B870" s="723"/>
      <c r="C870" s="582"/>
      <c r="D870" s="582"/>
      <c r="E870" s="582"/>
      <c r="F870" s="582"/>
    </row>
    <row r="871" spans="1:7">
      <c r="A871" s="740"/>
      <c r="B871" s="741"/>
      <c r="C871" s="742"/>
      <c r="D871" s="742"/>
      <c r="E871" s="742"/>
      <c r="F871" s="742"/>
      <c r="G871" s="743"/>
    </row>
    <row r="872" spans="1:7">
      <c r="A872" s="722"/>
      <c r="B872" s="723"/>
      <c r="C872" s="582"/>
      <c r="D872" s="582"/>
      <c r="E872" s="582"/>
      <c r="F872" s="582"/>
    </row>
    <row r="873" spans="1:7">
      <c r="A873" s="722"/>
      <c r="B873" s="723"/>
      <c r="C873" s="582"/>
      <c r="D873" s="582"/>
      <c r="E873" s="582"/>
      <c r="F873" s="582"/>
    </row>
    <row r="874" spans="1:7">
      <c r="A874" s="722"/>
      <c r="B874" s="723"/>
      <c r="C874" s="582"/>
      <c r="D874" s="582"/>
      <c r="E874" s="582"/>
      <c r="F874" s="582"/>
    </row>
    <row r="875" spans="1:7">
      <c r="A875" s="722"/>
      <c r="B875" s="723"/>
      <c r="C875" s="582"/>
      <c r="D875" s="582"/>
      <c r="E875" s="582"/>
      <c r="F875" s="582"/>
      <c r="G875" s="744"/>
    </row>
  </sheetData>
  <autoFilter ref="A1:I875"/>
  <mergeCells count="61">
    <mergeCell ref="C79:F79"/>
    <mergeCell ref="C2:F2"/>
    <mergeCell ref="C24:F24"/>
    <mergeCell ref="C41:F41"/>
    <mergeCell ref="C55:F55"/>
    <mergeCell ref="C71:F71"/>
    <mergeCell ref="C265:F265"/>
    <mergeCell ref="C98:F98"/>
    <mergeCell ref="C119:F119"/>
    <mergeCell ref="C139:F139"/>
    <mergeCell ref="C152:F152"/>
    <mergeCell ref="C176:F176"/>
    <mergeCell ref="C196:F196"/>
    <mergeCell ref="C205:F205"/>
    <mergeCell ref="C217:F217"/>
    <mergeCell ref="C227:F227"/>
    <mergeCell ref="C232:F232"/>
    <mergeCell ref="C250:F250"/>
    <mergeCell ref="C383:F383"/>
    <mergeCell ref="C277:F277"/>
    <mergeCell ref="C282:F282"/>
    <mergeCell ref="C288:F288"/>
    <mergeCell ref="C303:F303"/>
    <mergeCell ref="C312:F312"/>
    <mergeCell ref="C316:F316"/>
    <mergeCell ref="C326:F326"/>
    <mergeCell ref="C338:F338"/>
    <mergeCell ref="C342:F342"/>
    <mergeCell ref="C349:F349"/>
    <mergeCell ref="C358:F358"/>
    <mergeCell ref="C456:F456"/>
    <mergeCell ref="C394:F394"/>
    <mergeCell ref="C410:F410"/>
    <mergeCell ref="C418:F418"/>
    <mergeCell ref="C420:F420"/>
    <mergeCell ref="C425:F425"/>
    <mergeCell ref="C427:F427"/>
    <mergeCell ref="C429:F429"/>
    <mergeCell ref="C432:F432"/>
    <mergeCell ref="C444:F444"/>
    <mergeCell ref="C446:F446"/>
    <mergeCell ref="C448:F448"/>
    <mergeCell ref="C705:F705"/>
    <mergeCell ref="C469:F469"/>
    <mergeCell ref="C483:F483"/>
    <mergeCell ref="C491:F491"/>
    <mergeCell ref="C493:F493"/>
    <mergeCell ref="C495:F495"/>
    <mergeCell ref="C504:F504"/>
    <mergeCell ref="C506:F506"/>
    <mergeCell ref="C510:F510"/>
    <mergeCell ref="C674:F674"/>
    <mergeCell ref="C699:F699"/>
    <mergeCell ref="C703:F703"/>
    <mergeCell ref="C846:F846"/>
    <mergeCell ref="C757:F757"/>
    <mergeCell ref="C764:F764"/>
    <mergeCell ref="C770:F770"/>
    <mergeCell ref="C779:F779"/>
    <mergeCell ref="C786:F786"/>
    <mergeCell ref="C826:F826"/>
  </mergeCells>
  <pageMargins left="0.15748031496062992" right="0.19685039370078741" top="0.78740157480314965" bottom="0.78740157480314965" header="0.31496062992125984" footer="0.31496062992125984"/>
  <pageSetup paperSize="9" scale="90" orientation="portrait" r:id="rId1"/>
  <headerFooter>
    <oddHeader>&amp;LČíselník nákladových středisek FNOL pro rok 2020&amp;Rvšechna pracoviště - aktual. č. 5</oddHeader>
    <oddFooter>&amp;L
Zpracoval: OUC, P. Zedková
Schválil:    ved.OEF,   
                 Ing. P. Křivková
Datum:     22. 06. 2020</oddFooter>
  </headerFooter>
  <rowBreaks count="15" manualBreakCount="15">
    <brk id="54" max="16383" man="1"/>
    <brk id="118" max="16383" man="1"/>
    <brk id="181" max="16383" man="1"/>
    <brk id="244" max="16383" man="1"/>
    <brk id="307" max="16383" man="1"/>
    <brk id="369" max="16383" man="1"/>
    <brk id="431" max="16383" man="1"/>
    <brk id="494" max="16383" man="1"/>
    <brk id="523" max="16383" man="1"/>
    <brk id="576" max="16383" man="1"/>
    <brk id="625" max="16383" man="1"/>
    <brk id="667" max="16383" man="1"/>
    <brk id="716" max="16383" man="1"/>
    <brk id="778" max="16383" man="1"/>
    <brk id="8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D313"/>
  <sheetViews>
    <sheetView workbookViewId="0">
      <pane ySplit="1" topLeftCell="A212" activePane="bottomLeft" state="frozen"/>
      <selection activeCell="H11" sqref="H11"/>
      <selection pane="bottomLeft" activeCell="H11" sqref="H11"/>
    </sheetView>
  </sheetViews>
  <sheetFormatPr defaultRowHeight="12.75"/>
  <cols>
    <col min="1" max="3" width="8.85546875" style="759"/>
    <col min="4" max="4" width="62.7109375" style="759" customWidth="1"/>
    <col min="5" max="259" width="8.85546875" style="759"/>
    <col min="260" max="260" width="62.7109375" style="759" customWidth="1"/>
    <col min="261" max="515" width="8.85546875" style="759"/>
    <col min="516" max="516" width="62.7109375" style="759" customWidth="1"/>
    <col min="517" max="771" width="8.85546875" style="759"/>
    <col min="772" max="772" width="62.7109375" style="759" customWidth="1"/>
    <col min="773" max="1027" width="8.85546875" style="759"/>
    <col min="1028" max="1028" width="62.7109375" style="759" customWidth="1"/>
    <col min="1029" max="1283" width="8.85546875" style="759"/>
    <col min="1284" max="1284" width="62.7109375" style="759" customWidth="1"/>
    <col min="1285" max="1539" width="8.85546875" style="759"/>
    <col min="1540" max="1540" width="62.7109375" style="759" customWidth="1"/>
    <col min="1541" max="1795" width="8.85546875" style="759"/>
    <col min="1796" max="1796" width="62.7109375" style="759" customWidth="1"/>
    <col min="1797" max="2051" width="8.85546875" style="759"/>
    <col min="2052" max="2052" width="62.7109375" style="759" customWidth="1"/>
    <col min="2053" max="2307" width="8.85546875" style="759"/>
    <col min="2308" max="2308" width="62.7109375" style="759" customWidth="1"/>
    <col min="2309" max="2563" width="8.85546875" style="759"/>
    <col min="2564" max="2564" width="62.7109375" style="759" customWidth="1"/>
    <col min="2565" max="2819" width="8.85546875" style="759"/>
    <col min="2820" max="2820" width="62.7109375" style="759" customWidth="1"/>
    <col min="2821" max="3075" width="8.85546875" style="759"/>
    <col min="3076" max="3076" width="62.7109375" style="759" customWidth="1"/>
    <col min="3077" max="3331" width="8.85546875" style="759"/>
    <col min="3332" max="3332" width="62.7109375" style="759" customWidth="1"/>
    <col min="3333" max="3587" width="8.85546875" style="759"/>
    <col min="3588" max="3588" width="62.7109375" style="759" customWidth="1"/>
    <col min="3589" max="3843" width="8.85546875" style="759"/>
    <col min="3844" max="3844" width="62.7109375" style="759" customWidth="1"/>
    <col min="3845" max="4099" width="8.85546875" style="759"/>
    <col min="4100" max="4100" width="62.7109375" style="759" customWidth="1"/>
    <col min="4101" max="4355" width="8.85546875" style="759"/>
    <col min="4356" max="4356" width="62.7109375" style="759" customWidth="1"/>
    <col min="4357" max="4611" width="8.85546875" style="759"/>
    <col min="4612" max="4612" width="62.7109375" style="759" customWidth="1"/>
    <col min="4613" max="4867" width="8.85546875" style="759"/>
    <col min="4868" max="4868" width="62.7109375" style="759" customWidth="1"/>
    <col min="4869" max="5123" width="8.85546875" style="759"/>
    <col min="5124" max="5124" width="62.7109375" style="759" customWidth="1"/>
    <col min="5125" max="5379" width="8.85546875" style="759"/>
    <col min="5380" max="5380" width="62.7109375" style="759" customWidth="1"/>
    <col min="5381" max="5635" width="8.85546875" style="759"/>
    <col min="5636" max="5636" width="62.7109375" style="759" customWidth="1"/>
    <col min="5637" max="5891" width="8.85546875" style="759"/>
    <col min="5892" max="5892" width="62.7109375" style="759" customWidth="1"/>
    <col min="5893" max="6147" width="8.85546875" style="759"/>
    <col min="6148" max="6148" width="62.7109375" style="759" customWidth="1"/>
    <col min="6149" max="6403" width="8.85546875" style="759"/>
    <col min="6404" max="6404" width="62.7109375" style="759" customWidth="1"/>
    <col min="6405" max="6659" width="8.85546875" style="759"/>
    <col min="6660" max="6660" width="62.7109375" style="759" customWidth="1"/>
    <col min="6661" max="6915" width="8.85546875" style="759"/>
    <col min="6916" max="6916" width="62.7109375" style="759" customWidth="1"/>
    <col min="6917" max="7171" width="8.85546875" style="759"/>
    <col min="7172" max="7172" width="62.7109375" style="759" customWidth="1"/>
    <col min="7173" max="7427" width="8.85546875" style="759"/>
    <col min="7428" max="7428" width="62.7109375" style="759" customWidth="1"/>
    <col min="7429" max="7683" width="8.85546875" style="759"/>
    <col min="7684" max="7684" width="62.7109375" style="759" customWidth="1"/>
    <col min="7685" max="7939" width="8.85546875" style="759"/>
    <col min="7940" max="7940" width="62.7109375" style="759" customWidth="1"/>
    <col min="7941" max="8195" width="8.85546875" style="759"/>
    <col min="8196" max="8196" width="62.7109375" style="759" customWidth="1"/>
    <col min="8197" max="8451" width="8.85546875" style="759"/>
    <col min="8452" max="8452" width="62.7109375" style="759" customWidth="1"/>
    <col min="8453" max="8707" width="8.85546875" style="759"/>
    <col min="8708" max="8708" width="62.7109375" style="759" customWidth="1"/>
    <col min="8709" max="8963" width="8.85546875" style="759"/>
    <col min="8964" max="8964" width="62.7109375" style="759" customWidth="1"/>
    <col min="8965" max="9219" width="8.85546875" style="759"/>
    <col min="9220" max="9220" width="62.7109375" style="759" customWidth="1"/>
    <col min="9221" max="9475" width="8.85546875" style="759"/>
    <col min="9476" max="9476" width="62.7109375" style="759" customWidth="1"/>
    <col min="9477" max="9731" width="8.85546875" style="759"/>
    <col min="9732" max="9732" width="62.7109375" style="759" customWidth="1"/>
    <col min="9733" max="9987" width="8.85546875" style="759"/>
    <col min="9988" max="9988" width="62.7109375" style="759" customWidth="1"/>
    <col min="9989" max="10243" width="8.85546875" style="759"/>
    <col min="10244" max="10244" width="62.7109375" style="759" customWidth="1"/>
    <col min="10245" max="10499" width="8.85546875" style="759"/>
    <col min="10500" max="10500" width="62.7109375" style="759" customWidth="1"/>
    <col min="10501" max="10755" width="8.85546875" style="759"/>
    <col min="10756" max="10756" width="62.7109375" style="759" customWidth="1"/>
    <col min="10757" max="11011" width="8.85546875" style="759"/>
    <col min="11012" max="11012" width="62.7109375" style="759" customWidth="1"/>
    <col min="11013" max="11267" width="8.85546875" style="759"/>
    <col min="11268" max="11268" width="62.7109375" style="759" customWidth="1"/>
    <col min="11269" max="11523" width="8.85546875" style="759"/>
    <col min="11524" max="11524" width="62.7109375" style="759" customWidth="1"/>
    <col min="11525" max="11779" width="8.85546875" style="759"/>
    <col min="11780" max="11780" width="62.7109375" style="759" customWidth="1"/>
    <col min="11781" max="12035" width="8.85546875" style="759"/>
    <col min="12036" max="12036" width="62.7109375" style="759" customWidth="1"/>
    <col min="12037" max="12291" width="8.85546875" style="759"/>
    <col min="12292" max="12292" width="62.7109375" style="759" customWidth="1"/>
    <col min="12293" max="12547" width="8.85546875" style="759"/>
    <col min="12548" max="12548" width="62.7109375" style="759" customWidth="1"/>
    <col min="12549" max="12803" width="8.85546875" style="759"/>
    <col min="12804" max="12804" width="62.7109375" style="759" customWidth="1"/>
    <col min="12805" max="13059" width="8.85546875" style="759"/>
    <col min="13060" max="13060" width="62.7109375" style="759" customWidth="1"/>
    <col min="13061" max="13315" width="8.85546875" style="759"/>
    <col min="13316" max="13316" width="62.7109375" style="759" customWidth="1"/>
    <col min="13317" max="13571" width="8.85546875" style="759"/>
    <col min="13572" max="13572" width="62.7109375" style="759" customWidth="1"/>
    <col min="13573" max="13827" width="8.85546875" style="759"/>
    <col min="13828" max="13828" width="62.7109375" style="759" customWidth="1"/>
    <col min="13829" max="14083" width="8.85546875" style="759"/>
    <col min="14084" max="14084" width="62.7109375" style="759" customWidth="1"/>
    <col min="14085" max="14339" width="8.85546875" style="759"/>
    <col min="14340" max="14340" width="62.7109375" style="759" customWidth="1"/>
    <col min="14341" max="14595" width="8.85546875" style="759"/>
    <col min="14596" max="14596" width="62.7109375" style="759" customWidth="1"/>
    <col min="14597" max="14851" width="8.85546875" style="759"/>
    <col min="14852" max="14852" width="62.7109375" style="759" customWidth="1"/>
    <col min="14853" max="15107" width="8.85546875" style="759"/>
    <col min="15108" max="15108" width="62.7109375" style="759" customWidth="1"/>
    <col min="15109" max="15363" width="8.85546875" style="759"/>
    <col min="15364" max="15364" width="62.7109375" style="759" customWidth="1"/>
    <col min="15365" max="15619" width="8.85546875" style="759"/>
    <col min="15620" max="15620" width="62.7109375" style="759" customWidth="1"/>
    <col min="15621" max="15875" width="8.85546875" style="759"/>
    <col min="15876" max="15876" width="62.7109375" style="759" customWidth="1"/>
    <col min="15877" max="16131" width="8.85546875" style="759"/>
    <col min="16132" max="16132" width="62.7109375" style="759" customWidth="1"/>
    <col min="16133" max="16384" width="8.85546875" style="759"/>
  </cols>
  <sheetData>
    <row r="1" spans="1:4" s="758" customFormat="1">
      <c r="A1" s="758" t="s">
        <v>1368</v>
      </c>
      <c r="B1" s="758" t="s">
        <v>1369</v>
      </c>
      <c r="C1" s="758" t="s">
        <v>1370</v>
      </c>
      <c r="D1" s="758" t="s">
        <v>1371</v>
      </c>
    </row>
    <row r="2" spans="1:4">
      <c r="A2" s="759" t="s">
        <v>14</v>
      </c>
      <c r="B2" s="759" t="s">
        <v>1372</v>
      </c>
      <c r="C2" s="759" t="s">
        <v>1373</v>
      </c>
      <c r="D2" s="759" t="s">
        <v>1374</v>
      </c>
    </row>
    <row r="3" spans="1:4">
      <c r="A3" s="759" t="s">
        <v>14</v>
      </c>
      <c r="B3" s="759" t="s">
        <v>1375</v>
      </c>
      <c r="C3" s="759" t="s">
        <v>1373</v>
      </c>
      <c r="D3" s="759" t="s">
        <v>1374</v>
      </c>
    </row>
    <row r="4" spans="1:4">
      <c r="A4" s="759" t="s">
        <v>25</v>
      </c>
      <c r="B4" s="759" t="s">
        <v>1372</v>
      </c>
      <c r="C4" s="759" t="s">
        <v>1373</v>
      </c>
      <c r="D4" s="759" t="s">
        <v>1374</v>
      </c>
    </row>
    <row r="5" spans="1:4">
      <c r="A5" s="759" t="s">
        <v>25</v>
      </c>
      <c r="B5" s="759" t="s">
        <v>1375</v>
      </c>
      <c r="C5" s="759" t="s">
        <v>1373</v>
      </c>
      <c r="D5" s="759" t="s">
        <v>1374</v>
      </c>
    </row>
    <row r="6" spans="1:4">
      <c r="A6" s="759" t="s">
        <v>1376</v>
      </c>
      <c r="B6" s="759" t="s">
        <v>1372</v>
      </c>
      <c r="C6" s="759" t="s">
        <v>1373</v>
      </c>
      <c r="D6" s="759" t="s">
        <v>1374</v>
      </c>
    </row>
    <row r="7" spans="1:4">
      <c r="A7" s="759" t="s">
        <v>1377</v>
      </c>
      <c r="B7" s="759" t="s">
        <v>1378</v>
      </c>
      <c r="C7" s="759" t="s">
        <v>1379</v>
      </c>
      <c r="D7" s="759" t="s">
        <v>1380</v>
      </c>
    </row>
    <row r="8" spans="1:4">
      <c r="A8" s="759" t="s">
        <v>1377</v>
      </c>
      <c r="B8" s="759" t="s">
        <v>1381</v>
      </c>
      <c r="C8" s="759" t="s">
        <v>1382</v>
      </c>
      <c r="D8" s="759" t="s">
        <v>1383</v>
      </c>
    </row>
    <row r="9" spans="1:4">
      <c r="A9" s="759" t="s">
        <v>1377</v>
      </c>
      <c r="B9" s="759" t="s">
        <v>1378</v>
      </c>
      <c r="C9" s="759" t="s">
        <v>1384</v>
      </c>
      <c r="D9" s="759" t="s">
        <v>1385</v>
      </c>
    </row>
    <row r="10" spans="1:4">
      <c r="A10" s="759" t="s">
        <v>359</v>
      </c>
      <c r="B10" s="759" t="s">
        <v>1386</v>
      </c>
      <c r="C10" s="759" t="s">
        <v>1387</v>
      </c>
      <c r="D10" s="759" t="s">
        <v>1388</v>
      </c>
    </row>
    <row r="11" spans="1:4">
      <c r="A11" s="759" t="s">
        <v>1389</v>
      </c>
      <c r="B11" s="759" t="s">
        <v>1378</v>
      </c>
      <c r="C11" s="759" t="s">
        <v>1390</v>
      </c>
      <c r="D11" s="759" t="s">
        <v>1391</v>
      </c>
    </row>
    <row r="12" spans="1:4">
      <c r="A12" s="759" t="s">
        <v>1392</v>
      </c>
      <c r="B12" s="759" t="s">
        <v>1378</v>
      </c>
      <c r="C12" s="759" t="s">
        <v>1393</v>
      </c>
      <c r="D12" s="759" t="s">
        <v>1394</v>
      </c>
    </row>
    <row r="13" spans="1:4">
      <c r="A13" s="759" t="s">
        <v>1395</v>
      </c>
      <c r="B13" s="759" t="s">
        <v>1378</v>
      </c>
      <c r="C13" s="759" t="s">
        <v>1379</v>
      </c>
      <c r="D13" s="759" t="s">
        <v>1380</v>
      </c>
    </row>
    <row r="14" spans="1:4">
      <c r="A14" s="759" t="s">
        <v>364</v>
      </c>
      <c r="B14" s="759" t="s">
        <v>1372</v>
      </c>
      <c r="C14" s="759" t="s">
        <v>1396</v>
      </c>
      <c r="D14" s="759" t="s">
        <v>1397</v>
      </c>
    </row>
    <row r="15" spans="1:4">
      <c r="A15" s="759" t="s">
        <v>367</v>
      </c>
      <c r="B15" s="759" t="s">
        <v>1372</v>
      </c>
      <c r="C15" s="759" t="s">
        <v>1398</v>
      </c>
      <c r="D15" s="759" t="s">
        <v>1399</v>
      </c>
    </row>
    <row r="16" spans="1:4">
      <c r="A16" s="759" t="s">
        <v>1400</v>
      </c>
      <c r="B16" s="759" t="s">
        <v>1401</v>
      </c>
      <c r="C16" s="759" t="s">
        <v>1402</v>
      </c>
      <c r="D16" s="759" t="s">
        <v>1403</v>
      </c>
    </row>
    <row r="17" spans="1:4">
      <c r="A17" s="759" t="s">
        <v>1400</v>
      </c>
      <c r="B17" s="759" t="s">
        <v>1401</v>
      </c>
      <c r="C17" s="759" t="s">
        <v>1404</v>
      </c>
      <c r="D17" s="759" t="s">
        <v>1405</v>
      </c>
    </row>
    <row r="18" spans="1:4">
      <c r="A18" s="759" t="s">
        <v>1400</v>
      </c>
      <c r="B18" s="759" t="s">
        <v>1406</v>
      </c>
      <c r="C18" s="759" t="s">
        <v>1407</v>
      </c>
      <c r="D18" s="759" t="s">
        <v>1408</v>
      </c>
    </row>
    <row r="19" spans="1:4">
      <c r="A19" s="759" t="s">
        <v>369</v>
      </c>
      <c r="B19" s="759" t="s">
        <v>1386</v>
      </c>
      <c r="C19" s="759" t="s">
        <v>1409</v>
      </c>
      <c r="D19" s="759" t="s">
        <v>1410</v>
      </c>
    </row>
    <row r="20" spans="1:4">
      <c r="A20" s="759" t="s">
        <v>1411</v>
      </c>
      <c r="B20" s="759" t="s">
        <v>1412</v>
      </c>
      <c r="C20" s="759" t="s">
        <v>1413</v>
      </c>
      <c r="D20" s="759" t="s">
        <v>1408</v>
      </c>
    </row>
    <row r="21" spans="1:4">
      <c r="A21" s="759" t="s">
        <v>1414</v>
      </c>
      <c r="B21" s="759" t="s">
        <v>1412</v>
      </c>
      <c r="C21" s="759" t="s">
        <v>1402</v>
      </c>
      <c r="D21" s="759" t="s">
        <v>1403</v>
      </c>
    </row>
    <row r="22" spans="1:4">
      <c r="A22" s="759" t="s">
        <v>1414</v>
      </c>
      <c r="B22" s="759" t="s">
        <v>1412</v>
      </c>
      <c r="C22" s="759" t="s">
        <v>1413</v>
      </c>
      <c r="D22" s="759" t="s">
        <v>1408</v>
      </c>
    </row>
    <row r="23" spans="1:4">
      <c r="A23" s="759" t="s">
        <v>373</v>
      </c>
      <c r="B23" s="759" t="s">
        <v>1372</v>
      </c>
      <c r="C23" s="759" t="s">
        <v>1415</v>
      </c>
      <c r="D23" s="759" t="s">
        <v>1416</v>
      </c>
    </row>
    <row r="24" spans="1:4">
      <c r="A24" s="759" t="s">
        <v>373</v>
      </c>
      <c r="B24" s="759" t="s">
        <v>1417</v>
      </c>
      <c r="C24" s="759" t="s">
        <v>1415</v>
      </c>
      <c r="D24" s="759" t="s">
        <v>1416</v>
      </c>
    </row>
    <row r="25" spans="1:4">
      <c r="A25" s="759" t="s">
        <v>376</v>
      </c>
      <c r="B25" s="759" t="s">
        <v>1372</v>
      </c>
      <c r="C25" s="759" t="s">
        <v>1415</v>
      </c>
      <c r="D25" s="759" t="s">
        <v>1416</v>
      </c>
    </row>
    <row r="26" spans="1:4">
      <c r="A26" s="759" t="s">
        <v>301</v>
      </c>
      <c r="B26" s="759" t="s">
        <v>1372</v>
      </c>
      <c r="C26" s="759" t="s">
        <v>1415</v>
      </c>
      <c r="D26" s="759" t="s">
        <v>1416</v>
      </c>
    </row>
    <row r="27" spans="1:4">
      <c r="A27" s="759" t="s">
        <v>1418</v>
      </c>
      <c r="B27" s="759" t="s">
        <v>1378</v>
      </c>
      <c r="C27" s="759" t="s">
        <v>1419</v>
      </c>
      <c r="D27" s="759" t="s">
        <v>1420</v>
      </c>
    </row>
    <row r="28" spans="1:4">
      <c r="A28" s="759" t="s">
        <v>1418</v>
      </c>
      <c r="B28" s="759" t="s">
        <v>1401</v>
      </c>
      <c r="C28" s="759" t="s">
        <v>1421</v>
      </c>
      <c r="D28" s="759" t="s">
        <v>1422</v>
      </c>
    </row>
    <row r="29" spans="1:4">
      <c r="A29" s="759" t="s">
        <v>1418</v>
      </c>
      <c r="B29" s="759" t="s">
        <v>1401</v>
      </c>
      <c r="C29" s="759" t="s">
        <v>1423</v>
      </c>
      <c r="D29" s="759" t="s">
        <v>1424</v>
      </c>
    </row>
    <row r="30" spans="1:4">
      <c r="A30" s="759" t="s">
        <v>1418</v>
      </c>
      <c r="B30" s="759" t="s">
        <v>1425</v>
      </c>
      <c r="C30" s="759" t="s">
        <v>1426</v>
      </c>
      <c r="D30" s="759" t="s">
        <v>1427</v>
      </c>
    </row>
    <row r="31" spans="1:4">
      <c r="A31" s="759" t="s">
        <v>1418</v>
      </c>
      <c r="B31" s="759" t="s">
        <v>1428</v>
      </c>
      <c r="C31" s="759" t="s">
        <v>1429</v>
      </c>
      <c r="D31" s="759" t="s">
        <v>1430</v>
      </c>
    </row>
    <row r="32" spans="1:4">
      <c r="A32" s="759" t="s">
        <v>1418</v>
      </c>
      <c r="B32" s="759" t="s">
        <v>1431</v>
      </c>
      <c r="C32" s="759" t="s">
        <v>1432</v>
      </c>
      <c r="D32" s="759" t="s">
        <v>1433</v>
      </c>
    </row>
    <row r="33" spans="1:4">
      <c r="A33" s="759" t="s">
        <v>1418</v>
      </c>
      <c r="B33" s="759" t="s">
        <v>1406</v>
      </c>
      <c r="C33" s="759" t="s">
        <v>1434</v>
      </c>
      <c r="D33" s="759" t="s">
        <v>1435</v>
      </c>
    </row>
    <row r="34" spans="1:4">
      <c r="A34" s="759" t="s">
        <v>383</v>
      </c>
      <c r="B34" s="759" t="s">
        <v>1386</v>
      </c>
      <c r="C34" s="759" t="s">
        <v>1436</v>
      </c>
      <c r="D34" s="759" t="s">
        <v>1437</v>
      </c>
    </row>
    <row r="35" spans="1:4">
      <c r="A35" s="759" t="s">
        <v>1438</v>
      </c>
      <c r="B35" s="759" t="s">
        <v>1439</v>
      </c>
      <c r="C35" s="759" t="s">
        <v>1440</v>
      </c>
      <c r="D35" s="759" t="s">
        <v>1441</v>
      </c>
    </row>
    <row r="36" spans="1:4">
      <c r="A36" s="759" t="s">
        <v>1442</v>
      </c>
      <c r="B36" s="759" t="s">
        <v>1439</v>
      </c>
      <c r="C36" s="759" t="s">
        <v>1440</v>
      </c>
      <c r="D36" s="759" t="s">
        <v>1441</v>
      </c>
    </row>
    <row r="37" spans="1:4">
      <c r="A37" s="759" t="s">
        <v>1443</v>
      </c>
      <c r="B37" s="759" t="s">
        <v>1417</v>
      </c>
      <c r="C37" s="759" t="s">
        <v>1415</v>
      </c>
      <c r="D37" s="759" t="s">
        <v>1416</v>
      </c>
    </row>
    <row r="38" spans="1:4">
      <c r="A38" s="759" t="s">
        <v>1443</v>
      </c>
      <c r="B38" s="759" t="s">
        <v>1428</v>
      </c>
      <c r="C38" s="759" t="s">
        <v>1429</v>
      </c>
      <c r="D38" s="759" t="s">
        <v>1430</v>
      </c>
    </row>
    <row r="39" spans="1:4">
      <c r="A39" s="759" t="s">
        <v>462</v>
      </c>
      <c r="B39" s="759" t="s">
        <v>1444</v>
      </c>
      <c r="C39" s="759" t="s">
        <v>1445</v>
      </c>
      <c r="D39" s="759" t="s">
        <v>1446</v>
      </c>
    </row>
    <row r="40" spans="1:4">
      <c r="A40" s="759" t="s">
        <v>462</v>
      </c>
      <c r="B40" s="759" t="s">
        <v>1447</v>
      </c>
      <c r="C40" s="759" t="s">
        <v>1448</v>
      </c>
      <c r="D40" s="759" t="s">
        <v>1449</v>
      </c>
    </row>
    <row r="41" spans="1:4">
      <c r="A41" s="759" t="s">
        <v>464</v>
      </c>
      <c r="B41" s="759" t="s">
        <v>1444</v>
      </c>
      <c r="C41" s="759" t="s">
        <v>1445</v>
      </c>
      <c r="D41" s="759" t="s">
        <v>1446</v>
      </c>
    </row>
    <row r="42" spans="1:4">
      <c r="A42" s="759" t="s">
        <v>464</v>
      </c>
      <c r="B42" s="759" t="s">
        <v>1447</v>
      </c>
      <c r="C42" s="759" t="s">
        <v>1448</v>
      </c>
      <c r="D42" s="759" t="s">
        <v>1449</v>
      </c>
    </row>
    <row r="43" spans="1:4">
      <c r="A43" s="759" t="s">
        <v>32</v>
      </c>
      <c r="B43" s="759" t="s">
        <v>1444</v>
      </c>
      <c r="C43" s="759" t="s">
        <v>1445</v>
      </c>
      <c r="D43" s="759" t="s">
        <v>1446</v>
      </c>
    </row>
    <row r="44" spans="1:4">
      <c r="A44" s="759" t="s">
        <v>1450</v>
      </c>
      <c r="B44" s="759" t="s">
        <v>1451</v>
      </c>
      <c r="C44" s="759" t="s">
        <v>1452</v>
      </c>
      <c r="D44" s="759" t="s">
        <v>1453</v>
      </c>
    </row>
    <row r="45" spans="1:4">
      <c r="A45" s="759" t="s">
        <v>1450</v>
      </c>
      <c r="B45" s="759" t="s">
        <v>1451</v>
      </c>
      <c r="C45" s="759" t="s">
        <v>1454</v>
      </c>
      <c r="D45" s="759" t="s">
        <v>1455</v>
      </c>
    </row>
    <row r="46" spans="1:4">
      <c r="A46" s="759" t="s">
        <v>1450</v>
      </c>
      <c r="B46" s="759" t="s">
        <v>1456</v>
      </c>
      <c r="C46" s="759" t="s">
        <v>1457</v>
      </c>
      <c r="D46" s="759" t="s">
        <v>1458</v>
      </c>
    </row>
    <row r="47" spans="1:4">
      <c r="A47" s="759" t="s">
        <v>468</v>
      </c>
      <c r="B47" s="759" t="s">
        <v>1459</v>
      </c>
      <c r="C47" s="759" t="s">
        <v>1460</v>
      </c>
      <c r="D47" s="759" t="s">
        <v>1461</v>
      </c>
    </row>
    <row r="48" spans="1:4">
      <c r="A48" s="759" t="s">
        <v>1462</v>
      </c>
      <c r="B48" s="759" t="s">
        <v>1463</v>
      </c>
      <c r="C48" s="759" t="s">
        <v>1464</v>
      </c>
      <c r="D48" s="759" t="s">
        <v>1465</v>
      </c>
    </row>
    <row r="49" spans="1:4">
      <c r="A49" s="759" t="s">
        <v>1466</v>
      </c>
      <c r="B49" s="759" t="s">
        <v>1463</v>
      </c>
      <c r="C49" s="759" t="s">
        <v>1467</v>
      </c>
      <c r="D49" s="759" t="s">
        <v>1446</v>
      </c>
    </row>
    <row r="50" spans="1:4">
      <c r="A50" s="759" t="s">
        <v>1468</v>
      </c>
      <c r="B50" s="759" t="s">
        <v>1451</v>
      </c>
      <c r="C50" s="759" t="s">
        <v>1469</v>
      </c>
      <c r="D50" s="759" t="s">
        <v>1470</v>
      </c>
    </row>
    <row r="51" spans="1:4">
      <c r="A51" s="759" t="s">
        <v>470</v>
      </c>
      <c r="B51" s="759" t="s">
        <v>1444</v>
      </c>
      <c r="C51" s="759" t="s">
        <v>1471</v>
      </c>
      <c r="D51" s="759" t="s">
        <v>1472</v>
      </c>
    </row>
    <row r="52" spans="1:4">
      <c r="A52" s="759" t="s">
        <v>1473</v>
      </c>
      <c r="B52" s="759" t="s">
        <v>1451</v>
      </c>
      <c r="C52" s="759" t="s">
        <v>1474</v>
      </c>
      <c r="D52" s="759" t="s">
        <v>1475</v>
      </c>
    </row>
    <row r="53" spans="1:4">
      <c r="A53" s="759" t="s">
        <v>1473</v>
      </c>
      <c r="B53" s="759" t="s">
        <v>1476</v>
      </c>
      <c r="C53" s="759" t="s">
        <v>1477</v>
      </c>
      <c r="D53" s="759" t="s">
        <v>1478</v>
      </c>
    </row>
    <row r="54" spans="1:4">
      <c r="A54" s="759" t="s">
        <v>1473</v>
      </c>
      <c r="B54" s="759" t="s">
        <v>1451</v>
      </c>
      <c r="C54" s="759" t="s">
        <v>1479</v>
      </c>
      <c r="D54" s="759" t="s">
        <v>1478</v>
      </c>
    </row>
    <row r="55" spans="1:4">
      <c r="A55" s="759" t="s">
        <v>1473</v>
      </c>
      <c r="B55" s="759" t="s">
        <v>1381</v>
      </c>
      <c r="C55" s="759" t="s">
        <v>1480</v>
      </c>
      <c r="D55" s="759" t="s">
        <v>1478</v>
      </c>
    </row>
    <row r="56" spans="1:4">
      <c r="A56" s="759" t="s">
        <v>472</v>
      </c>
      <c r="B56" s="759" t="s">
        <v>1459</v>
      </c>
      <c r="C56" s="759" t="s">
        <v>1481</v>
      </c>
      <c r="D56" s="759" t="s">
        <v>1482</v>
      </c>
    </row>
    <row r="57" spans="1:4">
      <c r="A57" s="759" t="s">
        <v>1483</v>
      </c>
      <c r="B57" s="759" t="s">
        <v>1444</v>
      </c>
      <c r="C57" s="759" t="s">
        <v>1484</v>
      </c>
      <c r="D57" s="759" t="s">
        <v>1485</v>
      </c>
    </row>
    <row r="58" spans="1:4">
      <c r="A58" s="759" t="s">
        <v>1486</v>
      </c>
      <c r="B58" s="759" t="s">
        <v>1444</v>
      </c>
      <c r="C58" s="759" t="s">
        <v>1471</v>
      </c>
      <c r="D58" s="759" t="s">
        <v>1472</v>
      </c>
    </row>
    <row r="59" spans="1:4">
      <c r="A59" s="759" t="s">
        <v>1487</v>
      </c>
      <c r="B59" s="759" t="s">
        <v>1451</v>
      </c>
      <c r="C59" s="759" t="s">
        <v>1474</v>
      </c>
      <c r="D59" s="759" t="s">
        <v>1475</v>
      </c>
    </row>
    <row r="60" spans="1:4">
      <c r="A60" s="759" t="s">
        <v>475</v>
      </c>
      <c r="B60" s="759" t="s">
        <v>1488</v>
      </c>
      <c r="C60" s="759" t="s">
        <v>1489</v>
      </c>
      <c r="D60" s="759" t="s">
        <v>1490</v>
      </c>
    </row>
    <row r="61" spans="1:4">
      <c r="A61" s="759" t="s">
        <v>477</v>
      </c>
      <c r="B61" s="759" t="s">
        <v>1488</v>
      </c>
      <c r="C61" s="759" t="s">
        <v>1489</v>
      </c>
      <c r="D61" s="759" t="s">
        <v>1490</v>
      </c>
    </row>
    <row r="62" spans="1:4">
      <c r="A62" s="759" t="s">
        <v>1491</v>
      </c>
      <c r="B62" s="759" t="s">
        <v>1492</v>
      </c>
      <c r="C62" s="759" t="s">
        <v>1493</v>
      </c>
      <c r="D62" s="759" t="s">
        <v>1494</v>
      </c>
    </row>
    <row r="63" spans="1:4">
      <c r="A63" s="759" t="s">
        <v>1491</v>
      </c>
      <c r="B63" s="759" t="s">
        <v>1495</v>
      </c>
      <c r="C63" s="759" t="s">
        <v>1496</v>
      </c>
      <c r="D63" s="759" t="s">
        <v>1497</v>
      </c>
    </row>
    <row r="64" spans="1:4">
      <c r="A64" s="759" t="s">
        <v>479</v>
      </c>
      <c r="B64" s="759" t="s">
        <v>1498</v>
      </c>
      <c r="C64" s="759" t="s">
        <v>1499</v>
      </c>
      <c r="D64" s="759" t="s">
        <v>1500</v>
      </c>
    </row>
    <row r="65" spans="1:4">
      <c r="A65" s="759" t="s">
        <v>1501</v>
      </c>
      <c r="B65" s="759" t="s">
        <v>1502</v>
      </c>
      <c r="C65" s="759" t="s">
        <v>1503</v>
      </c>
      <c r="D65" s="759" t="s">
        <v>1504</v>
      </c>
    </row>
    <row r="66" spans="1:4">
      <c r="A66" s="759" t="s">
        <v>1505</v>
      </c>
      <c r="B66" s="759" t="s">
        <v>1502</v>
      </c>
      <c r="C66" s="759" t="s">
        <v>1506</v>
      </c>
      <c r="D66" s="759" t="s">
        <v>1507</v>
      </c>
    </row>
    <row r="67" spans="1:4">
      <c r="A67" s="759" t="s">
        <v>1508</v>
      </c>
      <c r="B67" s="759" t="s">
        <v>1509</v>
      </c>
      <c r="C67" s="759" t="s">
        <v>1510</v>
      </c>
      <c r="D67" s="759" t="s">
        <v>1511</v>
      </c>
    </row>
    <row r="68" spans="1:4">
      <c r="A68" s="759" t="s">
        <v>1512</v>
      </c>
      <c r="B68" s="759" t="s">
        <v>1495</v>
      </c>
      <c r="C68" s="759" t="s">
        <v>1513</v>
      </c>
      <c r="D68" s="759" t="s">
        <v>1514</v>
      </c>
    </row>
    <row r="69" spans="1:4">
      <c r="A69" s="759" t="s">
        <v>1512</v>
      </c>
      <c r="B69" s="759" t="s">
        <v>1495</v>
      </c>
      <c r="C69" s="759" t="s">
        <v>1515</v>
      </c>
      <c r="D69" s="759" t="s">
        <v>1516</v>
      </c>
    </row>
    <row r="70" spans="1:4">
      <c r="A70" s="759" t="s">
        <v>38</v>
      </c>
      <c r="B70" s="759" t="s">
        <v>1509</v>
      </c>
      <c r="C70" s="759" t="s">
        <v>1510</v>
      </c>
      <c r="D70" s="759" t="s">
        <v>1511</v>
      </c>
    </row>
    <row r="71" spans="1:4">
      <c r="A71" s="759" t="s">
        <v>1517</v>
      </c>
      <c r="B71" s="759" t="s">
        <v>1495</v>
      </c>
      <c r="C71" s="759" t="s">
        <v>1518</v>
      </c>
      <c r="D71" s="759" t="s">
        <v>1519</v>
      </c>
    </row>
    <row r="72" spans="1:4">
      <c r="A72" s="759" t="s">
        <v>1520</v>
      </c>
      <c r="B72" s="759" t="s">
        <v>1495</v>
      </c>
      <c r="C72" s="759" t="s">
        <v>1518</v>
      </c>
      <c r="D72" s="759" t="s">
        <v>1519</v>
      </c>
    </row>
    <row r="73" spans="1:4">
      <c r="A73" s="759" t="s">
        <v>1521</v>
      </c>
      <c r="B73" s="759" t="s">
        <v>1495</v>
      </c>
      <c r="C73" s="759" t="s">
        <v>1518</v>
      </c>
      <c r="D73" s="759" t="s">
        <v>1519</v>
      </c>
    </row>
    <row r="74" spans="1:4">
      <c r="A74" s="759" t="s">
        <v>1522</v>
      </c>
      <c r="B74" s="759" t="s">
        <v>1495</v>
      </c>
      <c r="C74" s="759" t="s">
        <v>1513</v>
      </c>
      <c r="D74" s="759" t="s">
        <v>1514</v>
      </c>
    </row>
    <row r="75" spans="1:4">
      <c r="A75" s="759" t="s">
        <v>447</v>
      </c>
      <c r="B75" s="759" t="s">
        <v>1523</v>
      </c>
      <c r="C75" s="759" t="s">
        <v>1524</v>
      </c>
      <c r="D75" s="759" t="s">
        <v>1525</v>
      </c>
    </row>
    <row r="76" spans="1:4">
      <c r="A76" s="759" t="s">
        <v>442</v>
      </c>
      <c r="B76" s="759" t="s">
        <v>1523</v>
      </c>
      <c r="C76" s="759" t="s">
        <v>1524</v>
      </c>
      <c r="D76" s="759" t="s">
        <v>1525</v>
      </c>
    </row>
    <row r="77" spans="1:4">
      <c r="A77" s="759" t="s">
        <v>444</v>
      </c>
      <c r="B77" s="759" t="s">
        <v>1523</v>
      </c>
      <c r="C77" s="759" t="s">
        <v>1524</v>
      </c>
      <c r="D77" s="759" t="s">
        <v>1525</v>
      </c>
    </row>
    <row r="78" spans="1:4">
      <c r="A78" s="759" t="s">
        <v>1526</v>
      </c>
      <c r="B78" s="759" t="s">
        <v>1527</v>
      </c>
      <c r="C78" s="759" t="s">
        <v>1528</v>
      </c>
      <c r="D78" s="759" t="s">
        <v>1529</v>
      </c>
    </row>
    <row r="79" spans="1:4">
      <c r="A79" s="759" t="s">
        <v>1526</v>
      </c>
      <c r="B79" s="759" t="s">
        <v>1530</v>
      </c>
      <c r="C79" s="759" t="s">
        <v>1531</v>
      </c>
      <c r="D79" s="759" t="s">
        <v>1532</v>
      </c>
    </row>
    <row r="80" spans="1:4">
      <c r="A80" s="759" t="s">
        <v>1526</v>
      </c>
      <c r="B80" s="759" t="s">
        <v>1533</v>
      </c>
      <c r="C80" s="759" t="s">
        <v>1534</v>
      </c>
      <c r="D80" s="759" t="s">
        <v>1535</v>
      </c>
    </row>
    <row r="81" spans="1:4">
      <c r="A81" s="759" t="s">
        <v>1536</v>
      </c>
      <c r="B81" s="759" t="s">
        <v>1527</v>
      </c>
      <c r="C81" s="759" t="s">
        <v>1528</v>
      </c>
      <c r="D81" s="759" t="s">
        <v>1529</v>
      </c>
    </row>
    <row r="82" spans="1:4">
      <c r="A82" s="759" t="s">
        <v>1537</v>
      </c>
      <c r="B82" s="759" t="s">
        <v>1538</v>
      </c>
      <c r="C82" s="759" t="s">
        <v>1539</v>
      </c>
      <c r="D82" s="759" t="s">
        <v>1540</v>
      </c>
    </row>
    <row r="83" spans="1:4">
      <c r="A83" s="759" t="s">
        <v>450</v>
      </c>
      <c r="B83" s="759" t="s">
        <v>1541</v>
      </c>
      <c r="C83" s="759" t="s">
        <v>1542</v>
      </c>
      <c r="D83" s="759" t="s">
        <v>1543</v>
      </c>
    </row>
    <row r="84" spans="1:4">
      <c r="A84" s="759" t="s">
        <v>1544</v>
      </c>
      <c r="B84" s="759" t="s">
        <v>1527</v>
      </c>
      <c r="C84" s="759" t="s">
        <v>1528</v>
      </c>
      <c r="D84" s="759" t="s">
        <v>1529</v>
      </c>
    </row>
    <row r="85" spans="1:4">
      <c r="A85" s="759" t="s">
        <v>1545</v>
      </c>
      <c r="B85" s="759" t="s">
        <v>1523</v>
      </c>
      <c r="C85" s="759" t="s">
        <v>1524</v>
      </c>
      <c r="D85" s="759" t="s">
        <v>1525</v>
      </c>
    </row>
    <row r="86" spans="1:4">
      <c r="A86" s="759" t="s">
        <v>1545</v>
      </c>
      <c r="B86" s="759" t="s">
        <v>1527</v>
      </c>
      <c r="C86" s="759" t="s">
        <v>1546</v>
      </c>
      <c r="D86" s="759" t="s">
        <v>1547</v>
      </c>
    </row>
    <row r="87" spans="1:4">
      <c r="A87" s="759" t="s">
        <v>1548</v>
      </c>
      <c r="B87" s="759" t="s">
        <v>1549</v>
      </c>
      <c r="C87" s="759" t="s">
        <v>1546</v>
      </c>
      <c r="D87" s="759" t="s">
        <v>1547</v>
      </c>
    </row>
    <row r="88" spans="1:4">
      <c r="A88" s="759" t="s">
        <v>1550</v>
      </c>
      <c r="B88" s="759" t="s">
        <v>1551</v>
      </c>
      <c r="C88" s="759" t="s">
        <v>1552</v>
      </c>
      <c r="D88" s="759" t="s">
        <v>1553</v>
      </c>
    </row>
    <row r="89" spans="1:4">
      <c r="A89" s="759" t="s">
        <v>453</v>
      </c>
      <c r="B89" s="759" t="s">
        <v>1554</v>
      </c>
      <c r="C89" s="759" t="s">
        <v>1555</v>
      </c>
      <c r="D89" s="759" t="s">
        <v>1556</v>
      </c>
    </row>
    <row r="90" spans="1:4">
      <c r="A90" s="759" t="s">
        <v>1557</v>
      </c>
      <c r="B90" s="759" t="s">
        <v>1554</v>
      </c>
      <c r="C90" s="759" t="s">
        <v>1555</v>
      </c>
      <c r="D90" s="759" t="s">
        <v>1556</v>
      </c>
    </row>
    <row r="91" spans="1:4">
      <c r="A91" s="759" t="s">
        <v>1557</v>
      </c>
      <c r="B91" s="759" t="s">
        <v>1558</v>
      </c>
      <c r="C91" s="759" t="s">
        <v>1559</v>
      </c>
      <c r="D91" s="759" t="s">
        <v>1560</v>
      </c>
    </row>
    <row r="92" spans="1:4">
      <c r="A92" s="759" t="s">
        <v>1561</v>
      </c>
      <c r="B92" s="759" t="s">
        <v>1562</v>
      </c>
      <c r="C92" s="759" t="s">
        <v>1563</v>
      </c>
      <c r="D92" s="759" t="s">
        <v>1564</v>
      </c>
    </row>
    <row r="93" spans="1:4">
      <c r="A93" s="759" t="s">
        <v>458</v>
      </c>
      <c r="B93" s="759" t="s">
        <v>1558</v>
      </c>
      <c r="C93" s="759" t="s">
        <v>1565</v>
      </c>
      <c r="D93" s="759" t="s">
        <v>1566</v>
      </c>
    </row>
    <row r="94" spans="1:4">
      <c r="A94" s="759" t="s">
        <v>1567</v>
      </c>
      <c r="B94" s="759" t="s">
        <v>1558</v>
      </c>
      <c r="C94" s="759" t="s">
        <v>1565</v>
      </c>
      <c r="D94" s="759" t="s">
        <v>1566</v>
      </c>
    </row>
    <row r="95" spans="1:4">
      <c r="A95" s="759" t="s">
        <v>1568</v>
      </c>
      <c r="B95" s="759" t="s">
        <v>1562</v>
      </c>
      <c r="C95" s="759" t="s">
        <v>1563</v>
      </c>
      <c r="D95" s="759" t="s">
        <v>1564</v>
      </c>
    </row>
    <row r="96" spans="1:4">
      <c r="A96" s="759" t="s">
        <v>269</v>
      </c>
      <c r="B96" s="759" t="s">
        <v>1569</v>
      </c>
      <c r="C96" s="759" t="s">
        <v>1570</v>
      </c>
      <c r="D96" s="759" t="s">
        <v>1571</v>
      </c>
    </row>
    <row r="97" spans="1:4">
      <c r="A97" s="759" t="s">
        <v>427</v>
      </c>
      <c r="B97" s="759" t="s">
        <v>1569</v>
      </c>
      <c r="C97" s="759" t="s">
        <v>1570</v>
      </c>
      <c r="D97" s="759" t="s">
        <v>1571</v>
      </c>
    </row>
    <row r="98" spans="1:4">
      <c r="A98" s="759" t="s">
        <v>416</v>
      </c>
      <c r="B98" s="759" t="s">
        <v>1569</v>
      </c>
      <c r="C98" s="759" t="s">
        <v>1570</v>
      </c>
      <c r="D98" s="759" t="s">
        <v>1571</v>
      </c>
    </row>
    <row r="99" spans="1:4">
      <c r="A99" s="759" t="s">
        <v>420</v>
      </c>
      <c r="B99" s="759" t="s">
        <v>1569</v>
      </c>
      <c r="C99" s="759" t="s">
        <v>1570</v>
      </c>
      <c r="D99" s="759" t="s">
        <v>1571</v>
      </c>
    </row>
    <row r="100" spans="1:4">
      <c r="A100" s="759" t="s">
        <v>44</v>
      </c>
      <c r="B100" s="759" t="s">
        <v>1569</v>
      </c>
      <c r="C100" s="759" t="s">
        <v>1570</v>
      </c>
      <c r="D100" s="759" t="s">
        <v>1571</v>
      </c>
    </row>
    <row r="101" spans="1:4">
      <c r="A101" s="759" t="s">
        <v>1572</v>
      </c>
      <c r="B101" s="759" t="s">
        <v>1562</v>
      </c>
      <c r="C101" s="759" t="s">
        <v>1573</v>
      </c>
      <c r="D101" s="759" t="s">
        <v>1574</v>
      </c>
    </row>
    <row r="102" spans="1:4">
      <c r="A102" s="759" t="s">
        <v>1572</v>
      </c>
      <c r="B102" s="759" t="s">
        <v>1575</v>
      </c>
      <c r="C102" s="759" t="s">
        <v>1576</v>
      </c>
      <c r="D102" s="759" t="s">
        <v>1577</v>
      </c>
    </row>
    <row r="103" spans="1:4">
      <c r="A103" s="759" t="s">
        <v>1572</v>
      </c>
      <c r="B103" s="759" t="s">
        <v>1578</v>
      </c>
      <c r="C103" s="759" t="s">
        <v>1579</v>
      </c>
      <c r="D103" s="759" t="s">
        <v>1580</v>
      </c>
    </row>
    <row r="104" spans="1:4">
      <c r="A104" s="759" t="s">
        <v>1572</v>
      </c>
      <c r="B104" s="759" t="s">
        <v>1581</v>
      </c>
      <c r="C104" s="759" t="s">
        <v>1582</v>
      </c>
      <c r="D104" s="759" t="s">
        <v>1583</v>
      </c>
    </row>
    <row r="105" spans="1:4">
      <c r="A105" s="759" t="s">
        <v>1572</v>
      </c>
      <c r="B105" s="759" t="s">
        <v>1584</v>
      </c>
      <c r="C105" s="759" t="s">
        <v>1585</v>
      </c>
      <c r="D105" s="759" t="s">
        <v>1586</v>
      </c>
    </row>
    <row r="106" spans="1:4">
      <c r="A106" s="759" t="s">
        <v>1572</v>
      </c>
      <c r="B106" s="759" t="s">
        <v>1587</v>
      </c>
      <c r="C106" s="759" t="s">
        <v>1588</v>
      </c>
      <c r="D106" s="759" t="s">
        <v>1589</v>
      </c>
    </row>
    <row r="107" spans="1:4">
      <c r="A107" s="759" t="s">
        <v>1572</v>
      </c>
      <c r="B107" s="759" t="s">
        <v>1412</v>
      </c>
      <c r="C107" s="759" t="s">
        <v>1590</v>
      </c>
      <c r="D107" s="759" t="s">
        <v>1591</v>
      </c>
    </row>
    <row r="108" spans="1:4">
      <c r="A108" s="759" t="s">
        <v>1572</v>
      </c>
      <c r="B108" s="759" t="s">
        <v>1425</v>
      </c>
      <c r="C108" s="759" t="s">
        <v>1592</v>
      </c>
      <c r="D108" s="759" t="s">
        <v>1593</v>
      </c>
    </row>
    <row r="109" spans="1:4">
      <c r="A109" s="759" t="s">
        <v>1572</v>
      </c>
      <c r="B109" s="759" t="s">
        <v>1562</v>
      </c>
      <c r="C109" s="759" t="s">
        <v>1594</v>
      </c>
      <c r="D109" s="759" t="s">
        <v>1595</v>
      </c>
    </row>
    <row r="110" spans="1:4">
      <c r="A110" s="759" t="s">
        <v>1572</v>
      </c>
      <c r="B110" s="759" t="s">
        <v>1431</v>
      </c>
      <c r="C110" s="759" t="s">
        <v>1596</v>
      </c>
      <c r="D110" s="759" t="s">
        <v>1597</v>
      </c>
    </row>
    <row r="111" spans="1:4">
      <c r="A111" s="759" t="s">
        <v>1598</v>
      </c>
      <c r="B111" s="759" t="s">
        <v>1599</v>
      </c>
      <c r="C111" s="759" t="s">
        <v>1600</v>
      </c>
      <c r="D111" s="759" t="s">
        <v>1601</v>
      </c>
    </row>
    <row r="112" spans="1:4">
      <c r="A112" s="759" t="s">
        <v>1602</v>
      </c>
      <c r="B112" s="759" t="s">
        <v>1603</v>
      </c>
      <c r="C112" s="759" t="s">
        <v>1604</v>
      </c>
      <c r="D112" s="759" t="s">
        <v>1605</v>
      </c>
    </row>
    <row r="113" spans="1:4">
      <c r="A113" s="759" t="s">
        <v>434</v>
      </c>
      <c r="B113" s="759" t="s">
        <v>1606</v>
      </c>
      <c r="C113" s="759" t="s">
        <v>1607</v>
      </c>
      <c r="D113" s="759" t="s">
        <v>1608</v>
      </c>
    </row>
    <row r="114" spans="1:4">
      <c r="A114" s="759" t="s">
        <v>1609</v>
      </c>
      <c r="B114" s="759" t="s">
        <v>1610</v>
      </c>
      <c r="C114" s="759" t="s">
        <v>1611</v>
      </c>
      <c r="D114" s="759" t="s">
        <v>1612</v>
      </c>
    </row>
    <row r="115" spans="1:4">
      <c r="A115" s="759" t="s">
        <v>438</v>
      </c>
      <c r="B115" s="759" t="s">
        <v>1610</v>
      </c>
      <c r="C115" s="759" t="s">
        <v>1611</v>
      </c>
      <c r="D115" s="759" t="s">
        <v>1612</v>
      </c>
    </row>
    <row r="116" spans="1:4">
      <c r="A116" s="759" t="s">
        <v>1613</v>
      </c>
      <c r="B116" s="759" t="s">
        <v>1614</v>
      </c>
      <c r="C116" s="759" t="s">
        <v>1615</v>
      </c>
      <c r="D116" s="759" t="s">
        <v>1616</v>
      </c>
    </row>
    <row r="117" spans="1:4">
      <c r="A117" s="759" t="s">
        <v>1617</v>
      </c>
      <c r="B117" s="759" t="s">
        <v>1569</v>
      </c>
      <c r="C117" s="759" t="s">
        <v>1570</v>
      </c>
      <c r="D117" s="759" t="s">
        <v>1571</v>
      </c>
    </row>
    <row r="118" spans="1:4">
      <c r="A118" s="759" t="s">
        <v>1618</v>
      </c>
      <c r="B118" s="759" t="s">
        <v>1619</v>
      </c>
      <c r="C118" s="759" t="s">
        <v>1620</v>
      </c>
      <c r="D118" s="759" t="s">
        <v>1621</v>
      </c>
    </row>
    <row r="119" spans="1:4">
      <c r="A119" s="759" t="s">
        <v>1622</v>
      </c>
      <c r="B119" s="759" t="s">
        <v>1562</v>
      </c>
      <c r="C119" s="759" t="s">
        <v>1573</v>
      </c>
      <c r="D119" s="759" t="s">
        <v>1574</v>
      </c>
    </row>
    <row r="120" spans="1:4">
      <c r="A120" s="759" t="s">
        <v>490</v>
      </c>
      <c r="B120" s="759" t="s">
        <v>1623</v>
      </c>
      <c r="C120" s="759" t="s">
        <v>1624</v>
      </c>
      <c r="D120" s="759" t="s">
        <v>1625</v>
      </c>
    </row>
    <row r="121" spans="1:4">
      <c r="A121" s="759" t="s">
        <v>492</v>
      </c>
      <c r="B121" s="759" t="s">
        <v>1623</v>
      </c>
      <c r="C121" s="759" t="s">
        <v>1624</v>
      </c>
      <c r="D121" s="759" t="s">
        <v>1625</v>
      </c>
    </row>
    <row r="122" spans="1:4">
      <c r="A122" s="759" t="s">
        <v>494</v>
      </c>
      <c r="B122" s="759" t="s">
        <v>1623</v>
      </c>
      <c r="C122" s="759" t="s">
        <v>1624</v>
      </c>
      <c r="D122" s="759" t="s">
        <v>1625</v>
      </c>
    </row>
    <row r="123" spans="1:4">
      <c r="A123" s="759" t="s">
        <v>1626</v>
      </c>
      <c r="B123" s="759" t="s">
        <v>1627</v>
      </c>
      <c r="C123" s="759" t="s">
        <v>1628</v>
      </c>
      <c r="D123" s="759" t="s">
        <v>1629</v>
      </c>
    </row>
    <row r="124" spans="1:4">
      <c r="A124" s="759" t="s">
        <v>1626</v>
      </c>
      <c r="B124" s="759" t="s">
        <v>1627</v>
      </c>
      <c r="C124" s="759" t="s">
        <v>1630</v>
      </c>
      <c r="D124" s="759" t="s">
        <v>1631</v>
      </c>
    </row>
    <row r="125" spans="1:4">
      <c r="A125" s="759" t="s">
        <v>497</v>
      </c>
      <c r="B125" s="759" t="s">
        <v>1632</v>
      </c>
      <c r="C125" s="759" t="s">
        <v>1633</v>
      </c>
      <c r="D125" s="759" t="s">
        <v>1634</v>
      </c>
    </row>
    <row r="126" spans="1:4">
      <c r="A126" s="759" t="s">
        <v>1635</v>
      </c>
      <c r="B126" s="759" t="s">
        <v>1636</v>
      </c>
      <c r="C126" s="759" t="s">
        <v>1637</v>
      </c>
      <c r="D126" s="759" t="s">
        <v>1638</v>
      </c>
    </row>
    <row r="127" spans="1:4">
      <c r="A127" s="759" t="s">
        <v>1639</v>
      </c>
      <c r="B127" s="759" t="s">
        <v>1636</v>
      </c>
      <c r="C127" s="759" t="s">
        <v>1640</v>
      </c>
      <c r="D127" s="759" t="s">
        <v>1641</v>
      </c>
    </row>
    <row r="128" spans="1:4">
      <c r="A128" s="759" t="s">
        <v>499</v>
      </c>
      <c r="B128" s="759" t="s">
        <v>1642</v>
      </c>
      <c r="C128" s="759" t="s">
        <v>1643</v>
      </c>
      <c r="D128" s="759" t="s">
        <v>1644</v>
      </c>
    </row>
    <row r="129" spans="1:4">
      <c r="A129" s="759" t="s">
        <v>1645</v>
      </c>
      <c r="B129" s="759" t="s">
        <v>1646</v>
      </c>
      <c r="C129" s="759" t="s">
        <v>1647</v>
      </c>
      <c r="D129" s="759" t="s">
        <v>1648</v>
      </c>
    </row>
    <row r="130" spans="1:4">
      <c r="A130" s="759" t="s">
        <v>1645</v>
      </c>
      <c r="B130" s="759" t="s">
        <v>1649</v>
      </c>
      <c r="C130" s="759" t="s">
        <v>1650</v>
      </c>
      <c r="D130" s="759" t="s">
        <v>1651</v>
      </c>
    </row>
    <row r="131" spans="1:4">
      <c r="A131" s="759" t="s">
        <v>1645</v>
      </c>
      <c r="B131" s="759" t="s">
        <v>1619</v>
      </c>
      <c r="C131" s="759" t="s">
        <v>1652</v>
      </c>
      <c r="D131" s="759" t="s">
        <v>1653</v>
      </c>
    </row>
    <row r="132" spans="1:4">
      <c r="A132" s="759" t="s">
        <v>1645</v>
      </c>
      <c r="B132" s="759" t="s">
        <v>1646</v>
      </c>
      <c r="C132" s="759" t="s">
        <v>1654</v>
      </c>
      <c r="D132" s="759" t="s">
        <v>1655</v>
      </c>
    </row>
    <row r="133" spans="1:4">
      <c r="A133" s="759" t="s">
        <v>1656</v>
      </c>
      <c r="B133" s="759" t="s">
        <v>1657</v>
      </c>
      <c r="C133" s="759" t="s">
        <v>1658</v>
      </c>
      <c r="D133" s="759" t="s">
        <v>1659</v>
      </c>
    </row>
    <row r="134" spans="1:4">
      <c r="A134" s="759" t="s">
        <v>1660</v>
      </c>
      <c r="B134" s="759" t="s">
        <v>1657</v>
      </c>
      <c r="C134" s="759" t="s">
        <v>1661</v>
      </c>
      <c r="D134" s="759" t="s">
        <v>1662</v>
      </c>
    </row>
    <row r="135" spans="1:4">
      <c r="A135" s="759" t="s">
        <v>1663</v>
      </c>
      <c r="B135" s="759" t="s">
        <v>1657</v>
      </c>
      <c r="C135" s="759" t="s">
        <v>1664</v>
      </c>
      <c r="D135" s="759" t="s">
        <v>1665</v>
      </c>
    </row>
    <row r="136" spans="1:4">
      <c r="A136" s="759" t="s">
        <v>502</v>
      </c>
      <c r="B136" s="759" t="s">
        <v>1666</v>
      </c>
      <c r="C136" s="759" t="s">
        <v>1667</v>
      </c>
      <c r="D136" s="759" t="s">
        <v>1668</v>
      </c>
    </row>
    <row r="137" spans="1:4">
      <c r="A137" s="759" t="s">
        <v>1669</v>
      </c>
      <c r="B137" s="759" t="s">
        <v>1670</v>
      </c>
      <c r="C137" s="759" t="s">
        <v>1671</v>
      </c>
      <c r="D137" s="759" t="s">
        <v>1672</v>
      </c>
    </row>
    <row r="138" spans="1:4">
      <c r="A138" s="759" t="s">
        <v>1669</v>
      </c>
      <c r="B138" s="759" t="s">
        <v>1673</v>
      </c>
      <c r="C138" s="759" t="s">
        <v>1674</v>
      </c>
      <c r="D138" s="759" t="s">
        <v>1675</v>
      </c>
    </row>
    <row r="139" spans="1:4">
      <c r="A139" s="759" t="s">
        <v>1669</v>
      </c>
      <c r="B139" s="759" t="s">
        <v>1670</v>
      </c>
      <c r="C139" s="759" t="s">
        <v>1676</v>
      </c>
      <c r="D139" s="759" t="s">
        <v>1677</v>
      </c>
    </row>
    <row r="140" spans="1:4">
      <c r="A140" s="759" t="s">
        <v>1678</v>
      </c>
      <c r="B140" s="759" t="s">
        <v>1679</v>
      </c>
      <c r="C140" s="759" t="s">
        <v>1680</v>
      </c>
      <c r="D140" s="759" t="s">
        <v>1681</v>
      </c>
    </row>
    <row r="141" spans="1:4">
      <c r="A141" s="759" t="s">
        <v>1682</v>
      </c>
      <c r="B141" s="759" t="s">
        <v>1679</v>
      </c>
      <c r="C141" s="759" t="s">
        <v>1683</v>
      </c>
      <c r="D141" s="759" t="s">
        <v>1684</v>
      </c>
    </row>
    <row r="142" spans="1:4">
      <c r="A142" s="759" t="s">
        <v>1685</v>
      </c>
      <c r="B142" s="759" t="s">
        <v>1679</v>
      </c>
      <c r="C142" s="759" t="s">
        <v>1686</v>
      </c>
      <c r="D142" s="759" t="s">
        <v>1687</v>
      </c>
    </row>
    <row r="143" spans="1:4">
      <c r="A143" s="759" t="s">
        <v>504</v>
      </c>
      <c r="B143" s="759" t="s">
        <v>1688</v>
      </c>
      <c r="C143" s="759" t="s">
        <v>1689</v>
      </c>
      <c r="D143" s="759" t="s">
        <v>1690</v>
      </c>
    </row>
    <row r="144" spans="1:4">
      <c r="A144" s="759" t="s">
        <v>1691</v>
      </c>
      <c r="B144" s="759" t="s">
        <v>1692</v>
      </c>
      <c r="C144" s="759" t="s">
        <v>1693</v>
      </c>
      <c r="D144" s="759" t="s">
        <v>1694</v>
      </c>
    </row>
    <row r="145" spans="1:4">
      <c r="A145" s="759" t="s">
        <v>1691</v>
      </c>
      <c r="B145" s="759" t="s">
        <v>1692</v>
      </c>
      <c r="C145" s="759" t="s">
        <v>1695</v>
      </c>
      <c r="D145" s="759" t="s">
        <v>1696</v>
      </c>
    </row>
    <row r="146" spans="1:4">
      <c r="A146" s="759" t="s">
        <v>1691</v>
      </c>
      <c r="B146" s="759" t="s">
        <v>1692</v>
      </c>
      <c r="C146" s="759" t="s">
        <v>1697</v>
      </c>
      <c r="D146" s="759" t="s">
        <v>1698</v>
      </c>
    </row>
    <row r="147" spans="1:4">
      <c r="A147" s="759" t="s">
        <v>1691</v>
      </c>
      <c r="B147" s="759" t="s">
        <v>1699</v>
      </c>
      <c r="C147" s="759" t="s">
        <v>1700</v>
      </c>
      <c r="D147" s="759" t="s">
        <v>1701</v>
      </c>
    </row>
    <row r="148" spans="1:4">
      <c r="A148" s="759" t="s">
        <v>1702</v>
      </c>
      <c r="B148" s="759" t="s">
        <v>1703</v>
      </c>
      <c r="C148" s="759" t="s">
        <v>1704</v>
      </c>
      <c r="D148" s="759" t="s">
        <v>1705</v>
      </c>
    </row>
    <row r="149" spans="1:4">
      <c r="A149" s="759" t="s">
        <v>1706</v>
      </c>
      <c r="B149" s="759" t="s">
        <v>1703</v>
      </c>
      <c r="C149" s="759" t="s">
        <v>1707</v>
      </c>
      <c r="D149" s="759" t="s">
        <v>1708</v>
      </c>
    </row>
    <row r="150" spans="1:4">
      <c r="A150" s="759" t="s">
        <v>1709</v>
      </c>
      <c r="B150" s="759" t="s">
        <v>1692</v>
      </c>
      <c r="C150" s="759" t="s">
        <v>1693</v>
      </c>
      <c r="D150" s="759" t="s">
        <v>1694</v>
      </c>
    </row>
    <row r="151" spans="1:4">
      <c r="A151" s="759" t="s">
        <v>1710</v>
      </c>
      <c r="B151" s="759" t="s">
        <v>1578</v>
      </c>
      <c r="C151" s="759" t="s">
        <v>1711</v>
      </c>
      <c r="D151" s="759" t="s">
        <v>1712</v>
      </c>
    </row>
    <row r="152" spans="1:4">
      <c r="A152" s="759" t="s">
        <v>1713</v>
      </c>
      <c r="B152" s="759" t="s">
        <v>1578</v>
      </c>
      <c r="C152" s="759" t="s">
        <v>1711</v>
      </c>
      <c r="D152" s="759" t="s">
        <v>1712</v>
      </c>
    </row>
    <row r="153" spans="1:4">
      <c r="A153" s="759" t="s">
        <v>394</v>
      </c>
      <c r="B153" s="759" t="s">
        <v>1714</v>
      </c>
      <c r="C153" s="759" t="s">
        <v>1715</v>
      </c>
      <c r="D153" s="759" t="s">
        <v>1716</v>
      </c>
    </row>
    <row r="154" spans="1:4">
      <c r="A154" s="759" t="s">
        <v>392</v>
      </c>
      <c r="B154" s="759" t="s">
        <v>1714</v>
      </c>
      <c r="C154" s="759" t="s">
        <v>1715</v>
      </c>
      <c r="D154" s="759" t="s">
        <v>1716</v>
      </c>
    </row>
    <row r="155" spans="1:4">
      <c r="A155" s="759" t="s">
        <v>389</v>
      </c>
      <c r="B155" s="759" t="s">
        <v>1714</v>
      </c>
      <c r="C155" s="759" t="s">
        <v>1715</v>
      </c>
      <c r="D155" s="759" t="s">
        <v>1716</v>
      </c>
    </row>
    <row r="156" spans="1:4">
      <c r="A156" s="759" t="s">
        <v>1717</v>
      </c>
      <c r="B156" s="759" t="s">
        <v>1581</v>
      </c>
      <c r="C156" s="759" t="s">
        <v>1718</v>
      </c>
      <c r="D156" s="759" t="s">
        <v>1719</v>
      </c>
    </row>
    <row r="157" spans="1:4">
      <c r="A157" s="759" t="s">
        <v>1717</v>
      </c>
      <c r="B157" s="759" t="s">
        <v>1581</v>
      </c>
      <c r="C157" s="759" t="s">
        <v>1720</v>
      </c>
      <c r="D157" s="759" t="s">
        <v>1721</v>
      </c>
    </row>
    <row r="158" spans="1:4">
      <c r="A158" s="759" t="s">
        <v>396</v>
      </c>
      <c r="B158" s="759" t="s">
        <v>1722</v>
      </c>
      <c r="C158" s="759" t="s">
        <v>1723</v>
      </c>
      <c r="D158" s="759" t="s">
        <v>1724</v>
      </c>
    </row>
    <row r="159" spans="1:4">
      <c r="A159" s="759" t="s">
        <v>1725</v>
      </c>
      <c r="B159" s="759" t="s">
        <v>1581</v>
      </c>
      <c r="C159" s="759" t="s">
        <v>1726</v>
      </c>
      <c r="D159" s="759" t="s">
        <v>1727</v>
      </c>
    </row>
    <row r="160" spans="1:4">
      <c r="A160" s="759" t="s">
        <v>1725</v>
      </c>
      <c r="B160" s="759" t="s">
        <v>1581</v>
      </c>
      <c r="C160" s="759" t="s">
        <v>1728</v>
      </c>
      <c r="D160" s="759" t="s">
        <v>1729</v>
      </c>
    </row>
    <row r="161" spans="1:4">
      <c r="A161" s="759" t="s">
        <v>1725</v>
      </c>
      <c r="B161" s="759" t="s">
        <v>1581</v>
      </c>
      <c r="C161" s="759" t="s">
        <v>1730</v>
      </c>
      <c r="D161" s="759" t="s">
        <v>1731</v>
      </c>
    </row>
    <row r="162" spans="1:4">
      <c r="A162" s="759" t="s">
        <v>1725</v>
      </c>
      <c r="B162" s="759" t="s">
        <v>1581</v>
      </c>
      <c r="C162" s="759" t="s">
        <v>1732</v>
      </c>
      <c r="D162" s="759" t="s">
        <v>1733</v>
      </c>
    </row>
    <row r="163" spans="1:4">
      <c r="A163" s="759" t="s">
        <v>1734</v>
      </c>
      <c r="B163" s="759" t="s">
        <v>1581</v>
      </c>
      <c r="C163" s="759" t="s">
        <v>1718</v>
      </c>
      <c r="D163" s="759" t="s">
        <v>1719</v>
      </c>
    </row>
    <row r="164" spans="1:4">
      <c r="A164" s="759" t="s">
        <v>398</v>
      </c>
      <c r="B164" s="759" t="s">
        <v>1735</v>
      </c>
      <c r="C164" s="759" t="s">
        <v>1736</v>
      </c>
      <c r="D164" s="759" t="s">
        <v>1737</v>
      </c>
    </row>
    <row r="165" spans="1:4">
      <c r="A165" s="759" t="s">
        <v>400</v>
      </c>
      <c r="B165" s="759" t="s">
        <v>1735</v>
      </c>
      <c r="C165" s="759" t="s">
        <v>1736</v>
      </c>
      <c r="D165" s="759" t="s">
        <v>1737</v>
      </c>
    </row>
    <row r="166" spans="1:4">
      <c r="A166" s="759" t="s">
        <v>402</v>
      </c>
      <c r="B166" s="759" t="s">
        <v>1735</v>
      </c>
      <c r="C166" s="759" t="s">
        <v>1736</v>
      </c>
      <c r="D166" s="759" t="s">
        <v>1737</v>
      </c>
    </row>
    <row r="167" spans="1:4">
      <c r="A167" s="759" t="s">
        <v>1738</v>
      </c>
      <c r="B167" s="759" t="s">
        <v>1581</v>
      </c>
      <c r="C167" s="759" t="s">
        <v>1739</v>
      </c>
      <c r="D167" s="759" t="s">
        <v>1740</v>
      </c>
    </row>
    <row r="168" spans="1:4">
      <c r="A168" s="759" t="s">
        <v>1738</v>
      </c>
      <c r="B168" s="759" t="s">
        <v>1741</v>
      </c>
      <c r="C168" s="759" t="s">
        <v>1742</v>
      </c>
      <c r="D168" s="759" t="s">
        <v>1743</v>
      </c>
    </row>
    <row r="169" spans="1:4">
      <c r="A169" s="759" t="s">
        <v>405</v>
      </c>
      <c r="B169" s="759" t="s">
        <v>1744</v>
      </c>
      <c r="C169" s="759" t="s">
        <v>1745</v>
      </c>
      <c r="D169" s="759" t="s">
        <v>1746</v>
      </c>
    </row>
    <row r="170" spans="1:4">
      <c r="A170" s="759" t="s">
        <v>407</v>
      </c>
      <c r="B170" s="759" t="s">
        <v>1744</v>
      </c>
      <c r="C170" s="759" t="s">
        <v>1747</v>
      </c>
      <c r="D170" s="759" t="s">
        <v>1746</v>
      </c>
    </row>
    <row r="171" spans="1:4">
      <c r="A171" s="759" t="s">
        <v>1748</v>
      </c>
      <c r="B171" s="759" t="s">
        <v>1741</v>
      </c>
      <c r="C171" s="759" t="s">
        <v>1739</v>
      </c>
      <c r="D171" s="759" t="s">
        <v>1740</v>
      </c>
    </row>
    <row r="172" spans="1:4">
      <c r="A172" s="759" t="s">
        <v>1749</v>
      </c>
      <c r="B172" s="759" t="s">
        <v>1741</v>
      </c>
      <c r="C172" s="759" t="s">
        <v>1739</v>
      </c>
      <c r="D172" s="759" t="s">
        <v>1740</v>
      </c>
    </row>
    <row r="173" spans="1:4">
      <c r="A173" s="759" t="s">
        <v>1750</v>
      </c>
      <c r="B173" s="759" t="s">
        <v>1741</v>
      </c>
      <c r="C173" s="759" t="s">
        <v>1739</v>
      </c>
      <c r="D173" s="759" t="s">
        <v>1740</v>
      </c>
    </row>
    <row r="174" spans="1:4">
      <c r="A174" s="759" t="s">
        <v>1751</v>
      </c>
      <c r="B174" s="759" t="s">
        <v>1741</v>
      </c>
      <c r="C174" s="759" t="s">
        <v>1739</v>
      </c>
      <c r="D174" s="759" t="s">
        <v>1740</v>
      </c>
    </row>
    <row r="175" spans="1:4">
      <c r="A175" s="759" t="s">
        <v>1752</v>
      </c>
      <c r="B175" s="759" t="s">
        <v>1741</v>
      </c>
      <c r="C175" s="759" t="s">
        <v>1739</v>
      </c>
      <c r="D175" s="759" t="s">
        <v>1740</v>
      </c>
    </row>
    <row r="176" spans="1:4">
      <c r="A176" s="759" t="s">
        <v>409</v>
      </c>
      <c r="B176" s="759" t="s">
        <v>1753</v>
      </c>
      <c r="C176" s="759" t="s">
        <v>1754</v>
      </c>
      <c r="D176" s="759" t="s">
        <v>1755</v>
      </c>
    </row>
    <row r="177" spans="1:4">
      <c r="A177" s="759" t="s">
        <v>413</v>
      </c>
      <c r="B177" s="759" t="s">
        <v>1753</v>
      </c>
      <c r="C177" s="759" t="s">
        <v>1754</v>
      </c>
      <c r="D177" s="759" t="s">
        <v>1755</v>
      </c>
    </row>
    <row r="178" spans="1:4">
      <c r="A178" s="759" t="s">
        <v>411</v>
      </c>
      <c r="B178" s="759" t="s">
        <v>1753</v>
      </c>
      <c r="C178" s="759" t="s">
        <v>1754</v>
      </c>
      <c r="D178" s="759" t="s">
        <v>1755</v>
      </c>
    </row>
    <row r="179" spans="1:4">
      <c r="A179" s="759" t="s">
        <v>1756</v>
      </c>
      <c r="B179" s="759" t="s">
        <v>1757</v>
      </c>
      <c r="C179" s="759" t="s">
        <v>1758</v>
      </c>
      <c r="D179" s="759" t="s">
        <v>1759</v>
      </c>
    </row>
    <row r="180" spans="1:4">
      <c r="A180" s="759" t="s">
        <v>1760</v>
      </c>
      <c r="B180" s="759" t="s">
        <v>1761</v>
      </c>
      <c r="C180" s="759" t="s">
        <v>1762</v>
      </c>
      <c r="D180" s="759" t="s">
        <v>1763</v>
      </c>
    </row>
    <row r="181" spans="1:4">
      <c r="A181" s="759" t="s">
        <v>1760</v>
      </c>
      <c r="B181" s="759" t="s">
        <v>1764</v>
      </c>
      <c r="C181" s="759" t="s">
        <v>1765</v>
      </c>
      <c r="D181" s="759" t="s">
        <v>1766</v>
      </c>
    </row>
    <row r="182" spans="1:4">
      <c r="A182" s="759" t="s">
        <v>1760</v>
      </c>
      <c r="B182" s="759" t="s">
        <v>1767</v>
      </c>
      <c r="C182" s="759" t="s">
        <v>1768</v>
      </c>
      <c r="D182" s="759" t="s">
        <v>1769</v>
      </c>
    </row>
    <row r="183" spans="1:4">
      <c r="A183" s="759" t="s">
        <v>1760</v>
      </c>
      <c r="B183" s="759" t="s">
        <v>1761</v>
      </c>
      <c r="C183" s="759" t="s">
        <v>1770</v>
      </c>
      <c r="D183" s="759" t="s">
        <v>1771</v>
      </c>
    </row>
    <row r="184" spans="1:4">
      <c r="A184" s="759" t="s">
        <v>1772</v>
      </c>
      <c r="B184" s="759" t="s">
        <v>1533</v>
      </c>
      <c r="C184" s="759" t="s">
        <v>1773</v>
      </c>
      <c r="D184" s="759" t="s">
        <v>1774</v>
      </c>
    </row>
    <row r="185" spans="1:4">
      <c r="A185" s="759" t="s">
        <v>1775</v>
      </c>
      <c r="B185" s="759" t="s">
        <v>1776</v>
      </c>
      <c r="C185" s="759" t="s">
        <v>1777</v>
      </c>
      <c r="D185" s="759" t="s">
        <v>1778</v>
      </c>
    </row>
    <row r="186" spans="1:4">
      <c r="A186" s="759" t="s">
        <v>1779</v>
      </c>
      <c r="B186" s="759" t="s">
        <v>1761</v>
      </c>
      <c r="C186" s="759" t="s">
        <v>1780</v>
      </c>
      <c r="D186" s="759" t="s">
        <v>1781</v>
      </c>
    </row>
    <row r="187" spans="1:4">
      <c r="A187" s="759" t="s">
        <v>1782</v>
      </c>
      <c r="B187" s="759" t="s">
        <v>1783</v>
      </c>
      <c r="C187" s="759" t="s">
        <v>1784</v>
      </c>
      <c r="D187" s="759" t="s">
        <v>1785</v>
      </c>
    </row>
    <row r="188" spans="1:4">
      <c r="A188" s="759" t="s">
        <v>1786</v>
      </c>
      <c r="B188" s="759" t="s">
        <v>1783</v>
      </c>
      <c r="C188" s="759" t="s">
        <v>1784</v>
      </c>
      <c r="D188" s="759" t="s">
        <v>1785</v>
      </c>
    </row>
    <row r="189" spans="1:4">
      <c r="A189" s="759" t="s">
        <v>1787</v>
      </c>
      <c r="B189" s="759" t="s">
        <v>1783</v>
      </c>
      <c r="C189" s="759" t="s">
        <v>1784</v>
      </c>
      <c r="D189" s="759" t="s">
        <v>1785</v>
      </c>
    </row>
    <row r="190" spans="1:4">
      <c r="A190" s="759" t="s">
        <v>507</v>
      </c>
      <c r="B190" s="759" t="s">
        <v>1788</v>
      </c>
      <c r="C190" s="759" t="s">
        <v>1789</v>
      </c>
      <c r="D190" s="759" t="s">
        <v>1790</v>
      </c>
    </row>
    <row r="191" spans="1:4">
      <c r="A191" s="759" t="s">
        <v>1791</v>
      </c>
      <c r="B191" s="759" t="s">
        <v>1792</v>
      </c>
      <c r="C191" s="759" t="s">
        <v>1793</v>
      </c>
      <c r="D191" s="759" t="s">
        <v>1794</v>
      </c>
    </row>
    <row r="192" spans="1:4">
      <c r="A192" s="759" t="s">
        <v>1791</v>
      </c>
      <c r="B192" s="759" t="s">
        <v>1792</v>
      </c>
      <c r="C192" s="759" t="s">
        <v>1795</v>
      </c>
      <c r="D192" s="759" t="s">
        <v>1796</v>
      </c>
    </row>
    <row r="193" spans="1:4">
      <c r="A193" s="759" t="s">
        <v>1797</v>
      </c>
      <c r="B193" s="759" t="s">
        <v>1792</v>
      </c>
      <c r="C193" s="759" t="s">
        <v>1793</v>
      </c>
      <c r="D193" s="759" t="s">
        <v>1794</v>
      </c>
    </row>
    <row r="194" spans="1:4">
      <c r="A194" s="759" t="s">
        <v>1798</v>
      </c>
      <c r="B194" s="759" t="s">
        <v>1792</v>
      </c>
      <c r="C194" s="759" t="s">
        <v>1793</v>
      </c>
      <c r="D194" s="759" t="s">
        <v>1794</v>
      </c>
    </row>
    <row r="195" spans="1:4">
      <c r="A195" s="759" t="s">
        <v>509</v>
      </c>
      <c r="B195" s="759" t="s">
        <v>1799</v>
      </c>
      <c r="C195" s="759" t="s">
        <v>1800</v>
      </c>
      <c r="D195" s="759" t="s">
        <v>1801</v>
      </c>
    </row>
    <row r="196" spans="1:4">
      <c r="A196" s="759" t="s">
        <v>511</v>
      </c>
      <c r="B196" s="759" t="s">
        <v>1799</v>
      </c>
      <c r="C196" s="759" t="s">
        <v>1800</v>
      </c>
      <c r="D196" s="759" t="s">
        <v>1801</v>
      </c>
    </row>
    <row r="197" spans="1:4">
      <c r="A197" s="759" t="s">
        <v>1802</v>
      </c>
      <c r="B197" s="759" t="s">
        <v>1803</v>
      </c>
      <c r="C197" s="759" t="s">
        <v>1804</v>
      </c>
      <c r="D197" s="759" t="s">
        <v>1805</v>
      </c>
    </row>
    <row r="198" spans="1:4">
      <c r="A198" s="759" t="s">
        <v>1806</v>
      </c>
      <c r="B198" s="759" t="s">
        <v>1807</v>
      </c>
      <c r="C198" s="759" t="s">
        <v>1808</v>
      </c>
      <c r="D198" s="759" t="s">
        <v>1809</v>
      </c>
    </row>
    <row r="199" spans="1:4">
      <c r="A199" s="759" t="s">
        <v>1810</v>
      </c>
      <c r="B199" s="759" t="s">
        <v>1807</v>
      </c>
      <c r="C199" s="759" t="s">
        <v>1808</v>
      </c>
      <c r="D199" s="759" t="s">
        <v>1809</v>
      </c>
    </row>
    <row r="200" spans="1:4">
      <c r="A200" s="759" t="s">
        <v>1811</v>
      </c>
      <c r="B200" s="759" t="s">
        <v>1807</v>
      </c>
      <c r="C200" s="759" t="s">
        <v>1804</v>
      </c>
      <c r="D200" s="759" t="s">
        <v>1805</v>
      </c>
    </row>
    <row r="201" spans="1:4">
      <c r="A201" s="759" t="s">
        <v>525</v>
      </c>
      <c r="B201" s="759" t="s">
        <v>1812</v>
      </c>
      <c r="C201" s="759" t="s">
        <v>1813</v>
      </c>
      <c r="D201" s="759" t="s">
        <v>1814</v>
      </c>
    </row>
    <row r="202" spans="1:4">
      <c r="A202" s="759" t="s">
        <v>1815</v>
      </c>
      <c r="B202" s="759" t="s">
        <v>1816</v>
      </c>
      <c r="C202" s="759" t="s">
        <v>1817</v>
      </c>
      <c r="D202" s="759" t="s">
        <v>1818</v>
      </c>
    </row>
    <row r="203" spans="1:4">
      <c r="A203" s="759" t="s">
        <v>1819</v>
      </c>
      <c r="B203" s="759" t="s">
        <v>1816</v>
      </c>
      <c r="C203" s="759" t="s">
        <v>1817</v>
      </c>
      <c r="D203" s="759" t="s">
        <v>1818</v>
      </c>
    </row>
    <row r="204" spans="1:4">
      <c r="A204" s="759" t="s">
        <v>1820</v>
      </c>
      <c r="B204" s="759" t="s">
        <v>1816</v>
      </c>
      <c r="C204" s="759" t="s">
        <v>1821</v>
      </c>
      <c r="D204" s="759" t="s">
        <v>1822</v>
      </c>
    </row>
    <row r="205" spans="1:4">
      <c r="A205" s="759" t="s">
        <v>1823</v>
      </c>
      <c r="B205" s="759" t="s">
        <v>1816</v>
      </c>
      <c r="C205" s="759" t="s">
        <v>1817</v>
      </c>
      <c r="D205" s="759" t="s">
        <v>1818</v>
      </c>
    </row>
    <row r="206" spans="1:4">
      <c r="A206" s="759" t="s">
        <v>1824</v>
      </c>
      <c r="B206" s="759" t="s">
        <v>1825</v>
      </c>
      <c r="C206" s="759" t="s">
        <v>1826</v>
      </c>
      <c r="D206" s="759" t="s">
        <v>1827</v>
      </c>
    </row>
    <row r="207" spans="1:4">
      <c r="A207" s="759" t="s">
        <v>1824</v>
      </c>
      <c r="B207" s="759" t="s">
        <v>1825</v>
      </c>
      <c r="C207" s="759" t="s">
        <v>1828</v>
      </c>
      <c r="D207" s="759" t="s">
        <v>1829</v>
      </c>
    </row>
    <row r="208" spans="1:4">
      <c r="A208" s="759" t="s">
        <v>1824</v>
      </c>
      <c r="B208" s="759" t="s">
        <v>1830</v>
      </c>
      <c r="C208" s="759" t="s">
        <v>1831</v>
      </c>
      <c r="D208" s="759" t="s">
        <v>1832</v>
      </c>
    </row>
    <row r="209" spans="1:4">
      <c r="A209" s="759" t="s">
        <v>1824</v>
      </c>
      <c r="B209" s="759" t="s">
        <v>1825</v>
      </c>
      <c r="C209" s="759" t="s">
        <v>1833</v>
      </c>
      <c r="D209" s="759" t="s">
        <v>1834</v>
      </c>
    </row>
    <row r="210" spans="1:4">
      <c r="A210" s="759" t="s">
        <v>1824</v>
      </c>
      <c r="B210" s="759" t="s">
        <v>1825</v>
      </c>
      <c r="C210" s="759" t="s">
        <v>1835</v>
      </c>
      <c r="D210" s="759" t="s">
        <v>1836</v>
      </c>
    </row>
    <row r="211" spans="1:4">
      <c r="A211" s="759" t="s">
        <v>1824</v>
      </c>
      <c r="B211" s="759" t="s">
        <v>1825</v>
      </c>
      <c r="C211" s="759" t="s">
        <v>1837</v>
      </c>
      <c r="D211" s="759" t="s">
        <v>1838</v>
      </c>
    </row>
    <row r="212" spans="1:4">
      <c r="A212" s="759" t="s">
        <v>1839</v>
      </c>
      <c r="B212" s="759" t="s">
        <v>1825</v>
      </c>
      <c r="C212" s="759" t="s">
        <v>1833</v>
      </c>
      <c r="D212" s="759" t="s">
        <v>1834</v>
      </c>
    </row>
    <row r="213" spans="1:4">
      <c r="A213" s="759" t="s">
        <v>1840</v>
      </c>
      <c r="B213" s="759" t="s">
        <v>1825</v>
      </c>
      <c r="C213" s="759" t="s">
        <v>1837</v>
      </c>
      <c r="D213" s="759" t="s">
        <v>1838</v>
      </c>
    </row>
    <row r="214" spans="1:4">
      <c r="A214" s="759" t="s">
        <v>530</v>
      </c>
      <c r="B214" s="759" t="s">
        <v>1841</v>
      </c>
      <c r="C214" s="759" t="s">
        <v>1842</v>
      </c>
      <c r="D214" s="759" t="s">
        <v>1843</v>
      </c>
    </row>
    <row r="215" spans="1:4">
      <c r="A215" s="759" t="s">
        <v>1844</v>
      </c>
      <c r="B215" s="759" t="s">
        <v>1845</v>
      </c>
      <c r="C215" s="759" t="s">
        <v>1846</v>
      </c>
      <c r="D215" s="759" t="s">
        <v>1847</v>
      </c>
    </row>
    <row r="216" spans="1:4">
      <c r="A216" s="759" t="s">
        <v>1844</v>
      </c>
      <c r="B216" s="759" t="s">
        <v>1825</v>
      </c>
      <c r="C216" s="759" t="s">
        <v>1848</v>
      </c>
      <c r="D216" s="759" t="s">
        <v>1849</v>
      </c>
    </row>
    <row r="217" spans="1:4">
      <c r="A217" s="759" t="s">
        <v>1850</v>
      </c>
      <c r="B217" s="759" t="s">
        <v>1851</v>
      </c>
      <c r="C217" s="759" t="s">
        <v>1852</v>
      </c>
      <c r="D217" s="759" t="s">
        <v>1853</v>
      </c>
    </row>
    <row r="218" spans="1:4">
      <c r="A218" s="759" t="s">
        <v>1854</v>
      </c>
      <c r="B218" s="759" t="s">
        <v>1825</v>
      </c>
      <c r="C218" s="759" t="s">
        <v>1848</v>
      </c>
      <c r="D218" s="759" t="s">
        <v>1849</v>
      </c>
    </row>
    <row r="219" spans="1:4">
      <c r="A219" s="759" t="s">
        <v>1855</v>
      </c>
      <c r="B219" s="759" t="s">
        <v>1845</v>
      </c>
      <c r="C219" s="759" t="s">
        <v>1848</v>
      </c>
      <c r="D219" s="759" t="s">
        <v>1849</v>
      </c>
    </row>
    <row r="220" spans="1:4">
      <c r="A220" s="759" t="s">
        <v>1856</v>
      </c>
      <c r="B220" s="759" t="s">
        <v>1857</v>
      </c>
      <c r="C220" s="759" t="s">
        <v>1858</v>
      </c>
      <c r="D220" s="759" t="s">
        <v>1859</v>
      </c>
    </row>
    <row r="221" spans="1:4">
      <c r="A221" s="759" t="s">
        <v>521</v>
      </c>
      <c r="B221" s="759" t="s">
        <v>1860</v>
      </c>
      <c r="C221" s="759" t="s">
        <v>1861</v>
      </c>
      <c r="D221" s="759" t="s">
        <v>1862</v>
      </c>
    </row>
    <row r="222" spans="1:4">
      <c r="A222" s="759" t="s">
        <v>1863</v>
      </c>
      <c r="B222" s="759" t="s">
        <v>1864</v>
      </c>
      <c r="C222" s="759" t="s">
        <v>1865</v>
      </c>
      <c r="D222" s="759" t="s">
        <v>1866</v>
      </c>
    </row>
    <row r="223" spans="1:4">
      <c r="A223" s="759" t="s">
        <v>1863</v>
      </c>
      <c r="B223" s="759" t="s">
        <v>1757</v>
      </c>
      <c r="C223" s="759" t="s">
        <v>1867</v>
      </c>
      <c r="D223" s="759" t="s">
        <v>1868</v>
      </c>
    </row>
    <row r="224" spans="1:4">
      <c r="A224" s="759" t="s">
        <v>1863</v>
      </c>
      <c r="B224" s="759" t="s">
        <v>1741</v>
      </c>
      <c r="C224" s="759" t="s">
        <v>1869</v>
      </c>
      <c r="D224" s="759" t="s">
        <v>1870</v>
      </c>
    </row>
    <row r="225" spans="1:4">
      <c r="A225" s="759" t="s">
        <v>1871</v>
      </c>
      <c r="B225" s="759" t="s">
        <v>1864</v>
      </c>
      <c r="C225" s="759" t="s">
        <v>1865</v>
      </c>
      <c r="D225" s="759" t="s">
        <v>1866</v>
      </c>
    </row>
    <row r="226" spans="1:4">
      <c r="A226" s="759" t="s">
        <v>1872</v>
      </c>
      <c r="B226" s="759" t="s">
        <v>1873</v>
      </c>
      <c r="C226" s="759" t="s">
        <v>1874</v>
      </c>
      <c r="D226" s="759" t="s">
        <v>1875</v>
      </c>
    </row>
    <row r="227" spans="1:4">
      <c r="A227" s="759" t="s">
        <v>1872</v>
      </c>
      <c r="B227" s="759" t="s">
        <v>1873</v>
      </c>
      <c r="C227" s="759" t="s">
        <v>1876</v>
      </c>
      <c r="D227" s="759" t="s">
        <v>1877</v>
      </c>
    </row>
    <row r="228" spans="1:4">
      <c r="A228" s="759" t="s">
        <v>1872</v>
      </c>
      <c r="B228" s="759" t="s">
        <v>1401</v>
      </c>
      <c r="C228" s="759" t="s">
        <v>1878</v>
      </c>
      <c r="D228" s="759" t="s">
        <v>1877</v>
      </c>
    </row>
    <row r="229" spans="1:4">
      <c r="A229" s="759" t="s">
        <v>1872</v>
      </c>
      <c r="B229" s="759" t="s">
        <v>1378</v>
      </c>
      <c r="C229" s="759" t="s">
        <v>1879</v>
      </c>
      <c r="D229" s="759" t="s">
        <v>1880</v>
      </c>
    </row>
    <row r="230" spans="1:4">
      <c r="A230" s="759" t="s">
        <v>1872</v>
      </c>
      <c r="B230" s="759" t="s">
        <v>1757</v>
      </c>
      <c r="C230" s="759" t="s">
        <v>1881</v>
      </c>
      <c r="D230" s="759" t="s">
        <v>1882</v>
      </c>
    </row>
    <row r="231" spans="1:4">
      <c r="A231" s="759" t="s">
        <v>1872</v>
      </c>
      <c r="B231" s="759" t="s">
        <v>1562</v>
      </c>
      <c r="C231" s="759" t="s">
        <v>1883</v>
      </c>
      <c r="D231" s="759" t="s">
        <v>1884</v>
      </c>
    </row>
    <row r="232" spans="1:4">
      <c r="A232" s="759" t="s">
        <v>1885</v>
      </c>
      <c r="B232" s="759" t="s">
        <v>1886</v>
      </c>
      <c r="C232" s="759" t="s">
        <v>1887</v>
      </c>
      <c r="D232" s="759" t="s">
        <v>1888</v>
      </c>
    </row>
    <row r="233" spans="1:4">
      <c r="A233" s="759" t="s">
        <v>1889</v>
      </c>
      <c r="B233" s="759" t="s">
        <v>1614</v>
      </c>
      <c r="C233" s="759" t="s">
        <v>1890</v>
      </c>
      <c r="D233" s="759" t="s">
        <v>1891</v>
      </c>
    </row>
    <row r="234" spans="1:4">
      <c r="A234" s="759" t="s">
        <v>1892</v>
      </c>
      <c r="B234" s="759" t="s">
        <v>1893</v>
      </c>
      <c r="C234" s="759" t="s">
        <v>1894</v>
      </c>
      <c r="D234" s="759" t="s">
        <v>1895</v>
      </c>
    </row>
    <row r="235" spans="1:4">
      <c r="A235" s="759" t="s">
        <v>1896</v>
      </c>
      <c r="B235" s="759" t="s">
        <v>1897</v>
      </c>
      <c r="C235" s="759" t="s">
        <v>1898</v>
      </c>
      <c r="D235" s="759" t="s">
        <v>1899</v>
      </c>
    </row>
    <row r="236" spans="1:4">
      <c r="A236" s="759" t="s">
        <v>1900</v>
      </c>
      <c r="B236" s="759" t="s">
        <v>1897</v>
      </c>
      <c r="C236" s="759" t="s">
        <v>1901</v>
      </c>
      <c r="D236" s="759" t="s">
        <v>1902</v>
      </c>
    </row>
    <row r="237" spans="1:4">
      <c r="A237" s="759" t="s">
        <v>386</v>
      </c>
      <c r="B237" s="759" t="s">
        <v>1903</v>
      </c>
      <c r="C237" s="759" t="s">
        <v>1904</v>
      </c>
      <c r="D237" s="759" t="s">
        <v>1905</v>
      </c>
    </row>
    <row r="238" spans="1:4">
      <c r="A238" s="759" t="s">
        <v>535</v>
      </c>
      <c r="B238" s="759" t="s">
        <v>1906</v>
      </c>
      <c r="C238" s="759" t="s">
        <v>1907</v>
      </c>
      <c r="D238" s="759" t="s">
        <v>1908</v>
      </c>
    </row>
    <row r="239" spans="1:4">
      <c r="A239" s="759" t="s">
        <v>1909</v>
      </c>
      <c r="B239" s="759" t="s">
        <v>1910</v>
      </c>
      <c r="C239" s="759" t="s">
        <v>1911</v>
      </c>
      <c r="D239" s="759" t="s">
        <v>1912</v>
      </c>
    </row>
    <row r="240" spans="1:4">
      <c r="A240" s="759" t="s">
        <v>1909</v>
      </c>
      <c r="B240" s="759" t="s">
        <v>1401</v>
      </c>
      <c r="C240" s="759" t="s">
        <v>1913</v>
      </c>
      <c r="D240" s="759" t="s">
        <v>1914</v>
      </c>
    </row>
    <row r="241" spans="1:4">
      <c r="A241" s="759" t="s">
        <v>486</v>
      </c>
      <c r="B241" s="759" t="s">
        <v>1915</v>
      </c>
      <c r="C241" s="759" t="s">
        <v>1916</v>
      </c>
      <c r="D241" s="759" t="s">
        <v>1917</v>
      </c>
    </row>
    <row r="242" spans="1:4">
      <c r="A242" s="759" t="s">
        <v>1918</v>
      </c>
      <c r="B242" s="759" t="s">
        <v>1919</v>
      </c>
      <c r="C242" s="759" t="s">
        <v>1920</v>
      </c>
      <c r="D242" s="759" t="s">
        <v>1921</v>
      </c>
    </row>
    <row r="243" spans="1:4">
      <c r="A243" s="759" t="s">
        <v>488</v>
      </c>
      <c r="B243" s="759" t="s">
        <v>1922</v>
      </c>
      <c r="C243" s="759" t="s">
        <v>1923</v>
      </c>
      <c r="D243" s="759" t="s">
        <v>1924</v>
      </c>
    </row>
    <row r="244" spans="1:4">
      <c r="A244" s="759" t="s">
        <v>1925</v>
      </c>
      <c r="B244" s="759" t="s">
        <v>1926</v>
      </c>
      <c r="C244" s="759" t="s">
        <v>1927</v>
      </c>
      <c r="D244" s="759" t="s">
        <v>1928</v>
      </c>
    </row>
    <row r="245" spans="1:4">
      <c r="A245" s="759" t="s">
        <v>1929</v>
      </c>
      <c r="B245" s="759" t="s">
        <v>1926</v>
      </c>
      <c r="C245" s="759" t="s">
        <v>1930</v>
      </c>
      <c r="D245" s="759" t="s">
        <v>1931</v>
      </c>
    </row>
    <row r="246" spans="1:4">
      <c r="A246" s="759" t="s">
        <v>1932</v>
      </c>
      <c r="B246" s="759" t="s">
        <v>1919</v>
      </c>
      <c r="C246" s="759" t="s">
        <v>1920</v>
      </c>
      <c r="D246" s="759" t="s">
        <v>1921</v>
      </c>
    </row>
    <row r="247" spans="1:4">
      <c r="A247" s="759" t="s">
        <v>252</v>
      </c>
      <c r="B247" s="759" t="s">
        <v>1933</v>
      </c>
      <c r="C247" s="759" t="s">
        <v>1934</v>
      </c>
      <c r="D247" s="759" t="s">
        <v>1935</v>
      </c>
    </row>
    <row r="248" spans="1:4">
      <c r="A248" s="759" t="s">
        <v>1936</v>
      </c>
      <c r="B248" s="759" t="s">
        <v>1584</v>
      </c>
      <c r="C248" s="759" t="s">
        <v>1937</v>
      </c>
      <c r="D248" s="759" t="s">
        <v>1938</v>
      </c>
    </row>
    <row r="249" spans="1:4">
      <c r="A249" s="759" t="s">
        <v>1936</v>
      </c>
      <c r="B249" s="759" t="s">
        <v>1584</v>
      </c>
      <c r="C249" s="759" t="s">
        <v>1939</v>
      </c>
      <c r="D249" s="759" t="s">
        <v>1940</v>
      </c>
    </row>
    <row r="250" spans="1:4">
      <c r="A250" s="759" t="s">
        <v>515</v>
      </c>
      <c r="B250" s="759" t="s">
        <v>1606</v>
      </c>
      <c r="C250" s="759" t="s">
        <v>1941</v>
      </c>
      <c r="D250" s="759" t="s">
        <v>1942</v>
      </c>
    </row>
    <row r="251" spans="1:4">
      <c r="A251" s="759" t="s">
        <v>517</v>
      </c>
      <c r="B251" s="759" t="s">
        <v>1606</v>
      </c>
      <c r="C251" s="759" t="s">
        <v>1943</v>
      </c>
      <c r="D251" s="759" t="s">
        <v>1944</v>
      </c>
    </row>
    <row r="252" spans="1:4">
      <c r="A252" s="759" t="s">
        <v>1945</v>
      </c>
      <c r="B252" s="759" t="s">
        <v>1946</v>
      </c>
      <c r="C252" s="759" t="s">
        <v>1947</v>
      </c>
      <c r="D252" s="759" t="s">
        <v>1948</v>
      </c>
    </row>
    <row r="253" spans="1:4">
      <c r="A253" s="759" t="s">
        <v>1945</v>
      </c>
      <c r="B253" s="759" t="s">
        <v>1614</v>
      </c>
      <c r="C253" s="759" t="s">
        <v>1949</v>
      </c>
      <c r="D253" s="759" t="s">
        <v>1950</v>
      </c>
    </row>
    <row r="254" spans="1:4">
      <c r="A254" s="759" t="s">
        <v>1951</v>
      </c>
      <c r="B254" s="759" t="s">
        <v>1946</v>
      </c>
      <c r="C254" s="759" t="s">
        <v>1947</v>
      </c>
      <c r="D254" s="759" t="s">
        <v>1948</v>
      </c>
    </row>
    <row r="255" spans="1:4">
      <c r="A255" s="759" t="s">
        <v>1951</v>
      </c>
      <c r="B255" s="759" t="s">
        <v>1614</v>
      </c>
      <c r="C255" s="759" t="s">
        <v>1949</v>
      </c>
      <c r="D255" s="759" t="s">
        <v>1950</v>
      </c>
    </row>
    <row r="256" spans="1:4">
      <c r="A256" s="759" t="s">
        <v>1952</v>
      </c>
      <c r="B256" s="759" t="s">
        <v>1946</v>
      </c>
      <c r="C256" s="759" t="s">
        <v>1947</v>
      </c>
      <c r="D256" s="759" t="s">
        <v>1948</v>
      </c>
    </row>
    <row r="257" spans="1:4">
      <c r="A257" s="759" t="s">
        <v>1952</v>
      </c>
      <c r="B257" s="759" t="s">
        <v>1614</v>
      </c>
      <c r="C257" s="759" t="s">
        <v>1949</v>
      </c>
      <c r="D257" s="759" t="s">
        <v>1950</v>
      </c>
    </row>
    <row r="258" spans="1:4">
      <c r="A258" s="759" t="s">
        <v>1953</v>
      </c>
      <c r="B258" s="759" t="s">
        <v>1946</v>
      </c>
      <c r="C258" s="759" t="s">
        <v>1947</v>
      </c>
      <c r="D258" s="759" t="s">
        <v>1948</v>
      </c>
    </row>
    <row r="259" spans="1:4">
      <c r="A259" s="759" t="s">
        <v>1953</v>
      </c>
      <c r="B259" s="759" t="s">
        <v>1614</v>
      </c>
      <c r="C259" s="759" t="s">
        <v>1949</v>
      </c>
      <c r="D259" s="759" t="s">
        <v>1950</v>
      </c>
    </row>
    <row r="260" spans="1:4">
      <c r="A260" s="759" t="s">
        <v>1954</v>
      </c>
      <c r="B260" s="759" t="s">
        <v>1946</v>
      </c>
      <c r="C260" s="759" t="s">
        <v>1947</v>
      </c>
      <c r="D260" s="759" t="s">
        <v>1948</v>
      </c>
    </row>
    <row r="261" spans="1:4">
      <c r="A261" s="759" t="s">
        <v>1954</v>
      </c>
      <c r="B261" s="759" t="s">
        <v>1614</v>
      </c>
      <c r="C261" s="759" t="s">
        <v>1949</v>
      </c>
      <c r="D261" s="759" t="s">
        <v>1950</v>
      </c>
    </row>
    <row r="262" spans="1:4">
      <c r="A262" s="759" t="s">
        <v>1955</v>
      </c>
      <c r="B262" s="759" t="s">
        <v>1946</v>
      </c>
      <c r="C262" s="759" t="s">
        <v>1947</v>
      </c>
      <c r="D262" s="759" t="s">
        <v>1948</v>
      </c>
    </row>
    <row r="263" spans="1:4">
      <c r="A263" s="759" t="s">
        <v>1955</v>
      </c>
      <c r="B263" s="759" t="s">
        <v>1614</v>
      </c>
      <c r="C263" s="759" t="s">
        <v>1949</v>
      </c>
      <c r="D263" s="759" t="s">
        <v>1950</v>
      </c>
    </row>
    <row r="264" spans="1:4">
      <c r="A264" s="759" t="s">
        <v>1956</v>
      </c>
      <c r="B264" s="759" t="s">
        <v>1946</v>
      </c>
      <c r="C264" s="759" t="s">
        <v>1947</v>
      </c>
      <c r="D264" s="759" t="s">
        <v>1948</v>
      </c>
    </row>
    <row r="265" spans="1:4">
      <c r="A265" s="759" t="s">
        <v>1956</v>
      </c>
      <c r="B265" s="759" t="s">
        <v>1614</v>
      </c>
      <c r="C265" s="759" t="s">
        <v>1949</v>
      </c>
      <c r="D265" s="759" t="s">
        <v>1950</v>
      </c>
    </row>
    <row r="266" spans="1:4">
      <c r="A266" s="759" t="s">
        <v>1957</v>
      </c>
      <c r="B266" s="759" t="s">
        <v>1946</v>
      </c>
      <c r="C266" s="759" t="s">
        <v>1947</v>
      </c>
      <c r="D266" s="759" t="s">
        <v>1948</v>
      </c>
    </row>
    <row r="267" spans="1:4">
      <c r="A267" s="759" t="s">
        <v>1957</v>
      </c>
      <c r="B267" s="759" t="s">
        <v>1614</v>
      </c>
      <c r="C267" s="759" t="s">
        <v>1949</v>
      </c>
      <c r="D267" s="759" t="s">
        <v>1950</v>
      </c>
    </row>
    <row r="268" spans="1:4">
      <c r="A268" s="759" t="s">
        <v>1958</v>
      </c>
      <c r="B268" s="759" t="s">
        <v>1584</v>
      </c>
      <c r="C268" s="759" t="s">
        <v>1937</v>
      </c>
      <c r="D268" s="759" t="s">
        <v>1938</v>
      </c>
    </row>
    <row r="269" spans="1:4">
      <c r="A269" s="759" t="s">
        <v>1959</v>
      </c>
      <c r="B269" s="759" t="s">
        <v>1960</v>
      </c>
      <c r="C269" s="759" t="s">
        <v>1961</v>
      </c>
      <c r="D269" s="759" t="s">
        <v>1962</v>
      </c>
    </row>
    <row r="270" spans="1:4">
      <c r="A270" s="759" t="s">
        <v>1963</v>
      </c>
      <c r="B270" s="759" t="s">
        <v>1964</v>
      </c>
      <c r="C270" s="759" t="s">
        <v>1965</v>
      </c>
      <c r="D270" s="759" t="s">
        <v>1966</v>
      </c>
    </row>
    <row r="271" spans="1:4">
      <c r="A271" s="759" t="s">
        <v>1967</v>
      </c>
      <c r="B271" s="759" t="s">
        <v>1964</v>
      </c>
      <c r="C271" s="759" t="s">
        <v>1965</v>
      </c>
      <c r="D271" s="759" t="s">
        <v>1966</v>
      </c>
    </row>
    <row r="272" spans="1:4">
      <c r="A272" s="759" t="s">
        <v>1968</v>
      </c>
      <c r="B272" s="759" t="s">
        <v>1964</v>
      </c>
      <c r="C272" s="759" t="s">
        <v>1969</v>
      </c>
      <c r="D272" s="759" t="s">
        <v>1970</v>
      </c>
    </row>
    <row r="273" spans="1:4">
      <c r="A273" s="759" t="s">
        <v>1971</v>
      </c>
      <c r="B273" s="759" t="s">
        <v>1964</v>
      </c>
      <c r="C273" s="759" t="s">
        <v>1965</v>
      </c>
      <c r="D273" s="759" t="s">
        <v>1966</v>
      </c>
    </row>
    <row r="274" spans="1:4">
      <c r="A274" s="759" t="s">
        <v>1972</v>
      </c>
      <c r="B274" s="759" t="s">
        <v>1649</v>
      </c>
      <c r="C274" s="759" t="s">
        <v>1973</v>
      </c>
      <c r="D274" s="759" t="s">
        <v>1974</v>
      </c>
    </row>
    <row r="275" spans="1:4">
      <c r="A275" s="759" t="s">
        <v>1975</v>
      </c>
      <c r="B275" s="759" t="s">
        <v>1976</v>
      </c>
      <c r="C275" s="759" t="s">
        <v>1977</v>
      </c>
      <c r="D275" s="759" t="s">
        <v>1978</v>
      </c>
    </row>
    <row r="276" spans="1:4">
      <c r="A276" s="759" t="s">
        <v>1979</v>
      </c>
      <c r="B276" s="759" t="s">
        <v>1649</v>
      </c>
      <c r="C276" s="759" t="s">
        <v>1973</v>
      </c>
      <c r="D276" s="759" t="s">
        <v>1974</v>
      </c>
    </row>
    <row r="277" spans="1:4">
      <c r="A277" s="759" t="s">
        <v>1980</v>
      </c>
      <c r="B277" s="759" t="s">
        <v>1584</v>
      </c>
      <c r="C277" s="759" t="s">
        <v>1981</v>
      </c>
      <c r="D277" s="759" t="s">
        <v>1982</v>
      </c>
    </row>
    <row r="278" spans="1:4">
      <c r="A278" s="759" t="s">
        <v>1983</v>
      </c>
      <c r="B278" s="759" t="s">
        <v>1984</v>
      </c>
      <c r="C278" s="759" t="s">
        <v>1985</v>
      </c>
      <c r="D278" s="759" t="s">
        <v>1986</v>
      </c>
    </row>
    <row r="279" spans="1:4">
      <c r="A279" s="759" t="s">
        <v>1987</v>
      </c>
      <c r="B279" s="759" t="s">
        <v>1984</v>
      </c>
      <c r="C279" s="759" t="s">
        <v>1985</v>
      </c>
      <c r="D279" s="759" t="s">
        <v>1986</v>
      </c>
    </row>
    <row r="280" spans="1:4">
      <c r="A280" s="759" t="s">
        <v>1988</v>
      </c>
      <c r="B280" s="759" t="s">
        <v>1989</v>
      </c>
      <c r="C280" s="759" t="s">
        <v>1990</v>
      </c>
      <c r="D280" s="759" t="s">
        <v>1991</v>
      </c>
    </row>
    <row r="281" spans="1:4">
      <c r="A281" s="759" t="s">
        <v>1992</v>
      </c>
      <c r="B281" s="759" t="s">
        <v>1993</v>
      </c>
      <c r="C281" s="759" t="s">
        <v>1994</v>
      </c>
      <c r="D281" s="759" t="s">
        <v>1995</v>
      </c>
    </row>
    <row r="282" spans="1:4">
      <c r="A282" s="759" t="s">
        <v>1996</v>
      </c>
      <c r="B282" s="759" t="s">
        <v>1993</v>
      </c>
      <c r="C282" s="759" t="s">
        <v>1994</v>
      </c>
      <c r="D282" s="759" t="s">
        <v>1995</v>
      </c>
    </row>
    <row r="283" spans="1:4">
      <c r="A283" s="759" t="s">
        <v>1997</v>
      </c>
      <c r="B283" s="759" t="s">
        <v>1614</v>
      </c>
      <c r="C283" s="759" t="s">
        <v>1615</v>
      </c>
      <c r="D283" s="759" t="s">
        <v>1616</v>
      </c>
    </row>
    <row r="284" spans="1:4">
      <c r="A284" s="759" t="s">
        <v>1998</v>
      </c>
      <c r="B284" s="759" t="s">
        <v>1999</v>
      </c>
      <c r="C284" s="759" t="s">
        <v>2000</v>
      </c>
      <c r="D284" s="759" t="s">
        <v>2001</v>
      </c>
    </row>
    <row r="285" spans="1:4">
      <c r="A285" s="759" t="s">
        <v>1998</v>
      </c>
      <c r="B285" s="759" t="s">
        <v>2002</v>
      </c>
      <c r="C285" s="759" t="s">
        <v>2003</v>
      </c>
      <c r="D285" s="759" t="s">
        <v>2004</v>
      </c>
    </row>
    <row r="286" spans="1:4">
      <c r="A286" s="759" t="s">
        <v>2005</v>
      </c>
      <c r="B286" s="759" t="s">
        <v>1533</v>
      </c>
      <c r="C286" s="759" t="s">
        <v>2006</v>
      </c>
      <c r="D286" s="759" t="s">
        <v>2007</v>
      </c>
    </row>
    <row r="287" spans="1:4">
      <c r="A287" s="759" t="s">
        <v>2008</v>
      </c>
      <c r="B287" s="759" t="s">
        <v>2009</v>
      </c>
      <c r="C287" s="759" t="s">
        <v>2010</v>
      </c>
      <c r="D287" s="759" t="s">
        <v>2011</v>
      </c>
    </row>
    <row r="288" spans="1:4">
      <c r="A288" s="759" t="s">
        <v>2012</v>
      </c>
      <c r="B288" s="759" t="s">
        <v>2013</v>
      </c>
      <c r="C288" s="759" t="s">
        <v>2014</v>
      </c>
      <c r="D288" s="759" t="s">
        <v>2015</v>
      </c>
    </row>
    <row r="289" spans="1:4">
      <c r="A289" s="759" t="s">
        <v>2016</v>
      </c>
      <c r="B289" s="759" t="s">
        <v>2013</v>
      </c>
      <c r="C289" s="759" t="s">
        <v>2014</v>
      </c>
      <c r="D289" s="759" t="s">
        <v>2015</v>
      </c>
    </row>
    <row r="290" spans="1:4">
      <c r="A290" s="759" t="s">
        <v>2017</v>
      </c>
      <c r="B290" s="759" t="s">
        <v>2018</v>
      </c>
      <c r="C290" s="759" t="s">
        <v>2019</v>
      </c>
      <c r="D290" s="759" t="s">
        <v>2020</v>
      </c>
    </row>
    <row r="291" spans="1:4">
      <c r="A291" s="759" t="s">
        <v>2021</v>
      </c>
      <c r="B291" s="759" t="s">
        <v>1614</v>
      </c>
      <c r="C291" s="759" t="s">
        <v>1615</v>
      </c>
      <c r="D291" s="759" t="s">
        <v>1616</v>
      </c>
    </row>
    <row r="292" spans="1:4">
      <c r="A292" s="759" t="s">
        <v>2022</v>
      </c>
      <c r="B292" s="759" t="s">
        <v>1614</v>
      </c>
      <c r="C292" s="759" t="s">
        <v>1615</v>
      </c>
      <c r="D292" s="759" t="s">
        <v>1616</v>
      </c>
    </row>
    <row r="293" spans="1:4">
      <c r="A293" s="759" t="s">
        <v>2023</v>
      </c>
      <c r="B293" s="759" t="s">
        <v>1614</v>
      </c>
      <c r="C293" s="759" t="s">
        <v>1615</v>
      </c>
      <c r="D293" s="759" t="s">
        <v>1616</v>
      </c>
    </row>
    <row r="294" spans="1:4">
      <c r="A294" s="759" t="s">
        <v>482</v>
      </c>
      <c r="B294" s="759" t="s">
        <v>2024</v>
      </c>
      <c r="C294" s="759" t="s">
        <v>2025</v>
      </c>
      <c r="D294" s="759" t="s">
        <v>2026</v>
      </c>
    </row>
    <row r="295" spans="1:4">
      <c r="A295" s="759" t="s">
        <v>2027</v>
      </c>
      <c r="B295" s="759" t="s">
        <v>2028</v>
      </c>
      <c r="C295" s="759" t="s">
        <v>2029</v>
      </c>
      <c r="D295" s="759" t="s">
        <v>2030</v>
      </c>
    </row>
    <row r="296" spans="1:4">
      <c r="A296" s="759" t="s">
        <v>2031</v>
      </c>
      <c r="B296" s="759" t="s">
        <v>2032</v>
      </c>
      <c r="C296" s="759" t="s">
        <v>2033</v>
      </c>
      <c r="D296" s="759" t="s">
        <v>2034</v>
      </c>
    </row>
    <row r="297" spans="1:4">
      <c r="A297" s="759" t="s">
        <v>2031</v>
      </c>
      <c r="B297" s="759" t="s">
        <v>1378</v>
      </c>
      <c r="C297" s="759" t="s">
        <v>2035</v>
      </c>
      <c r="D297" s="759" t="s">
        <v>2036</v>
      </c>
    </row>
    <row r="298" spans="1:4">
      <c r="A298" s="759" t="s">
        <v>336</v>
      </c>
      <c r="B298" s="759" t="s">
        <v>2028</v>
      </c>
      <c r="C298" s="759" t="s">
        <v>2029</v>
      </c>
      <c r="D298" s="759" t="s">
        <v>2030</v>
      </c>
    </row>
    <row r="299" spans="1:4">
      <c r="A299" s="759" t="s">
        <v>2037</v>
      </c>
      <c r="B299" s="759" t="s">
        <v>2038</v>
      </c>
      <c r="C299" s="759" t="s">
        <v>2039</v>
      </c>
      <c r="D299" s="759" t="s">
        <v>2040</v>
      </c>
    </row>
    <row r="300" spans="1:4">
      <c r="A300" s="759" t="s">
        <v>2041</v>
      </c>
      <c r="B300" s="759" t="s">
        <v>2042</v>
      </c>
      <c r="C300" s="759" t="s">
        <v>2043</v>
      </c>
      <c r="D300" s="759" t="s">
        <v>2044</v>
      </c>
    </row>
    <row r="301" spans="1:4">
      <c r="A301" s="759" t="s">
        <v>2045</v>
      </c>
      <c r="B301" s="759" t="s">
        <v>1495</v>
      </c>
      <c r="C301" s="759" t="s">
        <v>2046</v>
      </c>
      <c r="D301" s="759" t="s">
        <v>2047</v>
      </c>
    </row>
    <row r="302" spans="1:4">
      <c r="A302" s="759" t="s">
        <v>337</v>
      </c>
      <c r="B302" s="759" t="s">
        <v>1459</v>
      </c>
      <c r="C302" s="759" t="s">
        <v>2048</v>
      </c>
      <c r="D302" s="759" t="s">
        <v>2049</v>
      </c>
    </row>
    <row r="303" spans="1:4">
      <c r="A303" s="759" t="s">
        <v>2050</v>
      </c>
      <c r="B303" s="759" t="s">
        <v>1459</v>
      </c>
      <c r="C303" s="759" t="s">
        <v>2048</v>
      </c>
      <c r="D303" s="759" t="s">
        <v>2049</v>
      </c>
    </row>
    <row r="304" spans="1:4">
      <c r="A304" s="759" t="s">
        <v>2051</v>
      </c>
      <c r="B304" s="759" t="s">
        <v>1451</v>
      </c>
      <c r="C304" s="759" t="s">
        <v>2052</v>
      </c>
      <c r="D304" s="759" t="s">
        <v>2053</v>
      </c>
    </row>
    <row r="305" spans="1:4">
      <c r="A305" s="759" t="s">
        <v>2054</v>
      </c>
      <c r="B305" s="759" t="s">
        <v>1451</v>
      </c>
      <c r="C305" s="759" t="s">
        <v>2055</v>
      </c>
      <c r="D305" s="759" t="s">
        <v>2056</v>
      </c>
    </row>
    <row r="306" spans="1:4">
      <c r="A306" s="759" t="s">
        <v>49</v>
      </c>
      <c r="B306" s="759" t="s">
        <v>1646</v>
      </c>
      <c r="C306" s="759" t="s">
        <v>2057</v>
      </c>
      <c r="D306" s="759" t="s">
        <v>2058</v>
      </c>
    </row>
    <row r="307" spans="1:4">
      <c r="A307" s="759" t="s">
        <v>238</v>
      </c>
      <c r="B307" s="759" t="s">
        <v>1741</v>
      </c>
      <c r="C307" s="759" t="s">
        <v>2059</v>
      </c>
      <c r="D307" s="759" t="s">
        <v>2060</v>
      </c>
    </row>
    <row r="308" spans="1:4">
      <c r="A308" s="759" t="s">
        <v>2061</v>
      </c>
      <c r="B308" s="759" t="s">
        <v>1599</v>
      </c>
      <c r="C308" s="759" t="s">
        <v>2062</v>
      </c>
      <c r="D308" s="759" t="s">
        <v>2063</v>
      </c>
    </row>
    <row r="309" spans="1:4">
      <c r="A309" s="759" t="s">
        <v>2064</v>
      </c>
      <c r="B309" s="759" t="s">
        <v>1919</v>
      </c>
      <c r="C309" s="759" t="s">
        <v>2065</v>
      </c>
      <c r="D309" s="759" t="s">
        <v>2066</v>
      </c>
    </row>
    <row r="310" spans="1:4">
      <c r="A310" s="759" t="s">
        <v>2067</v>
      </c>
      <c r="B310" s="759" t="s">
        <v>1451</v>
      </c>
      <c r="C310" s="759" t="s">
        <v>2068</v>
      </c>
      <c r="D310" s="759" t="s">
        <v>2069</v>
      </c>
    </row>
    <row r="311" spans="1:4">
      <c r="A311" s="759" t="s">
        <v>2070</v>
      </c>
      <c r="B311" s="759" t="s">
        <v>2071</v>
      </c>
      <c r="C311" s="759" t="s">
        <v>2072</v>
      </c>
      <c r="D311" s="759" t="s">
        <v>2073</v>
      </c>
    </row>
    <row r="312" spans="1:4">
      <c r="A312" s="759" t="s">
        <v>2070</v>
      </c>
      <c r="B312" s="759" t="s">
        <v>2071</v>
      </c>
      <c r="C312" s="759" t="s">
        <v>2074</v>
      </c>
      <c r="D312" s="759" t="s">
        <v>2075</v>
      </c>
    </row>
    <row r="313" spans="1:4">
      <c r="A313" s="759" t="s">
        <v>2076</v>
      </c>
      <c r="B313" s="759" t="s">
        <v>2071</v>
      </c>
      <c r="C313" s="759" t="s">
        <v>2074</v>
      </c>
      <c r="D313" s="759" t="s">
        <v>2075</v>
      </c>
    </row>
  </sheetData>
  <autoFilter ref="A1:G1">
    <sortState ref="A2:C313">
      <sortCondition ref="A1"/>
    </sortState>
  </autoFilter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6</vt:i4>
      </vt:variant>
    </vt:vector>
  </HeadingPairs>
  <TitlesOfParts>
    <vt:vector size="16" baseType="lpstr">
      <vt:lpstr>NS dotčené COVID_06_04_2020</vt:lpstr>
      <vt:lpstr>NS dotčené COVID_22_04_2020</vt:lpstr>
      <vt:lpstr>NS dotčené COVID_05_10_2020</vt:lpstr>
      <vt:lpstr>NS dotčené COVID_15_10_2020</vt:lpstr>
      <vt:lpstr>NS dotčené COVID_19_10_2020</vt:lpstr>
      <vt:lpstr>COVID</vt:lpstr>
      <vt:lpstr>LF K 16.10.</vt:lpstr>
      <vt:lpstr>Číselník NS k 30.6.2020</vt:lpstr>
      <vt:lpstr>IČP-NS-odb.</vt:lpstr>
      <vt:lpstr>K dispozici</vt:lpstr>
      <vt:lpstr>COVID!Oblast_tisku</vt:lpstr>
      <vt:lpstr>'NS dotčené COVID_05_10_2020'!Oblast_tisku</vt:lpstr>
      <vt:lpstr>'NS dotčené COVID_06_04_2020'!Oblast_tisku</vt:lpstr>
      <vt:lpstr>'NS dotčené COVID_15_10_2020'!Oblast_tisku</vt:lpstr>
      <vt:lpstr>'NS dotčené COVID_19_10_2020'!Oblast_tisku</vt:lpstr>
      <vt:lpstr>'NS dotčené COVID_22_04_2020'!Oblast_tisku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Knápek Martin, Ing.</dc:creator>
  <cp:lastModifiedBy>Uživatel systému Windows</cp:lastModifiedBy>
  <cp:lastPrinted>2020-10-20T12:47:04Z</cp:lastPrinted>
  <dcterms:created xsi:type="dcterms:W3CDTF">2020-04-21T10:44:37Z</dcterms:created>
  <dcterms:modified xsi:type="dcterms:W3CDTF">2020-11-04T13:39:30Z</dcterms:modified>
</cp:coreProperties>
</file>