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Xx\Desktop\"/>
    </mc:Choice>
  </mc:AlternateContent>
  <xr:revisionPtr revIDLastSave="0" documentId="8_{254AB52F-A3C9-4097-B93B-EC61E3B1D2DF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průzkum trhu - specifikace" sheetId="2" r:id="rId1"/>
    <sheet name="průzkum trhu - rozpis cen" sheetId="1" r:id="rId2"/>
  </sheets>
  <calcPr calcId="181029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<sst xmlns="http://schemas.openxmlformats.org/spreadsheetml/2006/main" count="118" uniqueCount="89">
  <si>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</si>
  <si>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</si>
  <si>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</si>
  <si>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</si>
  <si>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</si>
  <si>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</si>
  <si>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</si>
  <si>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</si>
  <si>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</si>
  <si>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</si>
  <si>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</si>
  <si>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</si>
  <si>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</si>
  <si>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</si>
  <si>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</si>
  <si>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</si>
  <si>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</si>
  <si>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</si>
  <si>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</si>
  <si>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</si>
  <si>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</si>
  <si>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</si>
  <si>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</si>
  <si>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</si>
  <si>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</si>
  <si>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</si>
  <si>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</si>
  <si>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</si>
  <si>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</si>
  <si>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</si>
  <si>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</si>
  <si>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</si>
  <si>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</si>
  <si>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</si>
  <si>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</si>
  <si>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</si>
  <si>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</si>
  <si>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</si>
  <si>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</si>
  <si>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</si>
  <si>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</si>
  <si>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</si>
  <si>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</si>
  <si>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</si>
  <si>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</si>
  <si>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</si>
  <si>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</si>
  <si>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</si>
  <si>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</si>
  <si>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</si>
  <si>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</si>
  <si>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</si>
  <si>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</si>
  <si>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</si>
  <si>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</si>
  <si>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</si>
  <si>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</si>
  <si>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</si>
  <si>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</si>
  <si>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</si>
  <si>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Přístroj pro perfuzi dárcovské ledviny</t>
  </si>
  <si>
    <t>Dodávka, instalace, uvedení do provozu 1 ks přístroje pro perfuzi dárcovské ledviny pro II. Chirurgickou kliniku FNOL, včetně provedení zaškolení personálu.</t>
  </si>
  <si>
    <t>Přístroj musí umožňovat okysličenou a izolovanou perfuzi ledviny, která musí být teplotně kontrolovatelná</t>
  </si>
  <si>
    <t>Přístroj je možné použít u transplantace ledviny při nefrektomii u dárce a transplantaci u příjemce</t>
  </si>
  <si>
    <t>Přístroj se musí skládat z čerpací a tepelné jednotky, vozíku a příslušenství pro jeho použití</t>
  </si>
  <si>
    <t>Součástí dodváky musí být: napájecí kabel telepné jednotky, napájecí kabel mezi čerpací a tepelnou jednotkou, datový kabel, kabel tlakového čidla, 2 ks teplotního čidla, čidlo proudění, vodní hadičky pro tepelnou část a minimálně 2 ks spojek vodních hadiček</t>
  </si>
  <si>
    <t>Přístroj musí umožňovat perfuzi dárcovské ledviny po dobu minimálně 5 hodin</t>
  </si>
  <si>
    <t>Součástí dodváky musí být transportní vozík, který má 4 brzděná kolečka a je kompatibilní se všemi komponenty přístroje</t>
  </si>
  <si>
    <t xml:space="preserve">Přístroj musí mít rotační čerpadlo </t>
  </si>
  <si>
    <t>Přístroj musí mít nastavitelné perfuzní proudění do monimálně 1000 ml/min</t>
  </si>
  <si>
    <t>Přístroj musí mít nastavitelný perfůzní tlak v závislosti na teplotě a to minimálně 50 mmHg při teplotě 12°C a minimálně 110 mmHg při teplote 37°C</t>
  </si>
  <si>
    <t>Přístroj musí umožňovat nastavení teploty v rozsahu minimálně 12-37°C</t>
  </si>
  <si>
    <t xml:space="preserve">Přístroj musí fungovat s přesností minimálně: </t>
  </si>
  <si>
    <t>• 1 mmHg u tlaku</t>
  </si>
  <si>
    <r>
      <t xml:space="preserve">• </t>
    </r>
    <r>
      <rPr>
        <sz val="12"/>
        <rFont val="Calibri"/>
        <family val="2"/>
        <charset val="238"/>
      </rPr>
      <t>±</t>
    </r>
    <r>
      <rPr>
        <sz val="12"/>
        <rFont val="Arial"/>
        <family val="2"/>
        <charset val="238"/>
      </rPr>
      <t xml:space="preserve"> 1°C u teploty</t>
    </r>
  </si>
  <si>
    <r>
      <t xml:space="preserve">• </t>
    </r>
    <r>
      <rPr>
        <sz val="12"/>
        <rFont val="Calibri"/>
        <family val="2"/>
        <charset val="238"/>
      </rPr>
      <t>±</t>
    </r>
    <r>
      <rPr>
        <sz val="12"/>
        <rFont val="Arial"/>
        <family val="2"/>
        <charset val="238"/>
      </rPr>
      <t xml:space="preserve"> 0,07 l/min u proudění</t>
    </r>
  </si>
  <si>
    <t>Přístroj musí zobrazovat minimálně údaje o době perfuze, proudění, tlaku, teplotě, teplotě nádrže a vaskulártní resistence</t>
  </si>
  <si>
    <t xml:space="preserve">Přístroj musí mít zvukový alarm </t>
  </si>
  <si>
    <t>Přístroj musí mít baterii, která umožňuje provoz přístroje po dobu minimálně 20 min</t>
  </si>
  <si>
    <t>Součástí dodvávky musí být příslušenství nutné pro provoz přístroje</t>
  </si>
  <si>
    <t>ANO</t>
  </si>
  <si>
    <t>NE</t>
  </si>
  <si>
    <t>7 let</t>
  </si>
  <si>
    <t>Servis provádí výrobce 1x ročně</t>
  </si>
  <si>
    <t>Přístroj pro perfuzi dárcovské ledviny</t>
  </si>
  <si>
    <t xml:space="preserve">Reg-Pharm s.r.o.  </t>
  </si>
  <si>
    <t>Martin Hošek</t>
  </si>
  <si>
    <t>m.hosek@regpharm.cz</t>
  </si>
  <si>
    <t>1 + 3x adapter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</si>
</sst>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left" vertical="center" wrapText="1"/>
    </xf>
    <xf numFmtId="3" fontId="15" fillId="9" borderId="44" xfId="0" applyNumberFormat="1" applyFont="1" applyFill="1" applyBorder="1" applyAlignment="1">
      <alignment horizontal="center" vertical="center" wrapText="1"/>
    </xf>
    <xf numFmtId="3" fontId="15" fillId="9" borderId="50" xfId="0" applyNumberFormat="1" applyFont="1" applyFill="1" applyBorder="1" applyAlignment="1">
      <alignment horizontal="center" vertical="center" wrapText="1"/>
    </xf>
    <xf numFmtId="3" fontId="15" fillId="9" borderId="49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20" fillId="4" borderId="26" xfId="3" applyFill="1" applyBorder="1" applyAlignment="1">
      <alignment horizontal="left" vertical="center"/>
    </xf>
    <xf numFmtId="9" fontId="2" fillId="4" borderId="21" xfId="1" applyNumberFormat="1" applyFont="1" applyFill="1" applyBorder="1" applyAlignment="1">
      <alignment horizontal="center" vertical="center"/>
    </xf>
    <xf numFmtId="8" fontId="6" fillId="4" borderId="21" xfId="1" applyNumberFormat="1" applyFont="1" applyFill="1" applyBorder="1" applyAlignment="1">
      <alignment horizontal="center" vertical="center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.hosek@regphar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workbookViewId="0">
      <selection activeCell="C37" sqref="C37"/>
    </sheetView>
  </sheetViews>
  <sheetFormatPr defaultRowHeight="14.4" x14ac:dyDescent="0.3"/>
  <cols>
    <col min="1" max="1" width="95.44140625" customWidth="1"/>
    <col min="2" max="2" width="16.33203125" customWidth="1"/>
    <col min="3" max="3" width="21.6640625" customWidth="1"/>
  </cols>
  <sheetData>
    <row r="1" spans="1:3" ht="66.75" customHeight="1" thickBot="1" x14ac:dyDescent="0.35">
      <c r="A1" s="54"/>
      <c r="B1" s="54"/>
      <c r="C1" s="54"/>
    </row>
    <row r="2" spans="1:3" ht="66.75" customHeight="1" thickBot="1" x14ac:dyDescent="0.35">
      <c r="A2" s="55" t="s">
        <v>54</v>
      </c>
      <c r="B2" s="56"/>
      <c r="C2" s="57"/>
    </row>
    <row r="3" spans="1:3" ht="41.4" customHeight="1" thickBot="1" x14ac:dyDescent="0.35">
      <c r="A3" s="51" t="s">
        <v>60</v>
      </c>
      <c r="B3" s="52"/>
      <c r="C3" s="53"/>
    </row>
    <row r="4" spans="1:3" ht="29.4" customHeight="1" thickBot="1" x14ac:dyDescent="0.35">
      <c r="A4" s="27" t="s">
        <v>53</v>
      </c>
      <c r="B4" s="49"/>
      <c r="C4" s="50"/>
    </row>
    <row r="5" spans="1:3" ht="25.5" customHeight="1" thickBot="1" x14ac:dyDescent="0.35">
      <c r="A5" s="37" t="s">
        <v>47</v>
      </c>
      <c r="B5" s="39" t="s">
        <v>48</v>
      </c>
      <c r="C5" s="38" t="s">
        <v>40</v>
      </c>
    </row>
    <row r="6" spans="1:3" ht="61.5" customHeight="1" thickBot="1" x14ac:dyDescent="0.35">
      <c r="A6" s="35" t="s">
        <v>61</v>
      </c>
      <c r="B6" s="43" t="s">
        <v>80</v>
      </c>
      <c r="C6" s="36"/>
    </row>
    <row r="7" spans="1:3" ht="15.6" x14ac:dyDescent="0.3">
      <c r="A7" s="23" t="s">
        <v>41</v>
      </c>
      <c r="B7" s="24" t="s">
        <v>46</v>
      </c>
      <c r="C7" s="25" t="s">
        <v>40</v>
      </c>
    </row>
    <row r="8" spans="1:3" ht="30" x14ac:dyDescent="0.3">
      <c r="A8" s="28" t="s">
        <v>63</v>
      </c>
      <c r="B8" s="43" t="s">
        <v>80</v>
      </c>
      <c r="C8" s="20"/>
    </row>
    <row r="9" spans="1:3" ht="30" x14ac:dyDescent="0.3">
      <c r="A9" s="28" t="s">
        <v>62</v>
      </c>
      <c r="B9" s="43" t="s">
        <v>80</v>
      </c>
      <c r="C9" s="20"/>
    </row>
    <row r="10" spans="1:3" ht="15.6" x14ac:dyDescent="0.3">
      <c r="A10" s="28" t="s">
        <v>64</v>
      </c>
      <c r="B10" s="43" t="s">
        <v>80</v>
      </c>
      <c r="C10" s="20"/>
    </row>
    <row r="11" spans="1:3" ht="15.6" x14ac:dyDescent="0.3">
      <c r="A11" s="28" t="s">
        <v>66</v>
      </c>
      <c r="B11" s="43" t="s">
        <v>80</v>
      </c>
      <c r="C11" s="20"/>
    </row>
    <row r="12" spans="1:3" ht="15.6" x14ac:dyDescent="0.3">
      <c r="A12" s="28" t="s">
        <v>68</v>
      </c>
      <c r="B12" s="43" t="s">
        <v>80</v>
      </c>
      <c r="C12" s="20"/>
    </row>
    <row r="13" spans="1:3" ht="15.6" x14ac:dyDescent="0.3">
      <c r="A13" s="28" t="s">
        <v>69</v>
      </c>
      <c r="B13" s="43" t="s">
        <v>80</v>
      </c>
      <c r="C13" s="26"/>
    </row>
    <row r="14" spans="1:3" ht="30" x14ac:dyDescent="0.3">
      <c r="A14" s="28" t="s">
        <v>70</v>
      </c>
      <c r="B14" s="43" t="s">
        <v>80</v>
      </c>
      <c r="C14" s="20"/>
    </row>
    <row r="15" spans="1:3" ht="15.6" x14ac:dyDescent="0.3">
      <c r="A15" s="28" t="s">
        <v>71</v>
      </c>
      <c r="B15" s="43" t="s">
        <v>80</v>
      </c>
      <c r="C15" s="20"/>
    </row>
    <row r="16" spans="1:3" ht="15.6" x14ac:dyDescent="0.3">
      <c r="A16" s="28" t="s">
        <v>72</v>
      </c>
      <c r="B16" s="43" t="s">
        <v>80</v>
      </c>
      <c r="C16" s="20"/>
    </row>
    <row r="17" spans="1:3" ht="15.6" x14ac:dyDescent="0.3">
      <c r="A17" s="28" t="s">
        <v>73</v>
      </c>
      <c r="B17" s="43" t="s">
        <v>80</v>
      </c>
      <c r="C17" s="20"/>
    </row>
    <row r="18" spans="1:3" ht="15.6" x14ac:dyDescent="0.3">
      <c r="A18" s="28" t="s">
        <v>75</v>
      </c>
      <c r="B18" s="43" t="s">
        <v>80</v>
      </c>
      <c r="C18" s="41"/>
    </row>
    <row r="19" spans="1:3" ht="15.6" x14ac:dyDescent="0.3">
      <c r="A19" s="28" t="s">
        <v>74</v>
      </c>
      <c r="B19" s="43" t="s">
        <v>80</v>
      </c>
      <c r="C19" s="41"/>
    </row>
    <row r="20" spans="1:3" ht="30" x14ac:dyDescent="0.3">
      <c r="A20" s="28" t="s">
        <v>76</v>
      </c>
      <c r="B20" s="43" t="s">
        <v>80</v>
      </c>
      <c r="C20" s="20"/>
    </row>
    <row r="21" spans="1:3" ht="15.6" x14ac:dyDescent="0.3">
      <c r="A21" s="28" t="s">
        <v>77</v>
      </c>
      <c r="B21" s="43" t="s">
        <v>80</v>
      </c>
      <c r="C21" s="20"/>
    </row>
    <row r="22" spans="1:3" ht="15.6" x14ac:dyDescent="0.3">
      <c r="A22" s="28" t="s">
        <v>78</v>
      </c>
      <c r="B22" s="43" t="s">
        <v>80</v>
      </c>
      <c r="C22" s="20"/>
    </row>
    <row r="23" spans="1:3" ht="15.6" x14ac:dyDescent="0.3">
      <c r="A23" s="34"/>
      <c r="B23" s="40"/>
      <c r="C23" s="19"/>
    </row>
    <row r="24" spans="1:3" ht="45" x14ac:dyDescent="0.3">
      <c r="A24" s="28" t="s">
        <v>65</v>
      </c>
      <c r="B24" s="43" t="s">
        <v>80</v>
      </c>
      <c r="C24" s="20"/>
    </row>
    <row r="25" spans="1:3" ht="30" x14ac:dyDescent="0.3">
      <c r="A25" s="28" t="s">
        <v>67</v>
      </c>
      <c r="B25" s="43" t="s">
        <v>80</v>
      </c>
      <c r="C25" s="20"/>
    </row>
    <row r="26" spans="1:3" ht="15.6" x14ac:dyDescent="0.3">
      <c r="A26" s="28" t="s">
        <v>79</v>
      </c>
      <c r="B26" s="43" t="s">
        <v>80</v>
      </c>
      <c r="C26" s="20"/>
    </row>
    <row r="27" spans="1:3" ht="15.6" x14ac:dyDescent="0.3">
      <c r="A27" s="18" t="s">
        <v>42</v>
      </c>
      <c r="B27" s="40"/>
      <c r="C27" s="19"/>
    </row>
    <row r="28" spans="1:3" ht="45" x14ac:dyDescent="0.3">
      <c r="A28" s="30" t="s">
        <v>49</v>
      </c>
      <c r="B28" s="43" t="s">
        <v>80</v>
      </c>
      <c r="C28" s="26"/>
    </row>
    <row r="29" spans="1:3" ht="30" x14ac:dyDescent="0.3">
      <c r="A29" s="28" t="s">
        <v>50</v>
      </c>
      <c r="B29" s="43" t="s">
        <v>80</v>
      </c>
      <c r="C29" s="26"/>
    </row>
    <row r="30" spans="1:3" ht="30" x14ac:dyDescent="0.3">
      <c r="A30" s="29" t="s">
        <v>43</v>
      </c>
      <c r="B30" s="43" t="s">
        <v>80</v>
      </c>
      <c r="C30" s="26"/>
    </row>
    <row r="31" spans="1:3" ht="15.6" x14ac:dyDescent="0.3">
      <c r="A31" s="18" t="s">
        <v>44</v>
      </c>
      <c r="B31" s="40"/>
      <c r="C31" s="19"/>
    </row>
    <row r="32" spans="1:3" ht="42" customHeight="1" x14ac:dyDescent="0.3">
      <c r="A32" s="29" t="s">
        <v>57</v>
      </c>
      <c r="B32" s="43" t="s">
        <v>80</v>
      </c>
      <c r="C32" s="26"/>
    </row>
    <row r="33" spans="1:3" ht="18" customHeight="1" thickBot="1" x14ac:dyDescent="0.35">
      <c r="A33" s="29" t="s">
        <v>45</v>
      </c>
      <c r="B33" s="44" t="s">
        <v>81</v>
      </c>
      <c r="C33" s="45" t="s">
        <v>82</v>
      </c>
    </row>
    <row r="34" spans="1:3" ht="15.6" x14ac:dyDescent="0.3">
      <c r="A34" s="31" t="s">
        <v>51</v>
      </c>
      <c r="B34" s="46">
        <v>2034900</v>
      </c>
      <c r="C34" s="21"/>
    </row>
    <row r="35" spans="1:3" ht="16.2" thickBot="1" x14ac:dyDescent="0.35">
      <c r="A35" s="32" t="s">
        <v>52</v>
      </c>
      <c r="B35" s="47">
        <v>2462229</v>
      </c>
      <c r="C35" s="22"/>
    </row>
    <row r="36" spans="1:3" ht="46.8" x14ac:dyDescent="0.3">
      <c r="A36" s="33" t="s">
        <v>58</v>
      </c>
      <c r="B36" s="48">
        <v>39900</v>
      </c>
      <c r="C36" s="42" t="s">
        <v>83</v>
      </c>
    </row>
    <row r="37" spans="1:3" ht="47.4" thickBot="1" x14ac:dyDescent="0.35">
      <c r="A37" s="32" t="s">
        <v>59</v>
      </c>
      <c r="B37" s="47">
        <v>48279</v>
      </c>
      <c r="C37" s="42" t="s">
        <v>83</v>
      </c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tabSelected="1" zoomScale="80" zoomScaleNormal="80" workbookViewId="0">
      <selection activeCell="A16" sqref="A16:D16"/>
    </sheetView>
  </sheetViews>
  <sheetFormatPr defaultColWidth="9.109375" defaultRowHeight="14.4" x14ac:dyDescent="0.3"/>
  <cols>
    <col min="1" max="4" width="25.109375" style="1" customWidth="1"/>
    <col min="5" max="8" width="9.109375" style="1"/>
    <col min="9" max="10" width="9.109375" style="11"/>
    <col min="11" max="11" width="13.33203125" style="1" customWidth="1"/>
    <col min="12" max="16384" width="9.109375" style="1"/>
  </cols>
  <sheetData>
    <row r="1" spans="1:10" ht="21" x14ac:dyDescent="0.3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3.6" thickBot="1" x14ac:dyDescent="0.35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80"/>
    </row>
    <row r="3" spans="1:10" ht="27" customHeight="1" thickBot="1" x14ac:dyDescent="0.35">
      <c r="A3" s="17" t="s">
        <v>39</v>
      </c>
      <c r="B3" s="58" t="s">
        <v>84</v>
      </c>
      <c r="C3" s="59"/>
      <c r="D3" s="59"/>
      <c r="E3" s="59"/>
      <c r="F3" s="59"/>
      <c r="G3" s="59"/>
      <c r="H3" s="59"/>
      <c r="I3" s="59"/>
      <c r="J3" s="59"/>
    </row>
    <row r="4" spans="1:10" x14ac:dyDescent="0.3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3">
      <c r="A5" s="81" t="s">
        <v>85</v>
      </c>
      <c r="B5" s="82"/>
      <c r="C5" s="82"/>
      <c r="D5" s="82"/>
      <c r="E5" s="82"/>
      <c r="F5" s="82"/>
      <c r="G5" s="82"/>
      <c r="H5" s="82"/>
      <c r="I5" s="82"/>
      <c r="J5" s="83"/>
    </row>
    <row r="6" spans="1:10" x14ac:dyDescent="0.3">
      <c r="A6" s="96" t="s">
        <v>13</v>
      </c>
      <c r="B6" s="97"/>
      <c r="C6" s="97"/>
      <c r="D6" s="4" t="s">
        <v>1</v>
      </c>
      <c r="E6" s="2"/>
      <c r="F6" s="2"/>
      <c r="G6" s="98" t="s">
        <v>2</v>
      </c>
      <c r="H6" s="97"/>
      <c r="I6" s="97"/>
      <c r="J6" s="9"/>
    </row>
    <row r="7" spans="1:10" ht="15" thickBot="1" x14ac:dyDescent="0.35">
      <c r="A7" s="99" t="s">
        <v>86</v>
      </c>
      <c r="B7" s="100"/>
      <c r="C7" s="100"/>
      <c r="D7" s="101">
        <v>420736769123</v>
      </c>
      <c r="E7" s="102"/>
      <c r="F7" s="102"/>
      <c r="G7" s="136" t="s">
        <v>87</v>
      </c>
      <c r="H7" s="108"/>
      <c r="I7" s="108"/>
      <c r="J7" s="109"/>
    </row>
    <row r="8" spans="1:10" ht="21.75" customHeight="1" thickTop="1" thickBot="1" x14ac:dyDescent="0.35">
      <c r="A8" s="103" t="s">
        <v>19</v>
      </c>
      <c r="B8" s="104"/>
      <c r="C8" s="104"/>
      <c r="D8" s="104"/>
      <c r="E8" s="104"/>
      <c r="F8" s="104"/>
      <c r="G8" s="104"/>
      <c r="H8" s="104"/>
      <c r="I8" s="104"/>
      <c r="J8" s="105"/>
    </row>
    <row r="9" spans="1:10" ht="15" thickBot="1" x14ac:dyDescent="0.35">
      <c r="A9" s="93"/>
      <c r="B9" s="94"/>
      <c r="C9" s="94"/>
      <c r="D9" s="95"/>
      <c r="E9" s="76" t="s">
        <v>3</v>
      </c>
      <c r="F9" s="76"/>
      <c r="G9" s="76" t="s">
        <v>4</v>
      </c>
      <c r="H9" s="76"/>
      <c r="I9" s="76" t="s">
        <v>5</v>
      </c>
      <c r="J9" s="77"/>
    </row>
    <row r="10" spans="1:10" s="5" customFormat="1" ht="15" thickBot="1" x14ac:dyDescent="0.35">
      <c r="A10" s="106" t="s">
        <v>16</v>
      </c>
      <c r="B10" s="107"/>
      <c r="C10" s="107"/>
      <c r="D10" s="14" t="s">
        <v>37</v>
      </c>
      <c r="E10" s="58">
        <v>2034900</v>
      </c>
      <c r="F10" s="65"/>
      <c r="G10" s="137">
        <v>427329</v>
      </c>
      <c r="H10" s="65"/>
      <c r="I10" s="71">
        <v>2462229</v>
      </c>
      <c r="J10" s="72"/>
    </row>
    <row r="11" spans="1:10" s="5" customFormat="1" ht="15" thickBot="1" x14ac:dyDescent="0.35">
      <c r="A11" s="15" t="s">
        <v>18</v>
      </c>
      <c r="B11" s="16"/>
      <c r="C11" s="16"/>
      <c r="D11" s="13" t="s">
        <v>88</v>
      </c>
      <c r="E11" s="58">
        <v>2061234</v>
      </c>
      <c r="F11" s="65"/>
      <c r="G11" s="137">
        <v>432859.14</v>
      </c>
      <c r="H11" s="65"/>
      <c r="I11" s="138">
        <v>2494093.14</v>
      </c>
      <c r="J11" s="72"/>
    </row>
    <row r="12" spans="1:10" ht="15" thickBot="1" x14ac:dyDescent="0.35">
      <c r="A12" s="66" t="s">
        <v>17</v>
      </c>
      <c r="B12" s="67"/>
      <c r="C12" s="67"/>
      <c r="D12" s="67"/>
      <c r="E12" s="67"/>
      <c r="F12" s="67"/>
      <c r="G12" s="67"/>
      <c r="H12" s="67"/>
      <c r="I12" s="12">
        <v>2</v>
      </c>
      <c r="J12" s="6" t="s">
        <v>6</v>
      </c>
    </row>
    <row r="13" spans="1:10" ht="5.25" customHeight="1" thickBot="1" x14ac:dyDescent="0.35">
      <c r="A13" s="68"/>
      <c r="B13" s="69"/>
      <c r="C13" s="69"/>
      <c r="D13" s="69"/>
      <c r="E13" s="69"/>
      <c r="F13" s="69"/>
      <c r="G13" s="69"/>
      <c r="H13" s="69"/>
      <c r="I13" s="69"/>
      <c r="J13" s="70"/>
    </row>
    <row r="14" spans="1:10" ht="18" customHeight="1" thickBot="1" x14ac:dyDescent="0.35">
      <c r="A14" s="73" t="s">
        <v>38</v>
      </c>
      <c r="B14" s="74"/>
      <c r="C14" s="74"/>
      <c r="D14" s="74"/>
      <c r="E14" s="74"/>
      <c r="F14" s="74"/>
      <c r="G14" s="74"/>
      <c r="H14" s="74"/>
      <c r="I14" s="74"/>
      <c r="J14" s="75"/>
    </row>
    <row r="15" spans="1:10" ht="15" thickBot="1" x14ac:dyDescent="0.35">
      <c r="A15" s="61"/>
      <c r="B15" s="62"/>
      <c r="C15" s="62"/>
      <c r="D15" s="62"/>
      <c r="E15" s="76" t="s">
        <v>3</v>
      </c>
      <c r="F15" s="76"/>
      <c r="G15" s="76" t="s">
        <v>4</v>
      </c>
      <c r="H15" s="76"/>
      <c r="I15" s="76" t="s">
        <v>5</v>
      </c>
      <c r="J15" s="77"/>
    </row>
    <row r="16" spans="1:10" ht="32.25" customHeight="1" thickBot="1" x14ac:dyDescent="0.35">
      <c r="A16" s="63" t="s">
        <v>14</v>
      </c>
      <c r="B16" s="64"/>
      <c r="C16" s="64"/>
      <c r="D16" s="64"/>
      <c r="E16" s="84">
        <v>39900</v>
      </c>
      <c r="F16" s="84"/>
      <c r="G16" s="84">
        <v>8379</v>
      </c>
      <c r="H16" s="84"/>
      <c r="I16" s="85">
        <v>48279</v>
      </c>
      <c r="J16" s="86"/>
    </row>
    <row r="17" spans="1:10" ht="15" thickBot="1" x14ac:dyDescent="0.35">
      <c r="A17" s="66" t="s">
        <v>20</v>
      </c>
      <c r="B17" s="67"/>
      <c r="C17" s="67"/>
      <c r="D17" s="67"/>
      <c r="E17" s="67"/>
      <c r="F17" s="67"/>
      <c r="G17" s="67"/>
      <c r="H17" s="67"/>
      <c r="I17" s="12">
        <v>1</v>
      </c>
      <c r="J17" s="6" t="s">
        <v>7</v>
      </c>
    </row>
    <row r="18" spans="1:10" ht="32.25" customHeight="1" thickBot="1" x14ac:dyDescent="0.35">
      <c r="A18" s="89" t="s">
        <v>15</v>
      </c>
      <c r="B18" s="90"/>
      <c r="C18" s="90"/>
      <c r="D18" s="90"/>
      <c r="E18" s="91">
        <f>E16*(8-I12)*I17</f>
        <v>239400</v>
      </c>
      <c r="F18" s="91"/>
      <c r="G18" s="91">
        <f>G16*(8-I12)*I17</f>
        <v>50274</v>
      </c>
      <c r="H18" s="91"/>
      <c r="I18" s="91">
        <f>I16*(8-I12)*I17</f>
        <v>289674</v>
      </c>
      <c r="J18" s="92"/>
    </row>
    <row r="19" spans="1:10" ht="3.75" customHeight="1" thickBot="1" x14ac:dyDescent="0.35">
      <c r="A19" s="68"/>
      <c r="B19" s="69"/>
      <c r="C19" s="69"/>
      <c r="D19" s="69"/>
      <c r="E19" s="69"/>
      <c r="F19" s="69"/>
      <c r="G19" s="69"/>
      <c r="H19" s="69"/>
      <c r="I19" s="69"/>
      <c r="J19" s="70"/>
    </row>
    <row r="20" spans="1:10" ht="47.25" customHeight="1" thickBot="1" x14ac:dyDescent="0.35">
      <c r="A20" s="87" t="s">
        <v>21</v>
      </c>
      <c r="B20" s="88"/>
      <c r="C20" s="88"/>
      <c r="D20" s="88"/>
      <c r="E20" s="84"/>
      <c r="F20" s="84"/>
      <c r="G20" s="84"/>
      <c r="H20" s="84"/>
      <c r="I20" s="85"/>
      <c r="J20" s="86"/>
    </row>
    <row r="21" spans="1:10" ht="15" thickBot="1" x14ac:dyDescent="0.35">
      <c r="A21" s="66" t="s">
        <v>25</v>
      </c>
      <c r="B21" s="67"/>
      <c r="C21" s="67"/>
      <c r="D21" s="67"/>
      <c r="E21" s="67"/>
      <c r="F21" s="67"/>
      <c r="G21" s="67"/>
      <c r="H21" s="67"/>
      <c r="I21" s="12"/>
      <c r="J21" s="6" t="s">
        <v>7</v>
      </c>
    </row>
    <row r="22" spans="1:10" ht="33.75" customHeight="1" thickBot="1" x14ac:dyDescent="0.35">
      <c r="A22" s="116" t="s">
        <v>22</v>
      </c>
      <c r="B22" s="117"/>
      <c r="C22" s="117"/>
      <c r="D22" s="117"/>
      <c r="E22" s="91">
        <f>E20*(8-I12)*I21</f>
        <v>0</v>
      </c>
      <c r="F22" s="91"/>
      <c r="G22" s="91">
        <f>G20*(8-I12)*I21</f>
        <v>0</v>
      </c>
      <c r="H22" s="91"/>
      <c r="I22" s="91">
        <f>I20*(8-I12)*I21</f>
        <v>0</v>
      </c>
      <c r="J22" s="92"/>
    </row>
    <row r="23" spans="1:10" ht="5.25" customHeight="1" thickBot="1" x14ac:dyDescent="0.35">
      <c r="A23" s="68"/>
      <c r="B23" s="69"/>
      <c r="C23" s="69"/>
      <c r="D23" s="69"/>
      <c r="E23" s="69"/>
      <c r="F23" s="69"/>
      <c r="G23" s="69"/>
      <c r="H23" s="69"/>
      <c r="I23" s="69"/>
      <c r="J23" s="70"/>
    </row>
    <row r="24" spans="1:10" ht="54" customHeight="1" thickBot="1" x14ac:dyDescent="0.35">
      <c r="A24" s="87" t="s">
        <v>23</v>
      </c>
      <c r="B24" s="88"/>
      <c r="C24" s="88"/>
      <c r="D24" s="88"/>
      <c r="E24" s="84"/>
      <c r="F24" s="84"/>
      <c r="G24" s="84"/>
      <c r="H24" s="84"/>
      <c r="I24" s="85"/>
      <c r="J24" s="86"/>
    </row>
    <row r="25" spans="1:10" ht="15" thickBot="1" x14ac:dyDescent="0.35">
      <c r="A25" s="63" t="s">
        <v>24</v>
      </c>
      <c r="B25" s="119"/>
      <c r="C25" s="119"/>
      <c r="D25" s="119"/>
      <c r="E25" s="119"/>
      <c r="F25" s="119"/>
      <c r="G25" s="119"/>
      <c r="H25" s="119"/>
      <c r="I25" s="12"/>
      <c r="J25" s="6" t="s">
        <v>7</v>
      </c>
    </row>
    <row r="26" spans="1:10" ht="36" customHeight="1" thickBot="1" x14ac:dyDescent="0.35">
      <c r="A26" s="120" t="s">
        <v>26</v>
      </c>
      <c r="B26" s="121"/>
      <c r="C26" s="121"/>
      <c r="D26" s="121"/>
      <c r="E26" s="91">
        <f>E24*(8-I12)*I25</f>
        <v>0</v>
      </c>
      <c r="F26" s="91"/>
      <c r="G26" s="91">
        <f>G24*(8-I12)*I25</f>
        <v>0</v>
      </c>
      <c r="H26" s="91"/>
      <c r="I26" s="91">
        <f>I24*(8-I12)*I25</f>
        <v>0</v>
      </c>
      <c r="J26" s="92"/>
    </row>
    <row r="27" spans="1:10" ht="4.5" customHeight="1" thickBot="1" x14ac:dyDescent="0.35">
      <c r="A27" s="111"/>
      <c r="B27" s="112"/>
      <c r="C27" s="112"/>
      <c r="D27" s="112"/>
      <c r="E27" s="112"/>
      <c r="F27" s="112"/>
      <c r="G27" s="112"/>
      <c r="H27" s="112"/>
      <c r="I27" s="112"/>
      <c r="J27" s="113"/>
    </row>
    <row r="28" spans="1:10" ht="30" customHeight="1" thickBot="1" x14ac:dyDescent="0.35">
      <c r="A28" s="134" t="s">
        <v>27</v>
      </c>
      <c r="B28" s="135"/>
      <c r="C28" s="135"/>
      <c r="D28" s="135"/>
      <c r="E28" s="91" t="e">
        <f>D11*(E18+E22+E26)</f>
        <v>#VALUE!</v>
      </c>
      <c r="F28" s="91"/>
      <c r="G28" s="91" t="e">
        <f>D11*(G18+G22+G26)</f>
        <v>#VALUE!</v>
      </c>
      <c r="H28" s="91"/>
      <c r="I28" s="91" t="e">
        <f>D11*(I18+I22+I26)</f>
        <v>#VALUE!</v>
      </c>
      <c r="J28" s="92"/>
    </row>
    <row r="29" spans="1:10" ht="29.25" customHeight="1" thickBot="1" x14ac:dyDescent="0.35">
      <c r="A29" s="73" t="s">
        <v>55</v>
      </c>
      <c r="B29" s="74"/>
      <c r="C29" s="74"/>
      <c r="D29" s="74"/>
      <c r="E29" s="74"/>
      <c r="F29" s="74"/>
      <c r="G29" s="74"/>
      <c r="H29" s="74"/>
      <c r="I29" s="74"/>
      <c r="J29" s="75"/>
    </row>
    <row r="30" spans="1:10" ht="29.25" customHeight="1" thickBot="1" x14ac:dyDescent="0.35">
      <c r="A30" s="63" t="s">
        <v>29</v>
      </c>
      <c r="B30" s="64"/>
      <c r="C30" s="64"/>
      <c r="D30" s="64"/>
      <c r="E30" s="84">
        <v>6650</v>
      </c>
      <c r="F30" s="84"/>
      <c r="G30" s="84">
        <v>1396.5</v>
      </c>
      <c r="H30" s="84"/>
      <c r="I30" s="84">
        <v>8046.5</v>
      </c>
      <c r="J30" s="114"/>
    </row>
    <row r="31" spans="1:10" ht="48" customHeight="1" thickBot="1" x14ac:dyDescent="0.35">
      <c r="A31" s="63" t="s">
        <v>30</v>
      </c>
      <c r="B31" s="64"/>
      <c r="C31" s="64"/>
      <c r="D31" s="64"/>
      <c r="E31" s="84"/>
      <c r="F31" s="84"/>
      <c r="G31" s="84"/>
      <c r="H31" s="84"/>
      <c r="I31" s="84"/>
      <c r="J31" s="114"/>
    </row>
    <row r="32" spans="1:10" ht="39" customHeight="1" thickBot="1" x14ac:dyDescent="0.35">
      <c r="A32" s="131" t="s">
        <v>31</v>
      </c>
      <c r="B32" s="132"/>
      <c r="C32" s="132"/>
      <c r="D32" s="132"/>
      <c r="E32" s="91">
        <f>(E30+E31)*1*(8-I12)</f>
        <v>39900</v>
      </c>
      <c r="F32" s="91"/>
      <c r="G32" s="91">
        <f>(G30+G31)*1*(8-I12)</f>
        <v>8379</v>
      </c>
      <c r="H32" s="91"/>
      <c r="I32" s="91">
        <f>(I30+I31)*1*(8-I12)</f>
        <v>48279</v>
      </c>
      <c r="J32" s="92"/>
    </row>
    <row r="33" spans="1:10" ht="30" customHeight="1" thickBot="1" x14ac:dyDescent="0.35">
      <c r="A33" s="73" t="s">
        <v>56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51" customHeight="1" thickBot="1" x14ac:dyDescent="0.35">
      <c r="A34" s="63" t="s">
        <v>28</v>
      </c>
      <c r="B34" s="64"/>
      <c r="C34" s="64"/>
      <c r="D34" s="64"/>
      <c r="E34" s="84"/>
      <c r="F34" s="84"/>
      <c r="G34" s="84"/>
      <c r="H34" s="84"/>
      <c r="I34" s="84"/>
      <c r="J34" s="114"/>
    </row>
    <row r="35" spans="1:10" ht="3.75" customHeight="1" thickBot="1" x14ac:dyDescent="0.35">
      <c r="A35" s="124"/>
      <c r="B35" s="125"/>
      <c r="C35" s="125"/>
      <c r="D35" s="125"/>
      <c r="E35" s="125"/>
      <c r="F35" s="125"/>
      <c r="G35" s="125"/>
      <c r="H35" s="125"/>
      <c r="I35" s="125"/>
      <c r="J35" s="126"/>
    </row>
    <row r="36" spans="1:10" s="7" customFormat="1" ht="39.75" customHeight="1" thickBot="1" x14ac:dyDescent="0.35">
      <c r="A36" s="127" t="s">
        <v>32</v>
      </c>
      <c r="B36" s="128"/>
      <c r="C36" s="128"/>
      <c r="D36" s="128"/>
      <c r="E36" s="118" t="e">
        <f>E11+E28+E34+E32</f>
        <v>#VALUE!</v>
      </c>
      <c r="F36" s="118"/>
      <c r="G36" s="118" t="e">
        <f>G11+G28+G34+G32</f>
        <v>#VALUE!</v>
      </c>
      <c r="H36" s="118"/>
      <c r="I36" s="118" t="e">
        <f>I11+I28+I34+I32</f>
        <v>#VALUE!</v>
      </c>
      <c r="J36" s="133"/>
    </row>
    <row r="37" spans="1:10" ht="9.75" customHeight="1" x14ac:dyDescent="0.3"/>
    <row r="38" spans="1:10" ht="30" customHeight="1" x14ac:dyDescent="0.3">
      <c r="A38" s="123" t="s">
        <v>10</v>
      </c>
      <c r="B38" s="123"/>
      <c r="C38" s="123"/>
      <c r="D38" s="123"/>
      <c r="E38" s="123"/>
      <c r="F38" s="123"/>
      <c r="G38" s="123"/>
      <c r="H38" s="123"/>
      <c r="I38" s="123"/>
      <c r="J38" s="123"/>
    </row>
    <row r="39" spans="1:10" ht="32.25" customHeight="1" x14ac:dyDescent="0.3">
      <c r="A39" s="130" t="s">
        <v>8</v>
      </c>
      <c r="B39" s="130"/>
      <c r="C39" s="130"/>
      <c r="D39" s="130"/>
      <c r="E39" s="130"/>
      <c r="F39" s="130"/>
      <c r="G39" s="130"/>
      <c r="H39" s="130"/>
      <c r="I39" s="130"/>
      <c r="J39" s="130"/>
    </row>
    <row r="40" spans="1:10" ht="46.5" customHeight="1" x14ac:dyDescent="0.3">
      <c r="A40" s="129" t="s">
        <v>9</v>
      </c>
      <c r="B40" s="129"/>
      <c r="C40" s="129"/>
      <c r="D40" s="129"/>
      <c r="E40" s="129"/>
      <c r="F40" s="129"/>
      <c r="G40" s="129"/>
      <c r="H40" s="129"/>
      <c r="I40" s="129"/>
      <c r="J40" s="129"/>
    </row>
    <row r="41" spans="1:10" ht="44.25" customHeight="1" x14ac:dyDescent="0.3">
      <c r="A41" s="115" t="s">
        <v>11</v>
      </c>
      <c r="B41" s="115"/>
      <c r="C41" s="115"/>
      <c r="D41" s="115"/>
      <c r="E41" s="115"/>
      <c r="F41" s="115"/>
      <c r="G41" s="115"/>
      <c r="H41" s="115"/>
      <c r="I41" s="115"/>
      <c r="J41" s="115"/>
    </row>
    <row r="42" spans="1:10" ht="9" customHeight="1" x14ac:dyDescent="0.3">
      <c r="A42" s="122"/>
      <c r="B42" s="122"/>
      <c r="C42" s="122"/>
      <c r="D42" s="122"/>
      <c r="E42" s="122"/>
      <c r="F42" s="122"/>
      <c r="G42" s="122"/>
      <c r="H42" s="122"/>
      <c r="I42" s="122"/>
      <c r="J42" s="122"/>
    </row>
    <row r="43" spans="1:10" ht="31.5" customHeight="1" x14ac:dyDescent="0.3">
      <c r="A43" s="110" t="s">
        <v>36</v>
      </c>
      <c r="B43" s="110"/>
      <c r="C43" s="110"/>
      <c r="D43" s="110"/>
      <c r="E43" s="110"/>
      <c r="F43" s="110"/>
      <c r="G43" s="110"/>
      <c r="H43" s="110"/>
      <c r="I43" s="110"/>
      <c r="J43" s="110"/>
    </row>
    <row r="44" spans="1:10" ht="33" customHeight="1" x14ac:dyDescent="0.3">
      <c r="A44" s="110" t="s">
        <v>35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ht="39" customHeight="1" x14ac:dyDescent="0.3">
      <c r="A45" s="110" t="s">
        <v>34</v>
      </c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ht="16.2" x14ac:dyDescent="0.3">
      <c r="A46" s="8"/>
    </row>
    <row r="47" spans="1:10" ht="27" customHeight="1" x14ac:dyDescent="0.3">
      <c r="I47" s="1"/>
      <c r="J47" s="1"/>
    </row>
    <row r="87" ht="22.5" customHeight="1" x14ac:dyDescent="0.3"/>
    <row r="88" ht="8.25" customHeight="1" x14ac:dyDescent="0.3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A041872A-4542-40B7-8565-15A0849B2F81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xXx</cp:lastModifiedBy>
  <cp:lastPrinted>2017-03-17T08:38:19Z</cp:lastPrinted>
  <dcterms:created xsi:type="dcterms:W3CDTF">2016-05-04T05:30:34Z</dcterms:created>
  <dcterms:modified xsi:type="dcterms:W3CDTF">2021-03-03T13:58:39Z</dcterms:modified>
</cp:coreProperties>
</file>