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795"/>
  </bookViews>
  <sheets>
    <sheet name="průzkum trhu - specifikace" sheetId="2" r:id="rId1"/>
    <sheet name="MEDISAP" sheetId="7" r:id="rId2"/>
    <sheet name="Philips" sheetId="1" r:id="rId3"/>
    <sheet name="BostonScientific" sheetId="6" r:id="rId4"/>
  </sheets>
  <calcPr calcId="125725"/>
</workbook>
</file>

<file path=xl/calcChain.xml><?xml version="1.0" encoding="utf-8"?>
<calcChain xmlns="http://schemas.openxmlformats.org/spreadsheetml/2006/main">
  <c r="F65" i="2"/>
  <c r="B69"/>
  <c r="B66" s="1"/>
  <c r="B65"/>
  <c r="I34" i="6" l="1"/>
  <c r="G34"/>
  <c r="I31"/>
  <c r="G31"/>
  <c r="I30"/>
  <c r="G30"/>
  <c r="E11"/>
  <c r="I34" i="7"/>
  <c r="G34"/>
  <c r="G31"/>
  <c r="I31"/>
  <c r="I30"/>
  <c r="G30"/>
  <c r="E11"/>
  <c r="E11" i="1"/>
  <c r="I11" s="1"/>
  <c r="G10"/>
  <c r="I10"/>
  <c r="G11" l="1"/>
  <c r="I32" i="7"/>
  <c r="G32"/>
  <c r="E32"/>
  <c r="I26"/>
  <c r="G26"/>
  <c r="E26"/>
  <c r="I22"/>
  <c r="G22"/>
  <c r="E22"/>
  <c r="E18"/>
  <c r="E28" s="1"/>
  <c r="E36" s="1"/>
  <c r="I16"/>
  <c r="I18" s="1"/>
  <c r="I28" s="1"/>
  <c r="G16"/>
  <c r="G18" s="1"/>
  <c r="G28" s="1"/>
  <c r="I11"/>
  <c r="G11"/>
  <c r="I10"/>
  <c r="G10"/>
  <c r="I32" i="6"/>
  <c r="G32"/>
  <c r="E32"/>
  <c r="I26"/>
  <c r="G26"/>
  <c r="E26"/>
  <c r="I22"/>
  <c r="G22"/>
  <c r="E22"/>
  <c r="E18"/>
  <c r="E28" s="1"/>
  <c r="I16"/>
  <c r="I18" s="1"/>
  <c r="I28" s="1"/>
  <c r="G16"/>
  <c r="G18" s="1"/>
  <c r="G28" s="1"/>
  <c r="I11"/>
  <c r="G11"/>
  <c r="I10"/>
  <c r="G10"/>
  <c r="G16" i="1"/>
  <c r="I16"/>
  <c r="G36" i="6" l="1"/>
  <c r="E36"/>
  <c r="I36" i="7"/>
  <c r="G36"/>
  <c r="I36" i="6"/>
  <c r="I32" i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comments1.xml><?xml version="1.0" encoding="utf-8"?>
<comments xmlns="http://schemas.openxmlformats.org/spreadsheetml/2006/main">
  <authors>
    <author>62642</author>
  </authors>
  <commentList>
    <comment ref="B64" authorId="0">
      <text>
        <r>
          <rPr>
            <b/>
            <sz val="9"/>
            <color indexed="81"/>
            <rFont val="Tahoma"/>
            <family val="2"/>
            <charset val="238"/>
          </rPr>
          <t>Pavel Bradáč:</t>
        </r>
        <r>
          <rPr>
            <sz val="9"/>
            <color indexed="81"/>
            <rFont val="Tahoma"/>
            <family val="2"/>
            <charset val="238"/>
          </rPr>
          <t xml:space="preserve">
(dávají slevu 22%, v roce 2020 jsme pořídili za 3.350.000)</t>
        </r>
      </text>
    </comment>
    <comment ref="B67" authorId="0">
      <text>
        <r>
          <rPr>
            <b/>
            <sz val="9"/>
            <color indexed="81"/>
            <rFont val="Tahoma"/>
            <family val="2"/>
            <charset val="238"/>
          </rPr>
          <t>62642:</t>
        </r>
        <r>
          <rPr>
            <sz val="9"/>
            <color indexed="81"/>
            <rFont val="Tahoma"/>
            <family val="2"/>
            <charset val="238"/>
          </rPr>
          <t xml:space="preserve">
12800 Kč</t>
        </r>
      </text>
    </comment>
    <comment ref="B69" authorId="0">
      <text>
        <r>
          <rPr>
            <b/>
            <sz val="9"/>
            <color indexed="81"/>
            <rFont val="Tahoma"/>
            <family val="2"/>
            <charset val="238"/>
          </rPr>
          <t>62642:</t>
        </r>
        <r>
          <rPr>
            <sz val="9"/>
            <color indexed="81"/>
            <rFont val="Tahoma"/>
            <family val="2"/>
            <charset val="238"/>
          </rPr>
          <t xml:space="preserve">
nabídli teď 1950 Kč</t>
        </r>
      </text>
    </comment>
    <comment ref="B70" authorId="0">
      <text>
        <r>
          <rPr>
            <b/>
            <sz val="9"/>
            <color indexed="81"/>
            <rFont val="Tahoma"/>
            <family val="2"/>
            <charset val="238"/>
          </rPr>
          <t>62642:
540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71" authorId="0">
      <text>
        <r>
          <rPr>
            <b/>
            <sz val="9"/>
            <color indexed="81"/>
            <rFont val="Tahoma"/>
            <family val="2"/>
            <charset val="238"/>
          </rPr>
          <t>62642:</t>
        </r>
        <r>
          <rPr>
            <sz val="9"/>
            <color indexed="81"/>
            <rFont val="Tahoma"/>
            <family val="2"/>
            <charset val="238"/>
          </rPr>
          <t xml:space="preserve">
1290 Kč</t>
        </r>
      </text>
    </comment>
  </commentList>
</comments>
</file>

<file path=xl/sharedStrings.xml><?xml version="1.0" encoding="utf-8"?>
<sst xmlns="http://schemas.openxmlformats.org/spreadsheetml/2006/main" count="397" uniqueCount="134">
  <si>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</si>
  <si>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</si>
  <si>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</si>
  <si>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</si>
  <si>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</si>
  <si>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</si>
  <si>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</si>
  <si>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</si>
  <si>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</si>
  <si>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</si>
  <si>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</si>
  <si>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</si>
  <si>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</si>
  <si>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</si>
  <si>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</si>
  <si>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</si>
  <si>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</si>
  <si>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</si>
  <si>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</si>
  <si>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</si>
  <si>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</si>
  <si>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</si>
  <si>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</si>
  <si>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</si>
  <si>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</si>
  <si>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</si>
  <si>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</si>
  <si>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</si>
  <si>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</si>
  <si>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</si>
  <si>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</si>
  <si>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</si>
  <si>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</si>
  <si>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</si>
  <si>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</si>
  <si>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</si>
  <si>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</si>
  <si>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</si>
  <si>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</si>
  <si>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</si>
  <si>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Předmět veřejné zakázky</t>
  </si>
  <si>
    <t>ano/ne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</si>
  <si>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</si>
  <si>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</si>
  <si>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</si>
  <si>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Náklady na dopravu (1 návštěva) v souvislosti s příjezdem servisního technika na pracoviště, zahrnující kilometrovné, čás strávený na cestě, apod.)</t>
  </si>
  <si>
    <t>medisap s.r.o.</t>
  </si>
  <si>
    <t>Adam Psota DiS.</t>
  </si>
  <si>
    <t>adam.psota@medisap.cz</t>
  </si>
  <si>
    <t>Radovan Kneifl</t>
  </si>
  <si>
    <t xml:space="preserve">radovan.kneifl@philips.com </t>
  </si>
  <si>
    <t>Philips Česká republika s.r.o.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</si>
  <si>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</si>
  <si>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</si>
  <si>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</si>
  <si>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jiné pravidelné servisní zásahy předepsané výrobcem v Kč bez DPH</t>
  </si>
  <si>
    <t>školení v Kč bez DPH</t>
  </si>
  <si>
    <t>cestovné v Kč bez DPH</t>
  </si>
  <si>
    <t>hodinová sazba technika v Kč bez DPH</t>
  </si>
  <si>
    <t xml:space="preserve">Uveďte typ, výrobce: </t>
  </si>
  <si>
    <t>Ano</t>
  </si>
  <si>
    <t>Název: Systém pro elektrofyziologické vyšetření intrakardiálních potenciálů</t>
  </si>
  <si>
    <t>Dodávka, instalace, uvedení do provozu Systému pro elektrofyziologické vyšetření intrakardiálních potenciálů pro I.interní kliniku-kardiologickou včetně provedení zaškolení personálu.</t>
  </si>
  <si>
    <t>Technická specifikace</t>
  </si>
  <si>
    <t>ANO / NE</t>
  </si>
  <si>
    <t>Specifikace Jednotky sběru dat: elektrofyziologického zesilovače</t>
  </si>
  <si>
    <t>• Alespoň 64 kanálový zesilovač pro bipolární, nebo unipolární vstupy</t>
  </si>
  <si>
    <t>• Primárně bipolární zpracování signálu</t>
  </si>
  <si>
    <t>• Připojení alespoň 96 vstupů katétrů bez ztráty dalších signálů jako je EKG, IBP atd.</t>
  </si>
  <si>
    <t>• Horní propust filtru na vstupu katetrů je minimálně 0,05-100Hz</t>
  </si>
  <si>
    <t>• Dolní propust filtru na vstupu katetrů je minimálně 150-500Hz</t>
  </si>
  <si>
    <t>• Ochrana proti defibrilaci</t>
  </si>
  <si>
    <t>• Vestavěný filtr pro filtrování interference signálů z 3D mapovacích a lokalizačních systémů, jako je CARTO a ESI systém</t>
  </si>
  <si>
    <t>• Galvanické oddělení vstupních obvodů od výpočetního systému</t>
  </si>
  <si>
    <t xml:space="preserve">• Vysokorychlostní přenos signálů mezi zesilovačem a počítačem za použití optického kabelu s galvanickým oddělením. </t>
  </si>
  <si>
    <t>• Připojení minimálně 2 stimulačních signálů</t>
  </si>
  <si>
    <t>• Připojení minimálně 2 měření invazivních tlaků</t>
  </si>
  <si>
    <t>Požadavky na SW</t>
  </si>
  <si>
    <t>• Jednoduchá a úplná kontrola jednotlivých kanálů z hlediska zesílení, ořezávání, amplitudy, filtrů apod.</t>
  </si>
  <si>
    <t>• Současné zobrazení minimálně 30 křivek na jedné stránce obrazovky (například 2x10 signálů z lasso katétru, 5 signálů z CS katétru, 1x IBP a 4 křivky z povrchového EKG)</t>
  </si>
  <si>
    <t>• Exportu dat v binárním i ASCII formátu.</t>
  </si>
  <si>
    <r>
      <t xml:space="preserve">• </t>
    </r>
    <r>
      <rPr>
        <sz val="12"/>
        <rFont val="Arial"/>
        <family val="2"/>
        <charset val="238"/>
      </rPr>
      <t>Ukládání pacientských dat z výkonu na externí datové úložiště přímo z EP software.</t>
    </r>
  </si>
  <si>
    <t>• Nastavitelné automatické měření</t>
  </si>
  <si>
    <t>• Vícenásobné nastavitelné měřící značky</t>
  </si>
  <si>
    <t>• Timer - časoměřič</t>
  </si>
  <si>
    <t>• Systém musí umožnit vytváření předprogramovaných zpráv podle požadavku zákazníka a jejich převedení do standardního PC formátu (Word, Excel, ...)</t>
  </si>
  <si>
    <t>• Systém musí exportovat závěrečné zprávy ve formátu HL7</t>
  </si>
  <si>
    <t>• Zobrazení křivek v různých rychlostech posuvu v minimálním rozsahu 25 – 400mm/s v real-time okně i v okně pro analýzu. Minimálně 6 přednastavených rychlostí s možností ručního nastavení, přičemž rychlosti zobrazení 25, 50, a 200mm/s jsou povinné</t>
  </si>
  <si>
    <t>• Systém musí umožnit vytváření vizuálních a zvukových upozornění na překročení nastavených mezí zvolených parametrů.</t>
  </si>
  <si>
    <t>• Systém musí podporovat příjem pacientských demografických údajů z nemocničního informačního systému prostřednictvím DICOM (Worklist)</t>
  </si>
  <si>
    <t>• Systém musí podporovat centralizovaný uživatelský management prostřednictvím nemocničního doménového řadiče.</t>
  </si>
  <si>
    <t>• Systém pracuje v prostředí MS Windows (min verze Win7)</t>
  </si>
  <si>
    <t>Požadavky na HW</t>
  </si>
  <si>
    <t>• Propojení se systémem Carto 3 Biosence-Webster (sdílení EKG, pacientských dat, sdílení obrázků, avi)</t>
  </si>
  <si>
    <t>• Propojení a plná integrace s RTG systémem (sdílení pacientských dat, rtg dávky)</t>
  </si>
  <si>
    <t>• Připojení monitoru životních funkcí se zobrazením dat v prostředí EP systému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</si>
  <si>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</si>
  <si>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</si>
  <si>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</si>
  <si>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</si>
  <si>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</si>
  <si>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</si>
  <si>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</si>
  <si>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Servis registrován u SÚKL</t>
  </si>
  <si>
    <t>Konkrétní podmínky pozáručního servisu budou stanoveny ve výběrovém řízení. Následnou separátní servisní smlouvu doporučujeme uzavřít přímo s dodavatelem dané technologie.</t>
  </si>
  <si>
    <t>cena 1 BTK/rok v Kč bez DPH</t>
  </si>
  <si>
    <t>ano</t>
  </si>
  <si>
    <t>• Volba vzorkovací frekvence 1kHz, 2kHz a 4kHz</t>
  </si>
  <si>
    <t>• Vstupní moduly pro katétry připojené k zesilovači (minimálně 3 kusy) přičemž každý má alespoň 30 vstupů.</t>
  </si>
  <si>
    <t>• Kompatibilita s tlakovým převodníkem TrueWave (výrobce Edwards)</t>
  </si>
  <si>
    <t>• Plynulý posuv křivek v okně prohlížení.</t>
  </si>
  <si>
    <t>• Výstup analogového synchronizačního signálu.</t>
  </si>
  <si>
    <t>• Systém musí mít funkci předprogramování určitých daných posloupností povelů (maker) pro automatizaci průběhu vyšetření.</t>
  </si>
  <si>
    <t xml:space="preserve">• Vytváření předprogramovaných konfigurací pro různé studie a případně i pro různé lékaře. </t>
  </si>
  <si>
    <t>• Systém musí umožňovat rychlé změny parametrů jednotlivých signálů jako je jejich zapnutí/vypnutí, změna zesílení a rychlosti zobrazení.</t>
  </si>
  <si>
    <t>• Systém umožňuje tisk 12-ti svodového EKG stiskem ikony, jedné klávesy, nebo kombinací kláves.</t>
  </si>
  <si>
    <t>• Systém musí mít interaktivní deník dokumentující postup vyšetření a umožňující rychlý a snadný přístup ke křivkám a datům. Deník musí být trvale zobrazen na obrazovce.</t>
  </si>
  <si>
    <r>
      <t xml:space="preserve">• </t>
    </r>
    <r>
      <rPr>
        <sz val="12"/>
        <rFont val="Arial"/>
        <family val="2"/>
        <charset val="238"/>
      </rPr>
      <t>Integrace Contact force katetrů, zobrazení síly a velikost v okně ablace.</t>
    </r>
  </si>
  <si>
    <t>• Data a křivky v okně prohlížení lze zobrazit volbou času/události v deníku nebo listováním v okně prohlížení.</t>
  </si>
  <si>
    <t>• Systému musí být schopen provádět současně více činností např. sběr dat, jejich ukládání, prohlížení, analýzu a zobrazení.</t>
  </si>
  <si>
    <t>• Musí existovat možnost opakované analýzy již uložených dat.</t>
  </si>
  <si>
    <t>• Systém musí mít jednoduchý grafický interface s možností buď ovládání pomocí myši, nebo pomocí kláves.</t>
  </si>
  <si>
    <t>• Propojení dvou kompatibilních LCD monitorů v ovladovně a vyvedení dvou identických obrazů digitálním signálem na obrazovku operačního sálu.</t>
  </si>
  <si>
    <t>• Možnost budoucí integrace hemodynamického systému pro katetrizační laboratoř. Měření SpO2, NIBP a teploty se zobrazením měřených hodnot v prostředí EP systému.</t>
  </si>
  <si>
    <t>5 000 000,- Kč</t>
  </si>
  <si>
    <t>6 050 000,- Kč</t>
  </si>
  <si>
    <t>Boston Scientific, Bard, LabSystem</t>
  </si>
  <si>
    <t>Philips, GE, Prucka</t>
  </si>
  <si>
    <t>Medisap, GE Healthcare, CardioLab</t>
  </si>
  <si>
    <t>Systém pro elektrofyziologické vyšetření intrakardiálních potenciálů</t>
  </si>
  <si>
    <t>inlab s.r.o.</t>
  </si>
  <si>
    <t>Tomáš Vachta</t>
  </si>
  <si>
    <t>Vachta.Tomas@inlab.cz</t>
  </si>
  <si>
    <t>Ne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</si>
</sst>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.00\ &quot;Kč&quot;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2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/>
    </xf>
    <xf numFmtId="164" fontId="15" fillId="9" borderId="3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10" borderId="29" xfId="0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6" fillId="10" borderId="33" xfId="0" applyFont="1" applyFill="1" applyBorder="1" applyAlignment="1">
      <alignment horizontal="left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164" fontId="15" fillId="9" borderId="39" xfId="0" applyNumberFormat="1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vertical="top" wrapText="1"/>
    </xf>
    <xf numFmtId="164" fontId="15" fillId="9" borderId="42" xfId="0" applyNumberFormat="1" applyFont="1" applyFill="1" applyBorder="1" applyAlignment="1">
      <alignment horizontal="center" vertical="center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44" xfId="0" applyFont="1" applyFill="1" applyBorder="1" applyAlignment="1">
      <alignment horizontal="center" vertical="center" wrapText="1"/>
    </xf>
    <xf numFmtId="0" fontId="20" fillId="10" borderId="29" xfId="0" applyFont="1" applyFill="1" applyBorder="1" applyAlignment="1">
      <alignment horizontal="center" vertical="center" wrapText="1"/>
    </xf>
    <xf numFmtId="0" fontId="20" fillId="10" borderId="34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3" xfId="0" applyFont="1" applyFill="1" applyBorder="1" applyAlignment="1">
      <alignment horizontal="left" vertical="top" wrapText="1"/>
    </xf>
    <xf numFmtId="0" fontId="16" fillId="10" borderId="53" xfId="0" applyFont="1" applyFill="1" applyBorder="1" applyAlignment="1">
      <alignment horizontal="left" vertical="center" wrapText="1"/>
    </xf>
    <xf numFmtId="0" fontId="20" fillId="10" borderId="36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3" xfId="0" applyFont="1" applyFill="1" applyBorder="1" applyAlignment="1">
      <alignment horizontal="left" vertical="center" wrapText="1"/>
    </xf>
    <xf numFmtId="0" fontId="16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15" fillId="9" borderId="44" xfId="0" applyNumberFormat="1" applyFont="1" applyFill="1" applyBorder="1" applyAlignment="1">
      <alignment horizontal="center" vertical="center" wrapText="1"/>
    </xf>
    <xf numFmtId="164" fontId="15" fillId="9" borderId="45" xfId="0" applyNumberFormat="1" applyFont="1" applyFill="1" applyBorder="1" applyAlignment="1">
      <alignment horizontal="center" vertical="center" wrapText="1"/>
    </xf>
    <xf numFmtId="164" fontId="15" fillId="9" borderId="46" xfId="0" applyNumberFormat="1" applyFont="1" applyFill="1" applyBorder="1" applyAlignment="1">
      <alignment horizontal="center" vertical="center" wrapText="1"/>
    </xf>
    <xf numFmtId="164" fontId="15" fillId="9" borderId="47" xfId="0" applyNumberFormat="1" applyFont="1" applyFill="1" applyBorder="1" applyAlignment="1">
      <alignment horizontal="center" vertical="center" wrapText="1"/>
    </xf>
    <xf numFmtId="0" fontId="15" fillId="9" borderId="48" xfId="0" applyNumberFormat="1" applyFont="1" applyFill="1" applyBorder="1" applyAlignment="1">
      <alignment horizontal="center" vertical="center" wrapText="1"/>
    </xf>
    <xf numFmtId="0" fontId="15" fillId="9" borderId="49" xfId="0" applyNumberFormat="1" applyFont="1" applyFill="1" applyBorder="1" applyAlignment="1">
      <alignment horizontal="center" vertical="center" wrapText="1"/>
    </xf>
    <xf numFmtId="0" fontId="15" fillId="9" borderId="50" xfId="0" applyNumberFormat="1" applyFont="1" applyFill="1" applyBorder="1" applyAlignment="1">
      <alignment horizontal="center" vertical="center" wrapText="1"/>
    </xf>
    <xf numFmtId="0" fontId="15" fillId="9" borderId="3" xfId="0" applyNumberFormat="1" applyFont="1" applyFill="1" applyBorder="1" applyAlignment="1">
      <alignment horizontal="center" vertical="center" wrapText="1"/>
    </xf>
    <xf numFmtId="0" fontId="15" fillId="9" borderId="51" xfId="0" applyNumberFormat="1" applyFont="1" applyFill="1" applyBorder="1" applyAlignment="1">
      <alignment horizontal="center" vertical="center" wrapText="1"/>
    </xf>
    <xf numFmtId="0" fontId="15" fillId="9" borderId="52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18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44" fontId="2" fillId="4" borderId="22" xfId="1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4" borderId="13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center" vertical="center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5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6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7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8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9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0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11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2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dam.psota@medisap.c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adovan.kneifl@philips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Vachta.Tomas@inlab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2"/>
  <sheetViews>
    <sheetView tabSelected="1" workbookViewId="0">
      <selection activeCell="D1" sqref="D1"/>
    </sheetView>
  </sheetViews>
  <sheetFormatPr defaultColWidth="8.85546875" defaultRowHeight="15"/>
  <cols>
    <col min="1" max="1" width="119.42578125" customWidth="1"/>
    <col min="2" max="2" width="18.28515625" customWidth="1"/>
    <col min="3" max="3" width="15.85546875" customWidth="1"/>
    <col min="4" max="4" width="19.42578125" customWidth="1"/>
    <col min="5" max="5" width="17" style="21" customWidth="1"/>
    <col min="6" max="6" width="25.28515625" customWidth="1"/>
    <col min="7" max="7" width="19.5703125" style="21" customWidth="1"/>
    <col min="8" max="8" width="90.5703125" customWidth="1"/>
  </cols>
  <sheetData>
    <row r="1" spans="1:7" ht="66.75" customHeight="1" thickBot="1">
      <c r="A1" s="49"/>
      <c r="B1" s="49"/>
      <c r="C1" s="49"/>
    </row>
    <row r="2" spans="1:7" ht="66.75" customHeight="1" thickBot="1">
      <c r="A2" s="50" t="s">
        <v>42</v>
      </c>
      <c r="B2" s="51"/>
      <c r="C2" s="52"/>
    </row>
    <row r="3" spans="1:7" ht="32.25" customHeight="1" thickBot="1">
      <c r="A3" s="53" t="s">
        <v>61</v>
      </c>
      <c r="B3" s="54"/>
      <c r="C3" s="55"/>
    </row>
    <row r="4" spans="1:7" ht="18.75" thickBot="1">
      <c r="A4" s="24" t="s">
        <v>59</v>
      </c>
      <c r="B4" s="56" t="s">
        <v>128</v>
      </c>
      <c r="C4" s="57"/>
      <c r="D4" s="47" t="s">
        <v>127</v>
      </c>
      <c r="E4" s="48"/>
      <c r="F4" s="47" t="s">
        <v>126</v>
      </c>
      <c r="G4" s="48"/>
    </row>
    <row r="5" spans="1:7" ht="15.75">
      <c r="A5" s="34" t="s">
        <v>40</v>
      </c>
      <c r="B5" s="19" t="s">
        <v>41</v>
      </c>
      <c r="C5" s="19" t="s">
        <v>39</v>
      </c>
      <c r="D5" s="19" t="s">
        <v>41</v>
      </c>
      <c r="E5" s="19" t="s">
        <v>39</v>
      </c>
      <c r="F5" s="19" t="s">
        <v>41</v>
      </c>
      <c r="G5" s="19" t="s">
        <v>39</v>
      </c>
    </row>
    <row r="6" spans="1:7" ht="30.75" thickBot="1">
      <c r="A6" s="25" t="s">
        <v>62</v>
      </c>
      <c r="B6" s="35" t="s">
        <v>106</v>
      </c>
      <c r="C6" s="36"/>
      <c r="D6" s="22" t="s">
        <v>60</v>
      </c>
      <c r="E6" s="36"/>
      <c r="F6" s="22" t="s">
        <v>60</v>
      </c>
      <c r="G6" s="36"/>
    </row>
    <row r="7" spans="1:7" ht="15.75">
      <c r="A7" s="37" t="s">
        <v>63</v>
      </c>
      <c r="B7" s="38" t="s">
        <v>64</v>
      </c>
      <c r="C7" s="39" t="s">
        <v>39</v>
      </c>
      <c r="D7" s="38" t="s">
        <v>64</v>
      </c>
      <c r="E7" s="39" t="s">
        <v>39</v>
      </c>
      <c r="F7" s="38" t="s">
        <v>64</v>
      </c>
      <c r="G7" s="39" t="s">
        <v>39</v>
      </c>
    </row>
    <row r="8" spans="1:7" ht="15.75">
      <c r="A8" s="26" t="s">
        <v>65</v>
      </c>
      <c r="B8" s="40"/>
      <c r="C8" s="41"/>
      <c r="D8" s="40"/>
      <c r="E8" s="41"/>
      <c r="F8" s="40"/>
      <c r="G8" s="41"/>
    </row>
    <row r="9" spans="1:7" ht="15.75">
      <c r="A9" s="25" t="s">
        <v>66</v>
      </c>
      <c r="B9" s="35" t="s">
        <v>106</v>
      </c>
      <c r="C9" s="36"/>
      <c r="D9" s="22" t="s">
        <v>60</v>
      </c>
      <c r="E9" s="36"/>
      <c r="F9" s="22" t="s">
        <v>60</v>
      </c>
      <c r="G9" s="36"/>
    </row>
    <row r="10" spans="1:7" ht="15.75">
      <c r="A10" s="25" t="s">
        <v>67</v>
      </c>
      <c r="B10" s="35" t="s">
        <v>106</v>
      </c>
      <c r="C10" s="36"/>
      <c r="D10" s="22" t="s">
        <v>60</v>
      </c>
      <c r="E10" s="36"/>
      <c r="F10" s="22" t="s">
        <v>60</v>
      </c>
      <c r="G10" s="36"/>
    </row>
    <row r="11" spans="1:7" ht="15.75">
      <c r="A11" s="25" t="s">
        <v>68</v>
      </c>
      <c r="B11" s="35" t="s">
        <v>106</v>
      </c>
      <c r="C11" s="36"/>
      <c r="D11" s="22" t="s">
        <v>60</v>
      </c>
      <c r="E11" s="36"/>
      <c r="F11" s="22" t="s">
        <v>60</v>
      </c>
      <c r="G11" s="36"/>
    </row>
    <row r="12" spans="1:7" ht="15.75">
      <c r="A12" s="25" t="s">
        <v>107</v>
      </c>
      <c r="B12" s="35" t="s">
        <v>106</v>
      </c>
      <c r="C12" s="36"/>
      <c r="D12" s="22" t="s">
        <v>60</v>
      </c>
      <c r="E12" s="36"/>
      <c r="F12" s="22" t="s">
        <v>60</v>
      </c>
      <c r="G12" s="36"/>
    </row>
    <row r="13" spans="1:7" ht="15.75">
      <c r="A13" s="25" t="s">
        <v>69</v>
      </c>
      <c r="B13" s="35" t="s">
        <v>106</v>
      </c>
      <c r="C13" s="36"/>
      <c r="D13" s="22" t="s">
        <v>60</v>
      </c>
      <c r="E13" s="36"/>
      <c r="F13" s="22" t="s">
        <v>60</v>
      </c>
      <c r="G13" s="36"/>
    </row>
    <row r="14" spans="1:7" ht="15.75">
      <c r="A14" s="25" t="s">
        <v>70</v>
      </c>
      <c r="B14" s="35" t="s">
        <v>106</v>
      </c>
      <c r="C14" s="36"/>
      <c r="D14" s="22" t="s">
        <v>60</v>
      </c>
      <c r="E14" s="36"/>
      <c r="F14" s="22" t="s">
        <v>60</v>
      </c>
      <c r="G14" s="36"/>
    </row>
    <row r="15" spans="1:7" ht="15.75">
      <c r="A15" s="25" t="s">
        <v>108</v>
      </c>
      <c r="B15" s="35" t="s">
        <v>106</v>
      </c>
      <c r="C15" s="36"/>
      <c r="D15" s="22" t="s">
        <v>60</v>
      </c>
      <c r="E15" s="36"/>
      <c r="F15" s="22" t="s">
        <v>60</v>
      </c>
      <c r="G15" s="36"/>
    </row>
    <row r="16" spans="1:7" ht="15.75">
      <c r="A16" s="25" t="s">
        <v>71</v>
      </c>
      <c r="B16" s="35" t="s">
        <v>106</v>
      </c>
      <c r="C16" s="36"/>
      <c r="D16" s="22" t="s">
        <v>60</v>
      </c>
      <c r="E16" s="36"/>
      <c r="F16" s="22" t="s">
        <v>60</v>
      </c>
      <c r="G16" s="36"/>
    </row>
    <row r="17" spans="1:7" ht="18.75" customHeight="1">
      <c r="A17" s="25" t="s">
        <v>72</v>
      </c>
      <c r="B17" s="35" t="s">
        <v>106</v>
      </c>
      <c r="C17" s="36"/>
      <c r="D17" s="22" t="s">
        <v>60</v>
      </c>
      <c r="E17" s="36"/>
      <c r="F17" s="22" t="s">
        <v>60</v>
      </c>
      <c r="G17" s="36"/>
    </row>
    <row r="18" spans="1:7" ht="15.75">
      <c r="A18" s="25" t="s">
        <v>73</v>
      </c>
      <c r="B18" s="35" t="s">
        <v>106</v>
      </c>
      <c r="C18" s="36"/>
      <c r="D18" s="22" t="s">
        <v>60</v>
      </c>
      <c r="E18" s="36"/>
      <c r="F18" s="22" t="s">
        <v>60</v>
      </c>
      <c r="G18" s="36"/>
    </row>
    <row r="19" spans="1:7" ht="17.25" customHeight="1">
      <c r="A19" s="46" t="s">
        <v>74</v>
      </c>
      <c r="B19" s="35" t="s">
        <v>106</v>
      </c>
      <c r="C19" s="36"/>
      <c r="D19" s="22" t="s">
        <v>60</v>
      </c>
      <c r="E19" s="36"/>
      <c r="F19" s="45" t="s">
        <v>133</v>
      </c>
      <c r="G19" s="36"/>
    </row>
    <row r="20" spans="1:7" ht="15.75">
      <c r="A20" s="25" t="s">
        <v>75</v>
      </c>
      <c r="B20" s="35" t="s">
        <v>106</v>
      </c>
      <c r="C20" s="36"/>
      <c r="D20" s="22" t="s">
        <v>60</v>
      </c>
      <c r="E20" s="36"/>
      <c r="F20" s="22" t="s">
        <v>60</v>
      </c>
      <c r="G20" s="36"/>
    </row>
    <row r="21" spans="1:7" ht="15.75">
      <c r="A21" s="25" t="s">
        <v>76</v>
      </c>
      <c r="B21" s="35" t="s">
        <v>106</v>
      </c>
      <c r="C21" s="36"/>
      <c r="D21" s="22" t="s">
        <v>60</v>
      </c>
      <c r="E21" s="36"/>
      <c r="F21" s="22" t="s">
        <v>60</v>
      </c>
      <c r="G21" s="36"/>
    </row>
    <row r="22" spans="1:7" ht="15.75">
      <c r="A22" s="25" t="s">
        <v>109</v>
      </c>
      <c r="B22" s="35" t="s">
        <v>106</v>
      </c>
      <c r="C22" s="36"/>
      <c r="D22" s="22" t="s">
        <v>60</v>
      </c>
      <c r="E22" s="36"/>
      <c r="F22" s="22" t="s">
        <v>60</v>
      </c>
      <c r="G22" s="36"/>
    </row>
    <row r="23" spans="1:7" ht="15.75">
      <c r="A23" s="26" t="s">
        <v>77</v>
      </c>
      <c r="B23" s="40"/>
      <c r="C23" s="41"/>
      <c r="D23" s="40"/>
      <c r="E23" s="41"/>
      <c r="F23" s="40"/>
      <c r="G23" s="41"/>
    </row>
    <row r="24" spans="1:7" ht="15.75">
      <c r="A24" s="25" t="s">
        <v>78</v>
      </c>
      <c r="B24" s="35" t="s">
        <v>106</v>
      </c>
      <c r="C24" s="36"/>
      <c r="D24" s="22" t="s">
        <v>60</v>
      </c>
      <c r="E24" s="36"/>
      <c r="F24" s="22" t="s">
        <v>60</v>
      </c>
      <c r="G24" s="36"/>
    </row>
    <row r="25" spans="1:7" ht="30">
      <c r="A25" s="25" t="s">
        <v>79</v>
      </c>
      <c r="B25" s="35" t="s">
        <v>106</v>
      </c>
      <c r="C25" s="36"/>
      <c r="D25" s="22" t="s">
        <v>60</v>
      </c>
      <c r="E25" s="36"/>
      <c r="F25" s="22" t="s">
        <v>60</v>
      </c>
      <c r="G25" s="36"/>
    </row>
    <row r="26" spans="1:7" ht="15.75">
      <c r="A26" s="25" t="s">
        <v>110</v>
      </c>
      <c r="B26" s="35" t="s">
        <v>106</v>
      </c>
      <c r="C26" s="36"/>
      <c r="D26" s="22" t="s">
        <v>60</v>
      </c>
      <c r="E26" s="36"/>
      <c r="F26" s="22" t="s">
        <v>60</v>
      </c>
      <c r="G26" s="36"/>
    </row>
    <row r="27" spans="1:7" ht="15.75">
      <c r="A27" s="25" t="s">
        <v>111</v>
      </c>
      <c r="B27" s="35" t="s">
        <v>106</v>
      </c>
      <c r="C27" s="36"/>
      <c r="D27" s="22" t="s">
        <v>60</v>
      </c>
      <c r="E27" s="36"/>
      <c r="F27" s="22" t="s">
        <v>60</v>
      </c>
      <c r="G27" s="36"/>
    </row>
    <row r="28" spans="1:7" ht="15.75">
      <c r="A28" s="25" t="s">
        <v>80</v>
      </c>
      <c r="B28" s="35" t="s">
        <v>106</v>
      </c>
      <c r="C28" s="36"/>
      <c r="D28" s="22" t="s">
        <v>60</v>
      </c>
      <c r="E28" s="36"/>
      <c r="F28" s="22" t="s">
        <v>60</v>
      </c>
      <c r="G28" s="36"/>
    </row>
    <row r="29" spans="1:7" ht="15.75">
      <c r="A29" s="25" t="s">
        <v>81</v>
      </c>
      <c r="B29" s="35" t="s">
        <v>106</v>
      </c>
      <c r="C29" s="36"/>
      <c r="D29" s="22" t="s">
        <v>60</v>
      </c>
      <c r="E29" s="36"/>
      <c r="F29" s="22" t="s">
        <v>60</v>
      </c>
      <c r="G29" s="36"/>
    </row>
    <row r="30" spans="1:7" ht="15.75">
      <c r="A30" s="25" t="s">
        <v>82</v>
      </c>
      <c r="B30" s="35" t="s">
        <v>106</v>
      </c>
      <c r="C30" s="36"/>
      <c r="D30" s="22" t="s">
        <v>60</v>
      </c>
      <c r="E30" s="36"/>
      <c r="F30" s="22" t="s">
        <v>60</v>
      </c>
      <c r="G30" s="36"/>
    </row>
    <row r="31" spans="1:7" ht="15.75">
      <c r="A31" s="25" t="s">
        <v>83</v>
      </c>
      <c r="B31" s="35" t="s">
        <v>106</v>
      </c>
      <c r="C31" s="36"/>
      <c r="D31" s="22" t="s">
        <v>60</v>
      </c>
      <c r="E31" s="36"/>
      <c r="F31" s="22" t="s">
        <v>60</v>
      </c>
      <c r="G31" s="36"/>
    </row>
    <row r="32" spans="1:7" ht="30">
      <c r="A32" s="46" t="s">
        <v>112</v>
      </c>
      <c r="B32" s="35" t="s">
        <v>106</v>
      </c>
      <c r="C32" s="36"/>
      <c r="D32" s="22" t="s">
        <v>60</v>
      </c>
      <c r="E32" s="36"/>
      <c r="F32" s="45" t="s">
        <v>133</v>
      </c>
      <c r="G32" s="36"/>
    </row>
    <row r="33" spans="1:7" ht="15.75">
      <c r="A33" s="25" t="s">
        <v>113</v>
      </c>
      <c r="B33" s="35" t="s">
        <v>106</v>
      </c>
      <c r="C33" s="36"/>
      <c r="D33" s="22" t="s">
        <v>60</v>
      </c>
      <c r="E33" s="36"/>
      <c r="F33" s="22" t="s">
        <v>60</v>
      </c>
      <c r="G33" s="36"/>
    </row>
    <row r="34" spans="1:7" ht="15.75">
      <c r="A34" s="46" t="s">
        <v>84</v>
      </c>
      <c r="B34" s="35" t="s">
        <v>106</v>
      </c>
      <c r="C34" s="36"/>
      <c r="D34" s="22" t="s">
        <v>60</v>
      </c>
      <c r="E34" s="36"/>
      <c r="F34" s="45" t="s">
        <v>133</v>
      </c>
      <c r="G34" s="36"/>
    </row>
    <row r="35" spans="1:7" ht="30">
      <c r="A35" s="25" t="s">
        <v>85</v>
      </c>
      <c r="B35" s="35" t="s">
        <v>106</v>
      </c>
      <c r="C35" s="36"/>
      <c r="D35" s="22" t="s">
        <v>60</v>
      </c>
      <c r="E35" s="36"/>
      <c r="F35" s="22" t="s">
        <v>60</v>
      </c>
      <c r="G35" s="36"/>
    </row>
    <row r="36" spans="1:7" ht="15.75">
      <c r="A36" s="25" t="s">
        <v>86</v>
      </c>
      <c r="B36" s="35" t="s">
        <v>106</v>
      </c>
      <c r="C36" s="36"/>
      <c r="D36" s="22" t="s">
        <v>60</v>
      </c>
      <c r="E36" s="36"/>
      <c r="F36" s="22" t="s">
        <v>60</v>
      </c>
      <c r="G36" s="36"/>
    </row>
    <row r="37" spans="1:7" ht="30">
      <c r="A37" s="25" t="s">
        <v>114</v>
      </c>
      <c r="B37" s="35" t="s">
        <v>106</v>
      </c>
      <c r="C37" s="36"/>
      <c r="D37" s="22" t="s">
        <v>60</v>
      </c>
      <c r="E37" s="36"/>
      <c r="F37" s="22" t="s">
        <v>60</v>
      </c>
      <c r="G37" s="36"/>
    </row>
    <row r="38" spans="1:7" ht="45">
      <c r="A38" s="25" t="s">
        <v>87</v>
      </c>
      <c r="B38" s="35" t="s">
        <v>106</v>
      </c>
      <c r="C38" s="36"/>
      <c r="D38" s="22" t="s">
        <v>60</v>
      </c>
      <c r="E38" s="36"/>
      <c r="F38" s="22" t="s">
        <v>60</v>
      </c>
      <c r="G38" s="36"/>
    </row>
    <row r="39" spans="1:7" ht="15.75">
      <c r="A39" s="25" t="s">
        <v>115</v>
      </c>
      <c r="B39" s="35" t="s">
        <v>106</v>
      </c>
      <c r="C39" s="36"/>
      <c r="D39" s="22" t="s">
        <v>60</v>
      </c>
      <c r="E39" s="36"/>
      <c r="F39" s="22" t="s">
        <v>60</v>
      </c>
      <c r="G39" s="36"/>
    </row>
    <row r="40" spans="1:7" ht="30">
      <c r="A40" s="25" t="s">
        <v>116</v>
      </c>
      <c r="B40" s="35" t="s">
        <v>106</v>
      </c>
      <c r="C40" s="36"/>
      <c r="D40" s="22" t="s">
        <v>60</v>
      </c>
      <c r="E40" s="36"/>
      <c r="F40" s="22" t="s">
        <v>60</v>
      </c>
      <c r="G40" s="36"/>
    </row>
    <row r="41" spans="1:7" ht="15.75">
      <c r="A41" s="25" t="s">
        <v>117</v>
      </c>
      <c r="B41" s="35" t="s">
        <v>106</v>
      </c>
      <c r="C41" s="36"/>
      <c r="D41" s="22" t="s">
        <v>60</v>
      </c>
      <c r="E41" s="36"/>
      <c r="F41" s="22" t="s">
        <v>60</v>
      </c>
      <c r="G41" s="36"/>
    </row>
    <row r="42" spans="1:7" ht="15.75">
      <c r="A42" s="25" t="s">
        <v>118</v>
      </c>
      <c r="B42" s="35" t="s">
        <v>106</v>
      </c>
      <c r="C42" s="36"/>
      <c r="D42" s="22" t="s">
        <v>60</v>
      </c>
      <c r="E42" s="36"/>
      <c r="F42" s="22" t="s">
        <v>60</v>
      </c>
      <c r="G42" s="36"/>
    </row>
    <row r="43" spans="1:7" ht="30">
      <c r="A43" s="25" t="s">
        <v>119</v>
      </c>
      <c r="B43" s="35" t="s">
        <v>106</v>
      </c>
      <c r="C43" s="36"/>
      <c r="D43" s="22" t="s">
        <v>60</v>
      </c>
      <c r="E43" s="36"/>
      <c r="F43" s="22" t="s">
        <v>60</v>
      </c>
      <c r="G43" s="36"/>
    </row>
    <row r="44" spans="1:7" ht="15.75">
      <c r="A44" s="25" t="s">
        <v>120</v>
      </c>
      <c r="B44" s="35" t="s">
        <v>106</v>
      </c>
      <c r="C44" s="36"/>
      <c r="D44" s="22" t="s">
        <v>60</v>
      </c>
      <c r="E44" s="36"/>
      <c r="F44" s="22" t="s">
        <v>60</v>
      </c>
      <c r="G44" s="36"/>
    </row>
    <row r="45" spans="1:7" ht="16.5" customHeight="1">
      <c r="A45" s="25" t="s">
        <v>88</v>
      </c>
      <c r="B45" s="35" t="s">
        <v>106</v>
      </c>
      <c r="C45" s="36"/>
      <c r="D45" s="22" t="s">
        <v>60</v>
      </c>
      <c r="E45" s="36"/>
      <c r="F45" s="22" t="s">
        <v>60</v>
      </c>
      <c r="G45" s="36"/>
    </row>
    <row r="46" spans="1:7" ht="15.75">
      <c r="A46" s="25" t="s">
        <v>121</v>
      </c>
      <c r="B46" s="35" t="s">
        <v>106</v>
      </c>
      <c r="C46" s="36"/>
      <c r="D46" s="22" t="s">
        <v>60</v>
      </c>
      <c r="E46" s="36"/>
      <c r="F46" s="22" t="s">
        <v>60</v>
      </c>
      <c r="G46" s="36"/>
    </row>
    <row r="47" spans="1:7" ht="30">
      <c r="A47" s="25" t="s">
        <v>89</v>
      </c>
      <c r="B47" s="35" t="s">
        <v>106</v>
      </c>
      <c r="C47" s="36"/>
      <c r="D47" s="22" t="s">
        <v>60</v>
      </c>
      <c r="E47" s="36"/>
      <c r="F47" s="22" t="s">
        <v>60</v>
      </c>
      <c r="G47" s="36"/>
    </row>
    <row r="48" spans="1:7" ht="16.5" customHeight="1">
      <c r="A48" s="25" t="s">
        <v>90</v>
      </c>
      <c r="B48" s="35" t="s">
        <v>106</v>
      </c>
      <c r="C48" s="36"/>
      <c r="D48" s="22" t="s">
        <v>60</v>
      </c>
      <c r="E48" s="36"/>
      <c r="F48" s="22" t="s">
        <v>60</v>
      </c>
      <c r="G48" s="36"/>
    </row>
    <row r="49" spans="1:7" ht="15.75">
      <c r="A49" s="25" t="s">
        <v>91</v>
      </c>
      <c r="B49" s="35" t="s">
        <v>106</v>
      </c>
      <c r="C49" s="36"/>
      <c r="D49" s="22" t="s">
        <v>60</v>
      </c>
      <c r="E49" s="36"/>
      <c r="F49" s="22" t="s">
        <v>60</v>
      </c>
      <c r="G49" s="36"/>
    </row>
    <row r="50" spans="1:7" ht="15.75">
      <c r="A50" s="26" t="s">
        <v>92</v>
      </c>
      <c r="B50" s="40"/>
      <c r="C50" s="41"/>
      <c r="D50" s="40"/>
      <c r="E50" s="41"/>
      <c r="F50" s="40"/>
      <c r="G50" s="41"/>
    </row>
    <row r="51" spans="1:7" ht="30">
      <c r="A51" s="25" t="s">
        <v>122</v>
      </c>
      <c r="B51" s="35" t="s">
        <v>106</v>
      </c>
      <c r="C51" s="36"/>
      <c r="D51" s="22" t="s">
        <v>60</v>
      </c>
      <c r="E51" s="36"/>
      <c r="F51" s="22" t="s">
        <v>60</v>
      </c>
      <c r="G51" s="36"/>
    </row>
    <row r="52" spans="1:7" ht="15.75">
      <c r="A52" s="25" t="s">
        <v>93</v>
      </c>
      <c r="B52" s="35" t="s">
        <v>106</v>
      </c>
      <c r="C52" s="36"/>
      <c r="D52" s="22" t="s">
        <v>60</v>
      </c>
      <c r="E52" s="36"/>
      <c r="F52" s="22" t="s">
        <v>60</v>
      </c>
      <c r="G52" s="36"/>
    </row>
    <row r="53" spans="1:7" ht="15.75">
      <c r="A53" s="25" t="s">
        <v>94</v>
      </c>
      <c r="B53" s="35" t="s">
        <v>106</v>
      </c>
      <c r="C53" s="36"/>
      <c r="D53" s="22" t="s">
        <v>60</v>
      </c>
      <c r="E53" s="36"/>
      <c r="F53" s="22" t="s">
        <v>60</v>
      </c>
      <c r="G53" s="36"/>
    </row>
    <row r="54" spans="1:7" ht="15.75">
      <c r="A54" s="46" t="s">
        <v>95</v>
      </c>
      <c r="B54" s="35" t="s">
        <v>106</v>
      </c>
      <c r="C54" s="36"/>
      <c r="D54" s="22" t="s">
        <v>60</v>
      </c>
      <c r="E54" s="36"/>
      <c r="F54" s="45" t="s">
        <v>133</v>
      </c>
      <c r="G54" s="36"/>
    </row>
    <row r="55" spans="1:7" ht="30">
      <c r="A55" s="46" t="s">
        <v>123</v>
      </c>
      <c r="B55" s="35" t="s">
        <v>106</v>
      </c>
      <c r="C55" s="36"/>
      <c r="D55" s="22" t="s">
        <v>60</v>
      </c>
      <c r="E55" s="36"/>
      <c r="F55" s="45" t="s">
        <v>133</v>
      </c>
      <c r="G55" s="36"/>
    </row>
    <row r="56" spans="1:7" ht="15.75">
      <c r="A56" s="26" t="s">
        <v>96</v>
      </c>
      <c r="B56" s="40"/>
      <c r="C56" s="41"/>
      <c r="D56" s="40"/>
      <c r="E56" s="41"/>
      <c r="F56" s="40"/>
      <c r="G56" s="41"/>
    </row>
    <row r="57" spans="1:7" ht="30">
      <c r="A57" s="42" t="s">
        <v>97</v>
      </c>
      <c r="B57" s="35" t="s">
        <v>106</v>
      </c>
      <c r="C57" s="36"/>
      <c r="D57" s="22" t="s">
        <v>60</v>
      </c>
      <c r="E57" s="36"/>
      <c r="F57" s="22" t="s">
        <v>60</v>
      </c>
      <c r="G57" s="36"/>
    </row>
    <row r="58" spans="1:7" ht="30">
      <c r="A58" s="25" t="s">
        <v>98</v>
      </c>
      <c r="B58" s="35" t="s">
        <v>106</v>
      </c>
      <c r="C58" s="36"/>
      <c r="D58" s="22" t="s">
        <v>60</v>
      </c>
      <c r="E58" s="36"/>
      <c r="F58" s="22" t="s">
        <v>60</v>
      </c>
      <c r="G58" s="36"/>
    </row>
    <row r="59" spans="1:7" ht="15.75">
      <c r="A59" s="43" t="s">
        <v>99</v>
      </c>
      <c r="B59" s="35" t="s">
        <v>106</v>
      </c>
      <c r="C59" s="44"/>
      <c r="D59" s="22" t="s">
        <v>60</v>
      </c>
      <c r="E59" s="44"/>
      <c r="F59" s="22" t="s">
        <v>60</v>
      </c>
      <c r="G59" s="44"/>
    </row>
    <row r="60" spans="1:7" ht="15.75">
      <c r="A60" s="26" t="s">
        <v>100</v>
      </c>
      <c r="B60" s="40"/>
      <c r="C60" s="41"/>
      <c r="D60" s="40"/>
      <c r="E60" s="41"/>
      <c r="F60" s="40"/>
      <c r="G60" s="41"/>
    </row>
    <row r="61" spans="1:7" ht="15.75">
      <c r="A61" s="43" t="s">
        <v>101</v>
      </c>
      <c r="B61" s="35" t="s">
        <v>106</v>
      </c>
      <c r="C61" s="44"/>
      <c r="D61" s="22" t="s">
        <v>60</v>
      </c>
      <c r="E61" s="44"/>
      <c r="F61" s="22" t="s">
        <v>60</v>
      </c>
      <c r="G61" s="44"/>
    </row>
    <row r="62" spans="1:7" ht="15.75">
      <c r="A62" s="43" t="s">
        <v>102</v>
      </c>
      <c r="B62" s="35" t="s">
        <v>106</v>
      </c>
      <c r="C62" s="44"/>
      <c r="D62" s="22" t="s">
        <v>60</v>
      </c>
      <c r="E62" s="44"/>
      <c r="F62" s="22" t="s">
        <v>60</v>
      </c>
      <c r="G62" s="44"/>
    </row>
    <row r="63" spans="1:7" ht="16.5" thickBot="1">
      <c r="A63" s="43" t="s">
        <v>103</v>
      </c>
      <c r="B63" s="35" t="s">
        <v>106</v>
      </c>
      <c r="C63" s="44"/>
      <c r="D63" s="22" t="s">
        <v>60</v>
      </c>
      <c r="E63" s="44"/>
      <c r="F63" s="22" t="s">
        <v>60</v>
      </c>
      <c r="G63" s="44"/>
    </row>
    <row r="64" spans="1:7" ht="15.75">
      <c r="A64" s="27" t="s">
        <v>52</v>
      </c>
      <c r="B64" s="20">
        <v>4378000</v>
      </c>
      <c r="C64" s="18"/>
      <c r="D64" s="58" t="s">
        <v>124</v>
      </c>
      <c r="E64" s="59"/>
      <c r="F64" s="58"/>
      <c r="G64" s="59"/>
    </row>
    <row r="65" spans="1:7" ht="16.5" thickBot="1">
      <c r="A65" s="28" t="s">
        <v>53</v>
      </c>
      <c r="B65" s="29">
        <f>B64*1.21</f>
        <v>5297380</v>
      </c>
      <c r="C65" s="30"/>
      <c r="D65" s="60" t="s">
        <v>125</v>
      </c>
      <c r="E65" s="61"/>
      <c r="F65" s="60">
        <f>1.21*F64</f>
        <v>0</v>
      </c>
      <c r="G65" s="61"/>
    </row>
    <row r="66" spans="1:7" ht="47.25">
      <c r="A66" s="31" t="s">
        <v>54</v>
      </c>
      <c r="B66" s="32">
        <f>SUM(B67:B71)*6</f>
        <v>271260</v>
      </c>
      <c r="C66" s="33"/>
      <c r="D66" s="62" t="s">
        <v>104</v>
      </c>
      <c r="E66" s="63"/>
      <c r="F66" s="62"/>
      <c r="G66" s="63"/>
    </row>
    <row r="67" spans="1:7" ht="16.5" thickBot="1">
      <c r="A67" s="28" t="s">
        <v>105</v>
      </c>
      <c r="B67" s="29">
        <v>33090</v>
      </c>
      <c r="C67" s="30"/>
      <c r="D67" s="64"/>
      <c r="E67" s="65"/>
      <c r="F67" s="64"/>
      <c r="G67" s="65"/>
    </row>
    <row r="68" spans="1:7" ht="16.5" thickBot="1">
      <c r="A68" s="28" t="s">
        <v>55</v>
      </c>
      <c r="B68" s="29">
        <v>0</v>
      </c>
      <c r="C68" s="30"/>
      <c r="D68" s="64"/>
      <c r="E68" s="65"/>
      <c r="F68" s="64"/>
      <c r="G68" s="65"/>
    </row>
    <row r="69" spans="1:7" ht="16.5" thickBot="1">
      <c r="A69" s="28" t="s">
        <v>56</v>
      </c>
      <c r="B69" s="29">
        <f>3*1290</f>
        <v>3870</v>
      </c>
      <c r="C69" s="30"/>
      <c r="D69" s="64"/>
      <c r="E69" s="65"/>
      <c r="F69" s="64"/>
      <c r="G69" s="65"/>
    </row>
    <row r="70" spans="1:7" ht="16.5" thickBot="1">
      <c r="A70" s="28" t="s">
        <v>57</v>
      </c>
      <c r="B70" s="29">
        <v>6750</v>
      </c>
      <c r="C70" s="30"/>
      <c r="D70" s="64"/>
      <c r="E70" s="65"/>
      <c r="F70" s="64"/>
      <c r="G70" s="65"/>
    </row>
    <row r="71" spans="1:7" ht="16.5" thickBot="1">
      <c r="A71" s="28" t="s">
        <v>58</v>
      </c>
      <c r="B71" s="29">
        <v>1500</v>
      </c>
      <c r="C71" s="30"/>
      <c r="D71" s="66"/>
      <c r="E71" s="67"/>
      <c r="F71" s="66"/>
      <c r="G71" s="67"/>
    </row>
    <row r="72" spans="1:7">
      <c r="E72"/>
      <c r="G72"/>
    </row>
  </sheetData>
  <mergeCells count="12">
    <mergeCell ref="D64:E64"/>
    <mergeCell ref="D65:E65"/>
    <mergeCell ref="D66:E71"/>
    <mergeCell ref="F64:G64"/>
    <mergeCell ref="F65:G65"/>
    <mergeCell ref="F66:G71"/>
    <mergeCell ref="F4:G4"/>
    <mergeCell ref="A1:C1"/>
    <mergeCell ref="A2:C2"/>
    <mergeCell ref="A3:C3"/>
    <mergeCell ref="B4:C4"/>
    <mergeCell ref="D4:E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4.5" thickBot="1">
      <c r="A2" s="69" t="s">
        <v>12</v>
      </c>
      <c r="B2" s="70"/>
      <c r="C2" s="70"/>
      <c r="D2" s="70"/>
      <c r="E2" s="70"/>
      <c r="F2" s="70"/>
      <c r="G2" s="70"/>
      <c r="H2" s="70"/>
      <c r="I2" s="70"/>
      <c r="J2" s="71"/>
    </row>
    <row r="3" spans="1:10" ht="27" customHeight="1" thickBot="1">
      <c r="A3" s="17" t="s">
        <v>38</v>
      </c>
      <c r="B3" s="72" t="s">
        <v>129</v>
      </c>
      <c r="C3" s="73"/>
      <c r="D3" s="73"/>
      <c r="E3" s="73"/>
      <c r="F3" s="73"/>
      <c r="G3" s="73"/>
      <c r="H3" s="73"/>
      <c r="I3" s="73"/>
      <c r="J3" s="73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4" t="s">
        <v>46</v>
      </c>
      <c r="B5" s="75"/>
      <c r="C5" s="75"/>
      <c r="D5" s="75"/>
      <c r="E5" s="75"/>
      <c r="F5" s="75"/>
      <c r="G5" s="75"/>
      <c r="H5" s="75"/>
      <c r="I5" s="75"/>
      <c r="J5" s="76"/>
    </row>
    <row r="6" spans="1:10">
      <c r="A6" s="77" t="s">
        <v>13</v>
      </c>
      <c r="B6" s="78"/>
      <c r="C6" s="78"/>
      <c r="D6" s="4" t="s">
        <v>1</v>
      </c>
      <c r="E6" s="2"/>
      <c r="F6" s="2"/>
      <c r="G6" s="79" t="s">
        <v>2</v>
      </c>
      <c r="H6" s="78"/>
      <c r="I6" s="78"/>
      <c r="J6" s="9"/>
    </row>
    <row r="7" spans="1:10" ht="15.75" thickBot="1">
      <c r="A7" s="80" t="s">
        <v>47</v>
      </c>
      <c r="B7" s="81"/>
      <c r="C7" s="81"/>
      <c r="D7" s="82">
        <v>724156711</v>
      </c>
      <c r="E7" s="83"/>
      <c r="F7" s="83"/>
      <c r="G7" s="84" t="s">
        <v>48</v>
      </c>
      <c r="H7" s="85"/>
      <c r="I7" s="85"/>
      <c r="J7" s="86"/>
    </row>
    <row r="8" spans="1:10" ht="21.75" customHeight="1" thickTop="1" thickBot="1">
      <c r="A8" s="87" t="s">
        <v>19</v>
      </c>
      <c r="B8" s="88"/>
      <c r="C8" s="88"/>
      <c r="D8" s="88"/>
      <c r="E8" s="88"/>
      <c r="F8" s="88"/>
      <c r="G8" s="88"/>
      <c r="H8" s="88"/>
      <c r="I8" s="88"/>
      <c r="J8" s="89"/>
    </row>
    <row r="9" spans="1:10" ht="15.75" thickBot="1">
      <c r="A9" s="90"/>
      <c r="B9" s="91"/>
      <c r="C9" s="91"/>
      <c r="D9" s="92"/>
      <c r="E9" s="93" t="s">
        <v>3</v>
      </c>
      <c r="F9" s="93"/>
      <c r="G9" s="93" t="s">
        <v>4</v>
      </c>
      <c r="H9" s="93"/>
      <c r="I9" s="93" t="s">
        <v>5</v>
      </c>
      <c r="J9" s="94"/>
    </row>
    <row r="10" spans="1:10" s="5" customFormat="1" ht="15.75" thickBot="1">
      <c r="A10" s="95" t="s">
        <v>16</v>
      </c>
      <c r="B10" s="96"/>
      <c r="C10" s="96"/>
      <c r="D10" s="23" t="s">
        <v>36</v>
      </c>
      <c r="E10" s="72">
        <v>4378000</v>
      </c>
      <c r="F10" s="97"/>
      <c r="G10" s="72">
        <f>0.21*E10</f>
        <v>919380</v>
      </c>
      <c r="H10" s="97"/>
      <c r="I10" s="98">
        <f>1.21*E10</f>
        <v>5297380</v>
      </c>
      <c r="J10" s="99"/>
    </row>
    <row r="11" spans="1:10" s="5" customFormat="1" ht="15.75" thickBot="1">
      <c r="A11" s="15" t="s">
        <v>18</v>
      </c>
      <c r="B11" s="16"/>
      <c r="C11" s="16"/>
      <c r="D11" s="13">
        <v>1</v>
      </c>
      <c r="E11" s="72">
        <f>D11*E10</f>
        <v>4378000</v>
      </c>
      <c r="F11" s="97"/>
      <c r="G11" s="72">
        <f>0.21*E11</f>
        <v>919380</v>
      </c>
      <c r="H11" s="97"/>
      <c r="I11" s="98">
        <f>1.21*E11</f>
        <v>5297380</v>
      </c>
      <c r="J11" s="99"/>
    </row>
    <row r="12" spans="1:10" ht="15.75" thickBot="1">
      <c r="A12" s="104" t="s">
        <v>17</v>
      </c>
      <c r="B12" s="105"/>
      <c r="C12" s="105"/>
      <c r="D12" s="105"/>
      <c r="E12" s="105"/>
      <c r="F12" s="105"/>
      <c r="G12" s="105"/>
      <c r="H12" s="105"/>
      <c r="I12" s="12">
        <v>2</v>
      </c>
      <c r="J12" s="6" t="s">
        <v>6</v>
      </c>
    </row>
    <row r="13" spans="1:10" ht="5.25" customHeight="1" thickBot="1">
      <c r="A13" s="106"/>
      <c r="B13" s="107"/>
      <c r="C13" s="107"/>
      <c r="D13" s="107"/>
      <c r="E13" s="107"/>
      <c r="F13" s="107"/>
      <c r="G13" s="107"/>
      <c r="H13" s="107"/>
      <c r="I13" s="107"/>
      <c r="J13" s="108"/>
    </row>
    <row r="14" spans="1:10" ht="18" customHeight="1" thickBot="1">
      <c r="A14" s="109" t="s">
        <v>37</v>
      </c>
      <c r="B14" s="110"/>
      <c r="C14" s="110"/>
      <c r="D14" s="110"/>
      <c r="E14" s="110"/>
      <c r="F14" s="110"/>
      <c r="G14" s="110"/>
      <c r="H14" s="110"/>
      <c r="I14" s="110"/>
      <c r="J14" s="111"/>
    </row>
    <row r="15" spans="1:10" ht="15.75" thickBot="1">
      <c r="A15" s="112"/>
      <c r="B15" s="113"/>
      <c r="C15" s="113"/>
      <c r="D15" s="113"/>
      <c r="E15" s="93" t="s">
        <v>3</v>
      </c>
      <c r="F15" s="93"/>
      <c r="G15" s="93" t="s">
        <v>4</v>
      </c>
      <c r="H15" s="93"/>
      <c r="I15" s="93" t="s">
        <v>5</v>
      </c>
      <c r="J15" s="94"/>
    </row>
    <row r="16" spans="1:10" ht="32.25" customHeight="1" thickBot="1">
      <c r="A16" s="114" t="s">
        <v>14</v>
      </c>
      <c r="B16" s="115"/>
      <c r="C16" s="115"/>
      <c r="D16" s="115"/>
      <c r="E16" s="116">
        <v>33090</v>
      </c>
      <c r="F16" s="116"/>
      <c r="G16" s="116">
        <f>0.21*E16</f>
        <v>6948.9</v>
      </c>
      <c r="H16" s="116"/>
      <c r="I16" s="117">
        <f>1.21*E16</f>
        <v>40038.9</v>
      </c>
      <c r="J16" s="118"/>
    </row>
    <row r="17" spans="1:10" ht="15.75" thickBot="1">
      <c r="A17" s="104" t="s">
        <v>20</v>
      </c>
      <c r="B17" s="105"/>
      <c r="C17" s="105"/>
      <c r="D17" s="105"/>
      <c r="E17" s="105"/>
      <c r="F17" s="105"/>
      <c r="G17" s="105"/>
      <c r="H17" s="105"/>
      <c r="I17" s="12">
        <v>1</v>
      </c>
      <c r="J17" s="6" t="s">
        <v>7</v>
      </c>
    </row>
    <row r="18" spans="1:10" ht="32.25" customHeight="1" thickBot="1">
      <c r="A18" s="100" t="s">
        <v>15</v>
      </c>
      <c r="B18" s="101"/>
      <c r="C18" s="101"/>
      <c r="D18" s="101"/>
      <c r="E18" s="102">
        <f>E16*(8-I12)*I17</f>
        <v>198540</v>
      </c>
      <c r="F18" s="102"/>
      <c r="G18" s="102">
        <f>G16*(8-I12)*I17</f>
        <v>41693.399999999994</v>
      </c>
      <c r="H18" s="102"/>
      <c r="I18" s="102">
        <f>I16*(8-I12)*I17</f>
        <v>240233.40000000002</v>
      </c>
      <c r="J18" s="103"/>
    </row>
    <row r="19" spans="1:10" ht="3.75" customHeight="1" thickBot="1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47.25" customHeight="1" thickBot="1">
      <c r="A20" s="119" t="s">
        <v>21</v>
      </c>
      <c r="B20" s="120"/>
      <c r="C20" s="120"/>
      <c r="D20" s="120"/>
      <c r="E20" s="116">
        <v>0</v>
      </c>
      <c r="F20" s="116"/>
      <c r="G20" s="116">
        <v>0</v>
      </c>
      <c r="H20" s="116"/>
      <c r="I20" s="117">
        <v>0</v>
      </c>
      <c r="J20" s="118"/>
    </row>
    <row r="21" spans="1:10" ht="15.75" thickBot="1">
      <c r="A21" s="104" t="s">
        <v>25</v>
      </c>
      <c r="B21" s="105"/>
      <c r="C21" s="105"/>
      <c r="D21" s="105"/>
      <c r="E21" s="105"/>
      <c r="F21" s="105"/>
      <c r="G21" s="105"/>
      <c r="H21" s="105"/>
      <c r="I21" s="12">
        <v>0</v>
      </c>
      <c r="J21" s="6" t="s">
        <v>7</v>
      </c>
    </row>
    <row r="22" spans="1:10" ht="33.75" customHeight="1" thickBot="1">
      <c r="A22" s="121" t="s">
        <v>22</v>
      </c>
      <c r="B22" s="122"/>
      <c r="C22" s="122"/>
      <c r="D22" s="122"/>
      <c r="E22" s="102">
        <f>E20*(8-I12)*I21</f>
        <v>0</v>
      </c>
      <c r="F22" s="102"/>
      <c r="G22" s="102">
        <f>G20*(8-I12)*I21</f>
        <v>0</v>
      </c>
      <c r="H22" s="102"/>
      <c r="I22" s="102">
        <f>I20*(8-I12)*I21</f>
        <v>0</v>
      </c>
      <c r="J22" s="103"/>
    </row>
    <row r="23" spans="1:10" ht="5.25" customHeight="1" thickBot="1">
      <c r="A23" s="106"/>
      <c r="B23" s="107"/>
      <c r="C23" s="107"/>
      <c r="D23" s="107"/>
      <c r="E23" s="107"/>
      <c r="F23" s="107"/>
      <c r="G23" s="107"/>
      <c r="H23" s="107"/>
      <c r="I23" s="107"/>
      <c r="J23" s="108"/>
    </row>
    <row r="24" spans="1:10" ht="54" customHeight="1" thickBot="1">
      <c r="A24" s="119" t="s">
        <v>23</v>
      </c>
      <c r="B24" s="120"/>
      <c r="C24" s="120"/>
      <c r="D24" s="120"/>
      <c r="E24" s="116">
        <v>0</v>
      </c>
      <c r="F24" s="116"/>
      <c r="G24" s="116">
        <v>0</v>
      </c>
      <c r="H24" s="116"/>
      <c r="I24" s="117">
        <v>0</v>
      </c>
      <c r="J24" s="118"/>
    </row>
    <row r="25" spans="1:10" ht="15.75" thickBot="1">
      <c r="A25" s="114" t="s">
        <v>24</v>
      </c>
      <c r="B25" s="124"/>
      <c r="C25" s="124"/>
      <c r="D25" s="124"/>
      <c r="E25" s="124"/>
      <c r="F25" s="124"/>
      <c r="G25" s="124"/>
      <c r="H25" s="124"/>
      <c r="I25" s="12">
        <v>0</v>
      </c>
      <c r="J25" s="6" t="s">
        <v>7</v>
      </c>
    </row>
    <row r="26" spans="1:10" ht="36" customHeight="1" thickBot="1">
      <c r="A26" s="125" t="s">
        <v>26</v>
      </c>
      <c r="B26" s="126"/>
      <c r="C26" s="126"/>
      <c r="D26" s="126"/>
      <c r="E26" s="102">
        <f>E24*(8-I12)*I25</f>
        <v>0</v>
      </c>
      <c r="F26" s="102"/>
      <c r="G26" s="102">
        <f>G24*(8-I12)*I25</f>
        <v>0</v>
      </c>
      <c r="H26" s="102"/>
      <c r="I26" s="102">
        <f>I24*(8-I12)*I25</f>
        <v>0</v>
      </c>
      <c r="J26" s="103"/>
    </row>
    <row r="27" spans="1:10" ht="4.5" customHeight="1" thickBot="1">
      <c r="A27" s="127"/>
      <c r="B27" s="128"/>
      <c r="C27" s="128"/>
      <c r="D27" s="128"/>
      <c r="E27" s="128"/>
      <c r="F27" s="128"/>
      <c r="G27" s="128"/>
      <c r="H27" s="128"/>
      <c r="I27" s="128"/>
      <c r="J27" s="129"/>
    </row>
    <row r="28" spans="1:10" ht="30" customHeight="1" thickBot="1">
      <c r="A28" s="130" t="s">
        <v>27</v>
      </c>
      <c r="B28" s="131"/>
      <c r="C28" s="131"/>
      <c r="D28" s="131"/>
      <c r="E28" s="102">
        <f>D11*(E18+E22+E26)</f>
        <v>198540</v>
      </c>
      <c r="F28" s="102"/>
      <c r="G28" s="102">
        <f>D11*(G18+G22+G26)</f>
        <v>41693.399999999994</v>
      </c>
      <c r="H28" s="102"/>
      <c r="I28" s="102">
        <f>D11*(I18+I22+I26)</f>
        <v>240233.40000000002</v>
      </c>
      <c r="J28" s="103"/>
    </row>
    <row r="29" spans="1:10" ht="29.25" customHeight="1" thickBot="1">
      <c r="A29" s="109" t="s">
        <v>43</v>
      </c>
      <c r="B29" s="110"/>
      <c r="C29" s="110"/>
      <c r="D29" s="110"/>
      <c r="E29" s="110"/>
      <c r="F29" s="110"/>
      <c r="G29" s="110"/>
      <c r="H29" s="110"/>
      <c r="I29" s="110"/>
      <c r="J29" s="111"/>
    </row>
    <row r="30" spans="1:10" ht="29.25" customHeight="1" thickBot="1">
      <c r="A30" s="114" t="s">
        <v>29</v>
      </c>
      <c r="B30" s="115"/>
      <c r="C30" s="115"/>
      <c r="D30" s="115"/>
      <c r="E30" s="116">
        <v>1500</v>
      </c>
      <c r="F30" s="116"/>
      <c r="G30" s="116">
        <f>0.21*E30</f>
        <v>315</v>
      </c>
      <c r="H30" s="116"/>
      <c r="I30" s="116">
        <f>1.21*E30</f>
        <v>1815</v>
      </c>
      <c r="J30" s="123"/>
    </row>
    <row r="31" spans="1:10" ht="48" customHeight="1" thickBot="1">
      <c r="A31" s="114" t="s">
        <v>45</v>
      </c>
      <c r="B31" s="115"/>
      <c r="C31" s="115"/>
      <c r="D31" s="115"/>
      <c r="E31" s="116">
        <v>6750</v>
      </c>
      <c r="F31" s="116"/>
      <c r="G31" s="116">
        <f>0.21*E31</f>
        <v>1417.5</v>
      </c>
      <c r="H31" s="116"/>
      <c r="I31" s="116">
        <f>1.21*E31</f>
        <v>8167.5</v>
      </c>
      <c r="J31" s="123"/>
    </row>
    <row r="32" spans="1:10" ht="39" customHeight="1" thickBot="1">
      <c r="A32" s="135" t="s">
        <v>30</v>
      </c>
      <c r="B32" s="136"/>
      <c r="C32" s="136"/>
      <c r="D32" s="136"/>
      <c r="E32" s="102">
        <f>(E30+E31)*1*(8-I12)</f>
        <v>49500</v>
      </c>
      <c r="F32" s="102"/>
      <c r="G32" s="102">
        <f>(G30+G31)*1*(8-I12)</f>
        <v>10395</v>
      </c>
      <c r="H32" s="102"/>
      <c r="I32" s="102">
        <f>(I30+I31)*1*(8-I12)</f>
        <v>59895</v>
      </c>
      <c r="J32" s="103"/>
    </row>
    <row r="33" spans="1:10" ht="30" customHeight="1" thickBot="1">
      <c r="A33" s="109" t="s">
        <v>44</v>
      </c>
      <c r="B33" s="110"/>
      <c r="C33" s="110"/>
      <c r="D33" s="110"/>
      <c r="E33" s="110"/>
      <c r="F33" s="110"/>
      <c r="G33" s="110"/>
      <c r="H33" s="110"/>
      <c r="I33" s="110"/>
      <c r="J33" s="111"/>
    </row>
    <row r="34" spans="1:10" ht="51" customHeight="1" thickBot="1">
      <c r="A34" s="114" t="s">
        <v>28</v>
      </c>
      <c r="B34" s="115"/>
      <c r="C34" s="115"/>
      <c r="D34" s="115"/>
      <c r="E34" s="116">
        <v>3870</v>
      </c>
      <c r="F34" s="116"/>
      <c r="G34" s="116">
        <f>0.21*E34</f>
        <v>812.69999999999993</v>
      </c>
      <c r="H34" s="116"/>
      <c r="I34" s="116">
        <f>1.21*E34</f>
        <v>4682.7</v>
      </c>
      <c r="J34" s="123"/>
    </row>
    <row r="35" spans="1:10" ht="3.75" customHeight="1" thickBot="1">
      <c r="A35" s="132"/>
      <c r="B35" s="133"/>
      <c r="C35" s="133"/>
      <c r="D35" s="133"/>
      <c r="E35" s="133"/>
      <c r="F35" s="133"/>
      <c r="G35" s="133"/>
      <c r="H35" s="133"/>
      <c r="I35" s="133"/>
      <c r="J35" s="134"/>
    </row>
    <row r="36" spans="1:10" s="7" customFormat="1" ht="39.75" customHeight="1" thickBot="1">
      <c r="A36" s="138" t="s">
        <v>31</v>
      </c>
      <c r="B36" s="139"/>
      <c r="C36" s="139"/>
      <c r="D36" s="139"/>
      <c r="E36" s="140">
        <f>E11+E28+E34+E32</f>
        <v>4629910</v>
      </c>
      <c r="F36" s="140"/>
      <c r="G36" s="140">
        <f>G11+G28+G34+G32</f>
        <v>972281.1</v>
      </c>
      <c r="H36" s="140"/>
      <c r="I36" s="140">
        <f>I11+I28+I34+I32</f>
        <v>5602191.1000000006</v>
      </c>
      <c r="J36" s="141"/>
    </row>
    <row r="37" spans="1:10" ht="9.75" customHeight="1"/>
    <row r="38" spans="1:10" ht="30" customHeight="1">
      <c r="A38" s="142" t="s">
        <v>10</v>
      </c>
      <c r="B38" s="142"/>
      <c r="C38" s="142"/>
      <c r="D38" s="142"/>
      <c r="E38" s="142"/>
      <c r="F38" s="142"/>
      <c r="G38" s="142"/>
      <c r="H38" s="142"/>
      <c r="I38" s="142"/>
      <c r="J38" s="142"/>
    </row>
    <row r="39" spans="1:10" ht="32.25" customHeight="1">
      <c r="A39" s="143" t="s">
        <v>8</v>
      </c>
      <c r="B39" s="143"/>
      <c r="C39" s="143"/>
      <c r="D39" s="143"/>
      <c r="E39" s="143"/>
      <c r="F39" s="143"/>
      <c r="G39" s="143"/>
      <c r="H39" s="143"/>
      <c r="I39" s="143"/>
      <c r="J39" s="143"/>
    </row>
    <row r="40" spans="1:10" ht="46.5" customHeight="1">
      <c r="A40" s="144" t="s">
        <v>9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0" ht="44.25" customHeight="1">
      <c r="A41" s="145" t="s">
        <v>11</v>
      </c>
      <c r="B41" s="145"/>
      <c r="C41" s="145"/>
      <c r="D41" s="145"/>
      <c r="E41" s="145"/>
      <c r="F41" s="145"/>
      <c r="G41" s="145"/>
      <c r="H41" s="145"/>
      <c r="I41" s="145"/>
      <c r="J41" s="145"/>
    </row>
    <row r="42" spans="1:10" ht="9" customHeight="1">
      <c r="A42" s="146"/>
      <c r="B42" s="146"/>
      <c r="C42" s="146"/>
      <c r="D42" s="146"/>
      <c r="E42" s="146"/>
      <c r="F42" s="146"/>
      <c r="G42" s="146"/>
      <c r="H42" s="146"/>
      <c r="I42" s="146"/>
      <c r="J42" s="146"/>
    </row>
    <row r="43" spans="1:10" ht="31.5" customHeight="1">
      <c r="A43" s="137" t="s">
        <v>35</v>
      </c>
      <c r="B43" s="137"/>
      <c r="C43" s="137"/>
      <c r="D43" s="137"/>
      <c r="E43" s="137"/>
      <c r="F43" s="137"/>
      <c r="G43" s="137"/>
      <c r="H43" s="137"/>
      <c r="I43" s="137"/>
      <c r="J43" s="137"/>
    </row>
    <row r="44" spans="1:10" ht="33" customHeight="1">
      <c r="A44" s="137" t="s">
        <v>34</v>
      </c>
      <c r="B44" s="137"/>
      <c r="C44" s="137"/>
      <c r="D44" s="137"/>
      <c r="E44" s="137"/>
      <c r="F44" s="137"/>
      <c r="G44" s="137"/>
      <c r="H44" s="137"/>
      <c r="I44" s="137"/>
      <c r="J44" s="137"/>
    </row>
    <row r="45" spans="1:10" ht="39" customHeight="1">
      <c r="A45" s="137" t="s">
        <v>33</v>
      </c>
      <c r="B45" s="137"/>
      <c r="C45" s="137"/>
      <c r="D45" s="137"/>
      <c r="E45" s="137"/>
      <c r="F45" s="137"/>
      <c r="G45" s="137"/>
      <c r="H45" s="137"/>
      <c r="I45" s="137"/>
      <c r="J45" s="137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4.5" thickBot="1">
      <c r="A2" s="69" t="s">
        <v>12</v>
      </c>
      <c r="B2" s="70"/>
      <c r="C2" s="70"/>
      <c r="D2" s="70"/>
      <c r="E2" s="70"/>
      <c r="F2" s="70"/>
      <c r="G2" s="70"/>
      <c r="H2" s="70"/>
      <c r="I2" s="70"/>
      <c r="J2" s="71"/>
    </row>
    <row r="3" spans="1:10" ht="27" customHeight="1" thickBot="1">
      <c r="A3" s="17" t="s">
        <v>38</v>
      </c>
      <c r="B3" s="72" t="s">
        <v>129</v>
      </c>
      <c r="C3" s="73"/>
      <c r="D3" s="73"/>
      <c r="E3" s="73"/>
      <c r="F3" s="73"/>
      <c r="G3" s="73"/>
      <c r="H3" s="73"/>
      <c r="I3" s="73"/>
      <c r="J3" s="73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4" t="s">
        <v>51</v>
      </c>
      <c r="B5" s="75"/>
      <c r="C5" s="75"/>
      <c r="D5" s="75"/>
      <c r="E5" s="75"/>
      <c r="F5" s="75"/>
      <c r="G5" s="75"/>
      <c r="H5" s="75"/>
      <c r="I5" s="75"/>
      <c r="J5" s="76"/>
    </row>
    <row r="6" spans="1:10">
      <c r="A6" s="77" t="s">
        <v>13</v>
      </c>
      <c r="B6" s="78"/>
      <c r="C6" s="78"/>
      <c r="D6" s="4" t="s">
        <v>1</v>
      </c>
      <c r="E6" s="2"/>
      <c r="F6" s="2"/>
      <c r="G6" s="79" t="s">
        <v>2</v>
      </c>
      <c r="H6" s="78"/>
      <c r="I6" s="78"/>
      <c r="J6" s="9"/>
    </row>
    <row r="7" spans="1:10" ht="15.75" thickBot="1">
      <c r="A7" s="80" t="s">
        <v>49</v>
      </c>
      <c r="B7" s="81"/>
      <c r="C7" s="81"/>
      <c r="D7" s="82">
        <v>739183282</v>
      </c>
      <c r="E7" s="83"/>
      <c r="F7" s="83"/>
      <c r="G7" s="84" t="s">
        <v>50</v>
      </c>
      <c r="H7" s="85"/>
      <c r="I7" s="85"/>
      <c r="J7" s="86"/>
    </row>
    <row r="8" spans="1:10" ht="21.75" customHeight="1" thickTop="1" thickBot="1">
      <c r="A8" s="87" t="s">
        <v>19</v>
      </c>
      <c r="B8" s="88"/>
      <c r="C8" s="88"/>
      <c r="D8" s="88"/>
      <c r="E8" s="88"/>
      <c r="F8" s="88"/>
      <c r="G8" s="88"/>
      <c r="H8" s="88"/>
      <c r="I8" s="88"/>
      <c r="J8" s="89"/>
    </row>
    <row r="9" spans="1:10" ht="15.75" thickBot="1">
      <c r="A9" s="90"/>
      <c r="B9" s="91"/>
      <c r="C9" s="91"/>
      <c r="D9" s="92"/>
      <c r="E9" s="93" t="s">
        <v>3</v>
      </c>
      <c r="F9" s="93"/>
      <c r="G9" s="93" t="s">
        <v>4</v>
      </c>
      <c r="H9" s="93"/>
      <c r="I9" s="93" t="s">
        <v>5</v>
      </c>
      <c r="J9" s="94"/>
    </row>
    <row r="10" spans="1:10" s="5" customFormat="1" ht="15.75" thickBot="1">
      <c r="A10" s="95" t="s">
        <v>16</v>
      </c>
      <c r="B10" s="96"/>
      <c r="C10" s="96"/>
      <c r="D10" s="14" t="s">
        <v>36</v>
      </c>
      <c r="E10" s="72">
        <v>5000000</v>
      </c>
      <c r="F10" s="97"/>
      <c r="G10" s="72">
        <f>0.21*E10</f>
        <v>1050000</v>
      </c>
      <c r="H10" s="97"/>
      <c r="I10" s="98">
        <f>1.21*E10</f>
        <v>6050000</v>
      </c>
      <c r="J10" s="99"/>
    </row>
    <row r="11" spans="1:10" s="5" customFormat="1" ht="15.75" thickBot="1">
      <c r="A11" s="15" t="s">
        <v>18</v>
      </c>
      <c r="B11" s="16"/>
      <c r="C11" s="16"/>
      <c r="D11" s="13">
        <v>1</v>
      </c>
      <c r="E11" s="72">
        <f>E10*D11</f>
        <v>5000000</v>
      </c>
      <c r="F11" s="97"/>
      <c r="G11" s="72">
        <f>0.21*E11</f>
        <v>1050000</v>
      </c>
      <c r="H11" s="97"/>
      <c r="I11" s="98">
        <f>1.21*E11</f>
        <v>6050000</v>
      </c>
      <c r="J11" s="99"/>
    </row>
    <row r="12" spans="1:10" ht="15.75" thickBot="1">
      <c r="A12" s="104" t="s">
        <v>17</v>
      </c>
      <c r="B12" s="105"/>
      <c r="C12" s="105"/>
      <c r="D12" s="105"/>
      <c r="E12" s="105"/>
      <c r="F12" s="105"/>
      <c r="G12" s="105"/>
      <c r="H12" s="105"/>
      <c r="I12" s="12">
        <v>2</v>
      </c>
      <c r="J12" s="6" t="s">
        <v>6</v>
      </c>
    </row>
    <row r="13" spans="1:10" ht="5.25" customHeight="1" thickBot="1">
      <c r="A13" s="106"/>
      <c r="B13" s="107"/>
      <c r="C13" s="107"/>
      <c r="D13" s="107"/>
      <c r="E13" s="107"/>
      <c r="F13" s="107"/>
      <c r="G13" s="107"/>
      <c r="H13" s="107"/>
      <c r="I13" s="107"/>
      <c r="J13" s="108"/>
    </row>
    <row r="14" spans="1:10" ht="18" customHeight="1" thickBot="1">
      <c r="A14" s="109" t="s">
        <v>37</v>
      </c>
      <c r="B14" s="110"/>
      <c r="C14" s="110"/>
      <c r="D14" s="110"/>
      <c r="E14" s="110"/>
      <c r="F14" s="110"/>
      <c r="G14" s="110"/>
      <c r="H14" s="110"/>
      <c r="I14" s="110"/>
      <c r="J14" s="111"/>
    </row>
    <row r="15" spans="1:10" ht="15.75" thickBot="1">
      <c r="A15" s="112"/>
      <c r="B15" s="113"/>
      <c r="C15" s="113"/>
      <c r="D15" s="113"/>
      <c r="E15" s="93" t="s">
        <v>3</v>
      </c>
      <c r="F15" s="93"/>
      <c r="G15" s="93" t="s">
        <v>4</v>
      </c>
      <c r="H15" s="93"/>
      <c r="I15" s="93" t="s">
        <v>5</v>
      </c>
      <c r="J15" s="94"/>
    </row>
    <row r="16" spans="1:10" ht="32.25" customHeight="1" thickBot="1">
      <c r="A16" s="114" t="s">
        <v>14</v>
      </c>
      <c r="B16" s="115"/>
      <c r="C16" s="115"/>
      <c r="D16" s="115"/>
      <c r="E16" s="116"/>
      <c r="F16" s="116"/>
      <c r="G16" s="116">
        <f>0.21*E16</f>
        <v>0</v>
      </c>
      <c r="H16" s="116"/>
      <c r="I16" s="117">
        <f>1.21*E16</f>
        <v>0</v>
      </c>
      <c r="J16" s="118"/>
    </row>
    <row r="17" spans="1:10" ht="15.75" thickBot="1">
      <c r="A17" s="104" t="s">
        <v>20</v>
      </c>
      <c r="B17" s="105"/>
      <c r="C17" s="105"/>
      <c r="D17" s="105"/>
      <c r="E17" s="105"/>
      <c r="F17" s="105"/>
      <c r="G17" s="105"/>
      <c r="H17" s="105"/>
      <c r="I17" s="12">
        <v>1</v>
      </c>
      <c r="J17" s="6" t="s">
        <v>7</v>
      </c>
    </row>
    <row r="18" spans="1:10" ht="32.25" customHeight="1" thickBot="1">
      <c r="A18" s="100" t="s">
        <v>15</v>
      </c>
      <c r="B18" s="101"/>
      <c r="C18" s="101"/>
      <c r="D18" s="101"/>
      <c r="E18" s="102">
        <f>E16*(8-I12)*I17</f>
        <v>0</v>
      </c>
      <c r="F18" s="102"/>
      <c r="G18" s="102">
        <f>G16*(8-I12)*I17</f>
        <v>0</v>
      </c>
      <c r="H18" s="102"/>
      <c r="I18" s="102">
        <f>I16*(8-I12)*I17</f>
        <v>0</v>
      </c>
      <c r="J18" s="103"/>
    </row>
    <row r="19" spans="1:10" ht="3.75" customHeight="1" thickBot="1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47.25" customHeight="1" thickBot="1">
      <c r="A20" s="119" t="s">
        <v>21</v>
      </c>
      <c r="B20" s="120"/>
      <c r="C20" s="120"/>
      <c r="D20" s="120"/>
      <c r="E20" s="116">
        <v>0</v>
      </c>
      <c r="F20" s="116"/>
      <c r="G20" s="116">
        <v>0</v>
      </c>
      <c r="H20" s="116"/>
      <c r="I20" s="117">
        <v>0</v>
      </c>
      <c r="J20" s="118"/>
    </row>
    <row r="21" spans="1:10" ht="15.75" thickBot="1">
      <c r="A21" s="104" t="s">
        <v>25</v>
      </c>
      <c r="B21" s="105"/>
      <c r="C21" s="105"/>
      <c r="D21" s="105"/>
      <c r="E21" s="105"/>
      <c r="F21" s="105"/>
      <c r="G21" s="105"/>
      <c r="H21" s="105"/>
      <c r="I21" s="12">
        <v>0</v>
      </c>
      <c r="J21" s="6" t="s">
        <v>7</v>
      </c>
    </row>
    <row r="22" spans="1:10" ht="33.75" customHeight="1" thickBot="1">
      <c r="A22" s="121" t="s">
        <v>22</v>
      </c>
      <c r="B22" s="122"/>
      <c r="C22" s="122"/>
      <c r="D22" s="122"/>
      <c r="E22" s="102">
        <f>E20*(8-I12)*I21</f>
        <v>0</v>
      </c>
      <c r="F22" s="102"/>
      <c r="G22" s="102">
        <f>G20*(8-I12)*I21</f>
        <v>0</v>
      </c>
      <c r="H22" s="102"/>
      <c r="I22" s="102">
        <f>I20*(8-I12)*I21</f>
        <v>0</v>
      </c>
      <c r="J22" s="103"/>
    </row>
    <row r="23" spans="1:10" ht="5.25" customHeight="1" thickBot="1">
      <c r="A23" s="106"/>
      <c r="B23" s="107"/>
      <c r="C23" s="107"/>
      <c r="D23" s="107"/>
      <c r="E23" s="107"/>
      <c r="F23" s="107"/>
      <c r="G23" s="107"/>
      <c r="H23" s="107"/>
      <c r="I23" s="107"/>
      <c r="J23" s="108"/>
    </row>
    <row r="24" spans="1:10" ht="54" customHeight="1" thickBot="1">
      <c r="A24" s="119" t="s">
        <v>23</v>
      </c>
      <c r="B24" s="120"/>
      <c r="C24" s="120"/>
      <c r="D24" s="120"/>
      <c r="E24" s="116">
        <v>0</v>
      </c>
      <c r="F24" s="116"/>
      <c r="G24" s="116">
        <v>0</v>
      </c>
      <c r="H24" s="116"/>
      <c r="I24" s="117">
        <v>0</v>
      </c>
      <c r="J24" s="118"/>
    </row>
    <row r="25" spans="1:10" ht="15.75" thickBot="1">
      <c r="A25" s="114" t="s">
        <v>24</v>
      </c>
      <c r="B25" s="124"/>
      <c r="C25" s="124"/>
      <c r="D25" s="124"/>
      <c r="E25" s="124"/>
      <c r="F25" s="124"/>
      <c r="G25" s="124"/>
      <c r="H25" s="124"/>
      <c r="I25" s="12">
        <v>0</v>
      </c>
      <c r="J25" s="6" t="s">
        <v>7</v>
      </c>
    </row>
    <row r="26" spans="1:10" ht="36" customHeight="1" thickBot="1">
      <c r="A26" s="125" t="s">
        <v>26</v>
      </c>
      <c r="B26" s="126"/>
      <c r="C26" s="126"/>
      <c r="D26" s="126"/>
      <c r="E26" s="102">
        <f>E24*(8-I12)*I25</f>
        <v>0</v>
      </c>
      <c r="F26" s="102"/>
      <c r="G26" s="102">
        <f>G24*(8-I12)*I25</f>
        <v>0</v>
      </c>
      <c r="H26" s="102"/>
      <c r="I26" s="102">
        <f>I24*(8-I12)*I25</f>
        <v>0</v>
      </c>
      <c r="J26" s="103"/>
    </row>
    <row r="27" spans="1:10" ht="4.5" customHeight="1" thickBot="1">
      <c r="A27" s="127"/>
      <c r="B27" s="128"/>
      <c r="C27" s="128"/>
      <c r="D27" s="128"/>
      <c r="E27" s="128"/>
      <c r="F27" s="128"/>
      <c r="G27" s="128"/>
      <c r="H27" s="128"/>
      <c r="I27" s="128"/>
      <c r="J27" s="129"/>
    </row>
    <row r="28" spans="1:10" ht="30" customHeight="1" thickBot="1">
      <c r="A28" s="130" t="s">
        <v>27</v>
      </c>
      <c r="B28" s="131"/>
      <c r="C28" s="131"/>
      <c r="D28" s="131"/>
      <c r="E28" s="102">
        <f>D11*(E18+E22+E26)</f>
        <v>0</v>
      </c>
      <c r="F28" s="102"/>
      <c r="G28" s="102">
        <f>D11*(G18+G22+G26)</f>
        <v>0</v>
      </c>
      <c r="H28" s="102"/>
      <c r="I28" s="102">
        <f>D11*(I18+I22+I26)</f>
        <v>0</v>
      </c>
      <c r="J28" s="103"/>
    </row>
    <row r="29" spans="1:10" ht="29.25" customHeight="1" thickBot="1">
      <c r="A29" s="109" t="s">
        <v>43</v>
      </c>
      <c r="B29" s="110"/>
      <c r="C29" s="110"/>
      <c r="D29" s="110"/>
      <c r="E29" s="110"/>
      <c r="F29" s="110"/>
      <c r="G29" s="110"/>
      <c r="H29" s="110"/>
      <c r="I29" s="110"/>
      <c r="J29" s="111"/>
    </row>
    <row r="30" spans="1:10" ht="29.25" customHeight="1" thickBot="1">
      <c r="A30" s="114" t="s">
        <v>29</v>
      </c>
      <c r="B30" s="115"/>
      <c r="C30" s="115"/>
      <c r="D30" s="115"/>
      <c r="E30" s="116"/>
      <c r="F30" s="116"/>
      <c r="G30" s="116"/>
      <c r="H30" s="116"/>
      <c r="I30" s="116"/>
      <c r="J30" s="123"/>
    </row>
    <row r="31" spans="1:10" ht="48" customHeight="1" thickBot="1">
      <c r="A31" s="114" t="s">
        <v>45</v>
      </c>
      <c r="B31" s="115"/>
      <c r="C31" s="115"/>
      <c r="D31" s="115"/>
      <c r="E31" s="116"/>
      <c r="F31" s="116"/>
      <c r="G31" s="116"/>
      <c r="H31" s="116"/>
      <c r="I31" s="116"/>
      <c r="J31" s="123"/>
    </row>
    <row r="32" spans="1:10" ht="39" customHeight="1" thickBot="1">
      <c r="A32" s="135" t="s">
        <v>30</v>
      </c>
      <c r="B32" s="136"/>
      <c r="C32" s="136"/>
      <c r="D32" s="136"/>
      <c r="E32" s="102">
        <f>(E30+E31)*1*(8-I12)</f>
        <v>0</v>
      </c>
      <c r="F32" s="102"/>
      <c r="G32" s="102">
        <f>(G30+G31)*1*(8-I12)</f>
        <v>0</v>
      </c>
      <c r="H32" s="102"/>
      <c r="I32" s="102">
        <f>(I30+I31)*1*(8-I12)</f>
        <v>0</v>
      </c>
      <c r="J32" s="103"/>
    </row>
    <row r="33" spans="1:10" ht="30" customHeight="1" thickBot="1">
      <c r="A33" s="109" t="s">
        <v>44</v>
      </c>
      <c r="B33" s="110"/>
      <c r="C33" s="110"/>
      <c r="D33" s="110"/>
      <c r="E33" s="110"/>
      <c r="F33" s="110"/>
      <c r="G33" s="110"/>
      <c r="H33" s="110"/>
      <c r="I33" s="110"/>
      <c r="J33" s="111"/>
    </row>
    <row r="34" spans="1:10" ht="51" customHeight="1" thickBot="1">
      <c r="A34" s="114" t="s">
        <v>28</v>
      </c>
      <c r="B34" s="115"/>
      <c r="C34" s="115"/>
      <c r="D34" s="115"/>
      <c r="E34" s="116">
        <v>0</v>
      </c>
      <c r="F34" s="116"/>
      <c r="G34" s="116">
        <v>0</v>
      </c>
      <c r="H34" s="116"/>
      <c r="I34" s="116">
        <v>0</v>
      </c>
      <c r="J34" s="123"/>
    </row>
    <row r="35" spans="1:10" ht="3.75" customHeight="1" thickBot="1">
      <c r="A35" s="132"/>
      <c r="B35" s="133"/>
      <c r="C35" s="133"/>
      <c r="D35" s="133"/>
      <c r="E35" s="133"/>
      <c r="F35" s="133"/>
      <c r="G35" s="133"/>
      <c r="H35" s="133"/>
      <c r="I35" s="133"/>
      <c r="J35" s="134"/>
    </row>
    <row r="36" spans="1:10" s="7" customFormat="1" ht="39.75" customHeight="1" thickBot="1">
      <c r="A36" s="138" t="s">
        <v>31</v>
      </c>
      <c r="B36" s="139"/>
      <c r="C36" s="139"/>
      <c r="D36" s="139"/>
      <c r="E36" s="140">
        <f>E11+E28+E34+E32</f>
        <v>5000000</v>
      </c>
      <c r="F36" s="140"/>
      <c r="G36" s="140">
        <f>G11+G28+G34+G32</f>
        <v>1050000</v>
      </c>
      <c r="H36" s="140"/>
      <c r="I36" s="140">
        <f>I11+I28+I34+I32</f>
        <v>6050000</v>
      </c>
      <c r="J36" s="141"/>
    </row>
    <row r="37" spans="1:10" ht="9.75" customHeight="1"/>
    <row r="38" spans="1:10" ht="30" customHeight="1">
      <c r="A38" s="142" t="s">
        <v>10</v>
      </c>
      <c r="B38" s="142"/>
      <c r="C38" s="142"/>
      <c r="D38" s="142"/>
      <c r="E38" s="142"/>
      <c r="F38" s="142"/>
      <c r="G38" s="142"/>
      <c r="H38" s="142"/>
      <c r="I38" s="142"/>
      <c r="J38" s="142"/>
    </row>
    <row r="39" spans="1:10" ht="32.25" customHeight="1">
      <c r="A39" s="143" t="s">
        <v>8</v>
      </c>
      <c r="B39" s="143"/>
      <c r="C39" s="143"/>
      <c r="D39" s="143"/>
      <c r="E39" s="143"/>
      <c r="F39" s="143"/>
      <c r="G39" s="143"/>
      <c r="H39" s="143"/>
      <c r="I39" s="143"/>
      <c r="J39" s="143"/>
    </row>
    <row r="40" spans="1:10" ht="46.5" customHeight="1">
      <c r="A40" s="144" t="s">
        <v>9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0" ht="44.25" customHeight="1">
      <c r="A41" s="145" t="s">
        <v>11</v>
      </c>
      <c r="B41" s="145"/>
      <c r="C41" s="145"/>
      <c r="D41" s="145"/>
      <c r="E41" s="145"/>
      <c r="F41" s="145"/>
      <c r="G41" s="145"/>
      <c r="H41" s="145"/>
      <c r="I41" s="145"/>
      <c r="J41" s="145"/>
    </row>
    <row r="42" spans="1:10" ht="9" customHeight="1">
      <c r="A42" s="146"/>
      <c r="B42" s="146"/>
      <c r="C42" s="146"/>
      <c r="D42" s="146"/>
      <c r="E42" s="146"/>
      <c r="F42" s="146"/>
      <c r="G42" s="146"/>
      <c r="H42" s="146"/>
      <c r="I42" s="146"/>
      <c r="J42" s="146"/>
    </row>
    <row r="43" spans="1:10" ht="31.5" customHeight="1">
      <c r="A43" s="137" t="s">
        <v>35</v>
      </c>
      <c r="B43" s="137"/>
      <c r="C43" s="137"/>
      <c r="D43" s="137"/>
      <c r="E43" s="137"/>
      <c r="F43" s="137"/>
      <c r="G43" s="137"/>
      <c r="H43" s="137"/>
      <c r="I43" s="137"/>
      <c r="J43" s="137"/>
    </row>
    <row r="44" spans="1:10" ht="33" customHeight="1">
      <c r="A44" s="137" t="s">
        <v>34</v>
      </c>
      <c r="B44" s="137"/>
      <c r="C44" s="137"/>
      <c r="D44" s="137"/>
      <c r="E44" s="137"/>
      <c r="F44" s="137"/>
      <c r="G44" s="137"/>
      <c r="H44" s="137"/>
      <c r="I44" s="137"/>
      <c r="J44" s="137"/>
    </row>
    <row r="45" spans="1:10" ht="39" customHeight="1">
      <c r="A45" s="137" t="s">
        <v>33</v>
      </c>
      <c r="B45" s="137"/>
      <c r="C45" s="137"/>
      <c r="D45" s="137"/>
      <c r="E45" s="137"/>
      <c r="F45" s="137"/>
      <c r="G45" s="137"/>
      <c r="H45" s="137"/>
      <c r="I45" s="137"/>
      <c r="J45" s="137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9" width="9.140625" style="11"/>
    <col min="10" max="10" width="14.7109375" style="11" customWidth="1"/>
    <col min="11" max="16384" width="9.140625" style="1"/>
  </cols>
  <sheetData>
    <row r="1" spans="1:10" ht="21">
      <c r="A1" s="68" t="s">
        <v>32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4.5" thickBot="1">
      <c r="A2" s="69" t="s">
        <v>12</v>
      </c>
      <c r="B2" s="70"/>
      <c r="C2" s="70"/>
      <c r="D2" s="70"/>
      <c r="E2" s="70"/>
      <c r="F2" s="70"/>
      <c r="G2" s="70"/>
      <c r="H2" s="70"/>
      <c r="I2" s="70"/>
      <c r="J2" s="71"/>
    </row>
    <row r="3" spans="1:10" ht="27" customHeight="1" thickBot="1">
      <c r="A3" s="17" t="s">
        <v>38</v>
      </c>
      <c r="B3" s="72" t="s">
        <v>129</v>
      </c>
      <c r="C3" s="73"/>
      <c r="D3" s="73"/>
      <c r="E3" s="73"/>
      <c r="F3" s="73"/>
      <c r="G3" s="73"/>
      <c r="H3" s="73"/>
      <c r="I3" s="73"/>
      <c r="J3" s="73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4" t="s">
        <v>130</v>
      </c>
      <c r="B5" s="75"/>
      <c r="C5" s="75"/>
      <c r="D5" s="75"/>
      <c r="E5" s="75"/>
      <c r="F5" s="75"/>
      <c r="G5" s="75"/>
      <c r="H5" s="75"/>
      <c r="I5" s="75"/>
      <c r="J5" s="76"/>
    </row>
    <row r="6" spans="1:10">
      <c r="A6" s="77" t="s">
        <v>13</v>
      </c>
      <c r="B6" s="78"/>
      <c r="C6" s="78"/>
      <c r="D6" s="4" t="s">
        <v>1</v>
      </c>
      <c r="E6" s="2"/>
      <c r="F6" s="2"/>
      <c r="G6" s="79" t="s">
        <v>2</v>
      </c>
      <c r="H6" s="78"/>
      <c r="I6" s="78"/>
      <c r="J6" s="9"/>
    </row>
    <row r="7" spans="1:10" ht="15.75" thickBot="1">
      <c r="A7" s="80" t="s">
        <v>131</v>
      </c>
      <c r="B7" s="81"/>
      <c r="C7" s="81"/>
      <c r="D7" s="82">
        <v>602288262</v>
      </c>
      <c r="E7" s="83"/>
      <c r="F7" s="83"/>
      <c r="G7" s="84" t="s">
        <v>132</v>
      </c>
      <c r="H7" s="85"/>
      <c r="I7" s="85"/>
      <c r="J7" s="86"/>
    </row>
    <row r="8" spans="1:10" ht="21.75" customHeight="1" thickTop="1" thickBot="1">
      <c r="A8" s="87" t="s">
        <v>19</v>
      </c>
      <c r="B8" s="88"/>
      <c r="C8" s="88"/>
      <c r="D8" s="88"/>
      <c r="E8" s="88"/>
      <c r="F8" s="88"/>
      <c r="G8" s="88"/>
      <c r="H8" s="88"/>
      <c r="I8" s="88"/>
      <c r="J8" s="89"/>
    </row>
    <row r="9" spans="1:10" ht="15.75" thickBot="1">
      <c r="A9" s="90"/>
      <c r="B9" s="91"/>
      <c r="C9" s="91"/>
      <c r="D9" s="92"/>
      <c r="E9" s="93" t="s">
        <v>3</v>
      </c>
      <c r="F9" s="93"/>
      <c r="G9" s="93" t="s">
        <v>4</v>
      </c>
      <c r="H9" s="93"/>
      <c r="I9" s="93" t="s">
        <v>5</v>
      </c>
      <c r="J9" s="94"/>
    </row>
    <row r="10" spans="1:10" s="5" customFormat="1" ht="15.75" thickBot="1">
      <c r="A10" s="95" t="s">
        <v>16</v>
      </c>
      <c r="B10" s="96"/>
      <c r="C10" s="96"/>
      <c r="D10" s="23" t="s">
        <v>36</v>
      </c>
      <c r="E10" s="72"/>
      <c r="F10" s="97"/>
      <c r="G10" s="72">
        <f>0.21*E10</f>
        <v>0</v>
      </c>
      <c r="H10" s="97"/>
      <c r="I10" s="98">
        <f>1.21*E10</f>
        <v>0</v>
      </c>
      <c r="J10" s="99"/>
    </row>
    <row r="11" spans="1:10" s="5" customFormat="1" ht="15.75" thickBot="1">
      <c r="A11" s="15" t="s">
        <v>18</v>
      </c>
      <c r="B11" s="16"/>
      <c r="C11" s="16"/>
      <c r="D11" s="13">
        <v>1</v>
      </c>
      <c r="E11" s="72">
        <f>D11*E10</f>
        <v>0</v>
      </c>
      <c r="F11" s="97"/>
      <c r="G11" s="72">
        <f>0.21*E11</f>
        <v>0</v>
      </c>
      <c r="H11" s="97"/>
      <c r="I11" s="98">
        <f>1.21*E11</f>
        <v>0</v>
      </c>
      <c r="J11" s="99"/>
    </row>
    <row r="12" spans="1:10" ht="15.75" thickBot="1">
      <c r="A12" s="104" t="s">
        <v>17</v>
      </c>
      <c r="B12" s="105"/>
      <c r="C12" s="105"/>
      <c r="D12" s="105"/>
      <c r="E12" s="105"/>
      <c r="F12" s="105"/>
      <c r="G12" s="105"/>
      <c r="H12" s="105"/>
      <c r="I12" s="12">
        <v>2</v>
      </c>
      <c r="J12" s="6" t="s">
        <v>6</v>
      </c>
    </row>
    <row r="13" spans="1:10" ht="5.25" customHeight="1" thickBot="1">
      <c r="A13" s="106"/>
      <c r="B13" s="107"/>
      <c r="C13" s="107"/>
      <c r="D13" s="107"/>
      <c r="E13" s="107"/>
      <c r="F13" s="107"/>
      <c r="G13" s="107"/>
      <c r="H13" s="107"/>
      <c r="I13" s="107"/>
      <c r="J13" s="108"/>
    </row>
    <row r="14" spans="1:10" ht="18" customHeight="1" thickBot="1">
      <c r="A14" s="109" t="s">
        <v>37</v>
      </c>
      <c r="B14" s="110"/>
      <c r="C14" s="110"/>
      <c r="D14" s="110"/>
      <c r="E14" s="110"/>
      <c r="F14" s="110"/>
      <c r="G14" s="110"/>
      <c r="H14" s="110"/>
      <c r="I14" s="110"/>
      <c r="J14" s="111"/>
    </row>
    <row r="15" spans="1:10" ht="15.75" thickBot="1">
      <c r="A15" s="112"/>
      <c r="B15" s="113"/>
      <c r="C15" s="113"/>
      <c r="D15" s="113"/>
      <c r="E15" s="93" t="s">
        <v>3</v>
      </c>
      <c r="F15" s="93"/>
      <c r="G15" s="93" t="s">
        <v>4</v>
      </c>
      <c r="H15" s="93"/>
      <c r="I15" s="93" t="s">
        <v>5</v>
      </c>
      <c r="J15" s="94"/>
    </row>
    <row r="16" spans="1:10" ht="32.25" customHeight="1" thickBot="1">
      <c r="A16" s="114" t="s">
        <v>14</v>
      </c>
      <c r="B16" s="115"/>
      <c r="C16" s="115"/>
      <c r="D16" s="115"/>
      <c r="E16" s="116"/>
      <c r="F16" s="116"/>
      <c r="G16" s="116">
        <f>0.21*E16</f>
        <v>0</v>
      </c>
      <c r="H16" s="116"/>
      <c r="I16" s="117">
        <f>1.21*E16</f>
        <v>0</v>
      </c>
      <c r="J16" s="118"/>
    </row>
    <row r="17" spans="1:10" ht="15.75" thickBot="1">
      <c r="A17" s="104" t="s">
        <v>20</v>
      </c>
      <c r="B17" s="105"/>
      <c r="C17" s="105"/>
      <c r="D17" s="105"/>
      <c r="E17" s="105"/>
      <c r="F17" s="105"/>
      <c r="G17" s="105"/>
      <c r="H17" s="105"/>
      <c r="I17" s="12">
        <v>1</v>
      </c>
      <c r="J17" s="6" t="s">
        <v>7</v>
      </c>
    </row>
    <row r="18" spans="1:10" ht="32.25" customHeight="1" thickBot="1">
      <c r="A18" s="100" t="s">
        <v>15</v>
      </c>
      <c r="B18" s="101"/>
      <c r="C18" s="101"/>
      <c r="D18" s="101"/>
      <c r="E18" s="102">
        <f>E16*(8-I12)*I17</f>
        <v>0</v>
      </c>
      <c r="F18" s="102"/>
      <c r="G18" s="102">
        <f>G16*(8-I12)*I17</f>
        <v>0</v>
      </c>
      <c r="H18" s="102"/>
      <c r="I18" s="102">
        <f>I16*(8-I12)*I17</f>
        <v>0</v>
      </c>
      <c r="J18" s="103"/>
    </row>
    <row r="19" spans="1:10" ht="3.75" customHeight="1" thickBot="1">
      <c r="A19" s="106"/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47.25" customHeight="1" thickBot="1">
      <c r="A20" s="119" t="s">
        <v>21</v>
      </c>
      <c r="B20" s="120"/>
      <c r="C20" s="120"/>
      <c r="D20" s="120"/>
      <c r="E20" s="116">
        <v>0</v>
      </c>
      <c r="F20" s="116"/>
      <c r="G20" s="116">
        <v>0</v>
      </c>
      <c r="H20" s="116"/>
      <c r="I20" s="117">
        <v>0</v>
      </c>
      <c r="J20" s="118"/>
    </row>
    <row r="21" spans="1:10" ht="15.75" thickBot="1">
      <c r="A21" s="104" t="s">
        <v>25</v>
      </c>
      <c r="B21" s="105"/>
      <c r="C21" s="105"/>
      <c r="D21" s="105"/>
      <c r="E21" s="105"/>
      <c r="F21" s="105"/>
      <c r="G21" s="105"/>
      <c r="H21" s="105"/>
      <c r="I21" s="12">
        <v>0</v>
      </c>
      <c r="J21" s="6" t="s">
        <v>7</v>
      </c>
    </row>
    <row r="22" spans="1:10" ht="33.75" customHeight="1" thickBot="1">
      <c r="A22" s="121" t="s">
        <v>22</v>
      </c>
      <c r="B22" s="122"/>
      <c r="C22" s="122"/>
      <c r="D22" s="122"/>
      <c r="E22" s="102">
        <f>E20*(8-I12)*I21</f>
        <v>0</v>
      </c>
      <c r="F22" s="102"/>
      <c r="G22" s="102">
        <f>G20*(8-I12)*I21</f>
        <v>0</v>
      </c>
      <c r="H22" s="102"/>
      <c r="I22" s="102">
        <f>I20*(8-I12)*I21</f>
        <v>0</v>
      </c>
      <c r="J22" s="103"/>
    </row>
    <row r="23" spans="1:10" ht="5.25" customHeight="1" thickBot="1">
      <c r="A23" s="106"/>
      <c r="B23" s="107"/>
      <c r="C23" s="107"/>
      <c r="D23" s="107"/>
      <c r="E23" s="107"/>
      <c r="F23" s="107"/>
      <c r="G23" s="107"/>
      <c r="H23" s="107"/>
      <c r="I23" s="107"/>
      <c r="J23" s="108"/>
    </row>
    <row r="24" spans="1:10" ht="54" customHeight="1" thickBot="1">
      <c r="A24" s="119" t="s">
        <v>23</v>
      </c>
      <c r="B24" s="120"/>
      <c r="C24" s="120"/>
      <c r="D24" s="120"/>
      <c r="E24" s="116">
        <v>0</v>
      </c>
      <c r="F24" s="116"/>
      <c r="G24" s="116">
        <v>0</v>
      </c>
      <c r="H24" s="116"/>
      <c r="I24" s="117">
        <v>0</v>
      </c>
      <c r="J24" s="118"/>
    </row>
    <row r="25" spans="1:10" ht="15.75" thickBot="1">
      <c r="A25" s="114" t="s">
        <v>24</v>
      </c>
      <c r="B25" s="124"/>
      <c r="C25" s="124"/>
      <c r="D25" s="124"/>
      <c r="E25" s="124"/>
      <c r="F25" s="124"/>
      <c r="G25" s="124"/>
      <c r="H25" s="124"/>
      <c r="I25" s="12">
        <v>0</v>
      </c>
      <c r="J25" s="6" t="s">
        <v>7</v>
      </c>
    </row>
    <row r="26" spans="1:10" ht="36" customHeight="1" thickBot="1">
      <c r="A26" s="125" t="s">
        <v>26</v>
      </c>
      <c r="B26" s="126"/>
      <c r="C26" s="126"/>
      <c r="D26" s="126"/>
      <c r="E26" s="102">
        <f>E24*(8-I12)*I25</f>
        <v>0</v>
      </c>
      <c r="F26" s="102"/>
      <c r="G26" s="102">
        <f>G24*(8-I12)*I25</f>
        <v>0</v>
      </c>
      <c r="H26" s="102"/>
      <c r="I26" s="102">
        <f>I24*(8-I12)*I25</f>
        <v>0</v>
      </c>
      <c r="J26" s="103"/>
    </row>
    <row r="27" spans="1:10" ht="4.5" customHeight="1" thickBot="1">
      <c r="A27" s="127"/>
      <c r="B27" s="128"/>
      <c r="C27" s="128"/>
      <c r="D27" s="128"/>
      <c r="E27" s="128"/>
      <c r="F27" s="128"/>
      <c r="G27" s="128"/>
      <c r="H27" s="128"/>
      <c r="I27" s="128"/>
      <c r="J27" s="129"/>
    </row>
    <row r="28" spans="1:10" ht="30" customHeight="1" thickBot="1">
      <c r="A28" s="130" t="s">
        <v>27</v>
      </c>
      <c r="B28" s="131"/>
      <c r="C28" s="131"/>
      <c r="D28" s="131"/>
      <c r="E28" s="102">
        <f>D11*(E18+E22+E26)</f>
        <v>0</v>
      </c>
      <c r="F28" s="102"/>
      <c r="G28" s="102">
        <f>D11*(G18+G22+G26)</f>
        <v>0</v>
      </c>
      <c r="H28" s="102"/>
      <c r="I28" s="102">
        <f>D11*(I18+I22+I26)</f>
        <v>0</v>
      </c>
      <c r="J28" s="103"/>
    </row>
    <row r="29" spans="1:10" ht="29.25" customHeight="1" thickBot="1">
      <c r="A29" s="109" t="s">
        <v>43</v>
      </c>
      <c r="B29" s="110"/>
      <c r="C29" s="110"/>
      <c r="D29" s="110"/>
      <c r="E29" s="110"/>
      <c r="F29" s="110"/>
      <c r="G29" s="110"/>
      <c r="H29" s="110"/>
      <c r="I29" s="110"/>
      <c r="J29" s="111"/>
    </row>
    <row r="30" spans="1:10" ht="29.25" customHeight="1" thickBot="1">
      <c r="A30" s="114" t="s">
        <v>29</v>
      </c>
      <c r="B30" s="115"/>
      <c r="C30" s="115"/>
      <c r="D30" s="115"/>
      <c r="E30" s="116"/>
      <c r="F30" s="116"/>
      <c r="G30" s="116">
        <f>0.21*E30</f>
        <v>0</v>
      </c>
      <c r="H30" s="116"/>
      <c r="I30" s="116">
        <f>1.21*E30</f>
        <v>0</v>
      </c>
      <c r="J30" s="123"/>
    </row>
    <row r="31" spans="1:10" ht="48" customHeight="1" thickBot="1">
      <c r="A31" s="114" t="s">
        <v>45</v>
      </c>
      <c r="B31" s="115"/>
      <c r="C31" s="115"/>
      <c r="D31" s="115"/>
      <c r="E31" s="116"/>
      <c r="F31" s="116"/>
      <c r="G31" s="116">
        <f>0.21*E31</f>
        <v>0</v>
      </c>
      <c r="H31" s="116"/>
      <c r="I31" s="116">
        <f>1.21*E31</f>
        <v>0</v>
      </c>
      <c r="J31" s="123"/>
    </row>
    <row r="32" spans="1:10" ht="39" customHeight="1" thickBot="1">
      <c r="A32" s="135" t="s">
        <v>30</v>
      </c>
      <c r="B32" s="136"/>
      <c r="C32" s="136"/>
      <c r="D32" s="136"/>
      <c r="E32" s="102">
        <f>(E30+E31)*1*(8-I12)</f>
        <v>0</v>
      </c>
      <c r="F32" s="102"/>
      <c r="G32" s="102">
        <f>(G30+G31)*1*(8-I12)</f>
        <v>0</v>
      </c>
      <c r="H32" s="102"/>
      <c r="I32" s="102">
        <f>(I30+I31)*1*(8-I12)</f>
        <v>0</v>
      </c>
      <c r="J32" s="103"/>
    </row>
    <row r="33" spans="1:10" ht="30" customHeight="1" thickBot="1">
      <c r="A33" s="109" t="s">
        <v>44</v>
      </c>
      <c r="B33" s="110"/>
      <c r="C33" s="110"/>
      <c r="D33" s="110"/>
      <c r="E33" s="110"/>
      <c r="F33" s="110"/>
      <c r="G33" s="110"/>
      <c r="H33" s="110"/>
      <c r="I33" s="110"/>
      <c r="J33" s="111"/>
    </row>
    <row r="34" spans="1:10" ht="51" customHeight="1" thickBot="1">
      <c r="A34" s="114" t="s">
        <v>28</v>
      </c>
      <c r="B34" s="115"/>
      <c r="C34" s="115"/>
      <c r="D34" s="115"/>
      <c r="E34" s="116"/>
      <c r="F34" s="116"/>
      <c r="G34" s="116">
        <f>0.21*E34</f>
        <v>0</v>
      </c>
      <c r="H34" s="116"/>
      <c r="I34" s="116">
        <f>1.21*E34</f>
        <v>0</v>
      </c>
      <c r="J34" s="123"/>
    </row>
    <row r="35" spans="1:10" ht="3.75" customHeight="1" thickBot="1">
      <c r="A35" s="132"/>
      <c r="B35" s="133"/>
      <c r="C35" s="133"/>
      <c r="D35" s="133"/>
      <c r="E35" s="133"/>
      <c r="F35" s="133"/>
      <c r="G35" s="133"/>
      <c r="H35" s="133"/>
      <c r="I35" s="133"/>
      <c r="J35" s="134"/>
    </row>
    <row r="36" spans="1:10" s="7" customFormat="1" ht="39.75" customHeight="1" thickBot="1">
      <c r="A36" s="138" t="s">
        <v>31</v>
      </c>
      <c r="B36" s="139"/>
      <c r="C36" s="139"/>
      <c r="D36" s="139"/>
      <c r="E36" s="140">
        <f>E11+E28+E34+E32</f>
        <v>0</v>
      </c>
      <c r="F36" s="140"/>
      <c r="G36" s="140">
        <f>G11+G28+G34+G32</f>
        <v>0</v>
      </c>
      <c r="H36" s="140"/>
      <c r="I36" s="140">
        <f>I11+I28+I34+I32</f>
        <v>0</v>
      </c>
      <c r="J36" s="141"/>
    </row>
    <row r="37" spans="1:10" ht="9.75" customHeight="1"/>
    <row r="38" spans="1:10" ht="30" customHeight="1">
      <c r="A38" s="142" t="s">
        <v>10</v>
      </c>
      <c r="B38" s="142"/>
      <c r="C38" s="142"/>
      <c r="D38" s="142"/>
      <c r="E38" s="142"/>
      <c r="F38" s="142"/>
      <c r="G38" s="142"/>
      <c r="H38" s="142"/>
      <c r="I38" s="142"/>
      <c r="J38" s="142"/>
    </row>
    <row r="39" spans="1:10" ht="32.25" customHeight="1">
      <c r="A39" s="143" t="s">
        <v>8</v>
      </c>
      <c r="B39" s="143"/>
      <c r="C39" s="143"/>
      <c r="D39" s="143"/>
      <c r="E39" s="143"/>
      <c r="F39" s="143"/>
      <c r="G39" s="143"/>
      <c r="H39" s="143"/>
      <c r="I39" s="143"/>
      <c r="J39" s="143"/>
    </row>
    <row r="40" spans="1:10" ht="46.5" customHeight="1">
      <c r="A40" s="144" t="s">
        <v>9</v>
      </c>
      <c r="B40" s="144"/>
      <c r="C40" s="144"/>
      <c r="D40" s="144"/>
      <c r="E40" s="144"/>
      <c r="F40" s="144"/>
      <c r="G40" s="144"/>
      <c r="H40" s="144"/>
      <c r="I40" s="144"/>
      <c r="J40" s="144"/>
    </row>
    <row r="41" spans="1:10" ht="44.25" customHeight="1">
      <c r="A41" s="145" t="s">
        <v>11</v>
      </c>
      <c r="B41" s="145"/>
      <c r="C41" s="145"/>
      <c r="D41" s="145"/>
      <c r="E41" s="145"/>
      <c r="F41" s="145"/>
      <c r="G41" s="145"/>
      <c r="H41" s="145"/>
      <c r="I41" s="145"/>
      <c r="J41" s="145"/>
    </row>
    <row r="42" spans="1:10" ht="9" customHeight="1">
      <c r="A42" s="146"/>
      <c r="B42" s="146"/>
      <c r="C42" s="146"/>
      <c r="D42" s="146"/>
      <c r="E42" s="146"/>
      <c r="F42" s="146"/>
      <c r="G42" s="146"/>
      <c r="H42" s="146"/>
      <c r="I42" s="146"/>
      <c r="J42" s="146"/>
    </row>
    <row r="43" spans="1:10" ht="31.5" customHeight="1">
      <c r="A43" s="137" t="s">
        <v>35</v>
      </c>
      <c r="B43" s="137"/>
      <c r="C43" s="137"/>
      <c r="D43" s="137"/>
      <c r="E43" s="137"/>
      <c r="F43" s="137"/>
      <c r="G43" s="137"/>
      <c r="H43" s="137"/>
      <c r="I43" s="137"/>
      <c r="J43" s="137"/>
    </row>
    <row r="44" spans="1:10" ht="33" customHeight="1">
      <c r="A44" s="137" t="s">
        <v>34</v>
      </c>
      <c r="B44" s="137"/>
      <c r="C44" s="137"/>
      <c r="D44" s="137"/>
      <c r="E44" s="137"/>
      <c r="F44" s="137"/>
      <c r="G44" s="137"/>
      <c r="H44" s="137"/>
      <c r="I44" s="137"/>
      <c r="J44" s="137"/>
    </row>
    <row r="45" spans="1:10" ht="39" customHeight="1">
      <c r="A45" s="137" t="s">
        <v>33</v>
      </c>
      <c r="B45" s="137"/>
      <c r="C45" s="137"/>
      <c r="D45" s="137"/>
      <c r="E45" s="137"/>
      <c r="F45" s="137"/>
      <c r="G45" s="137"/>
      <c r="H45" s="137"/>
      <c r="I45" s="137"/>
      <c r="J45" s="137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</vt:lpstr>
      <vt:lpstr>MEDISAP</vt:lpstr>
      <vt:lpstr>Philips</vt:lpstr>
      <vt:lpstr>BostonScientific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62642</cp:lastModifiedBy>
  <cp:lastPrinted>2017-03-17T08:38:19Z</cp:lastPrinted>
  <dcterms:created xsi:type="dcterms:W3CDTF">2016-05-04T05:30:34Z</dcterms:created>
  <dcterms:modified xsi:type="dcterms:W3CDTF">2021-02-17T13:18:25Z</dcterms:modified>
</cp:coreProperties>
</file>