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průzkum trhu - specifikace" sheetId="1" r:id="rId1"/>
    <sheet name="průzkum trhu - rozpis cen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9" i="1"/>
  <c r="E34" i="2"/>
  <c r="G33"/>
  <c r="I33" s="1"/>
  <c r="G32"/>
  <c r="G34" s="1"/>
  <c r="I30"/>
  <c r="G30"/>
  <c r="E26"/>
  <c r="I24"/>
  <c r="I26" s="1"/>
  <c r="G24"/>
  <c r="G26" s="1"/>
  <c r="G22"/>
  <c r="E22"/>
  <c r="G20"/>
  <c r="I20" s="1"/>
  <c r="I22" s="1"/>
  <c r="I18"/>
  <c r="G18"/>
  <c r="G28" s="1"/>
  <c r="E18"/>
  <c r="E28" s="1"/>
  <c r="E36" s="1"/>
  <c r="I16"/>
  <c r="G16"/>
  <c r="G11"/>
  <c r="I11" s="1"/>
  <c r="G10"/>
  <c r="I10" s="1"/>
  <c r="B77" i="1"/>
  <c r="G36" i="2" l="1"/>
  <c r="I28"/>
  <c r="I36" s="1"/>
  <c r="I32"/>
  <c r="I34" s="1"/>
</calcChain>
</file>

<file path=xl/sharedStrings.xml><?xml version="1.0" encoding="utf-8"?>
<sst xmlns="http://schemas.openxmlformats.org/spreadsheetml/2006/main" count="230" uniqueCount="151">
  <si>
    <t>TRŽNÍ PRŮZKUM</t>
  </si>
  <si>
    <t>Název veřejné zakázky: Systém pro elektrofyziologické vyšetření intrakardiálních potenciálů</t>
  </si>
  <si>
    <t xml:space="preserve">Uveďte typ, výrobce: </t>
  </si>
  <si>
    <t>Schwarzer CardioTek EPTracer 102</t>
  </si>
  <si>
    <t>Předmět veřejné zakázky</t>
  </si>
  <si>
    <t>ano/ne</t>
  </si>
  <si>
    <t>poznámky</t>
  </si>
  <si>
    <t>Dodávka, instalace, uvedení do provozu Systému pro elektrofyziologické vyšetření intrakardiálních potenciálů pro I.interní kliniku-kardiologickou včetně provedení zaškolení personálu.</t>
  </si>
  <si>
    <t>ANO</t>
  </si>
  <si>
    <t>Technická specifikace</t>
  </si>
  <si>
    <t>ANO / NE</t>
  </si>
  <si>
    <t>Specifikace Jednotky sběru dat: elektrofyziologického zesilovače</t>
  </si>
  <si>
    <t>• Alespoň 128 kanálový zesilovač pro bipolární, nebo unipolární vstupy</t>
  </si>
  <si>
    <t>NE</t>
  </si>
  <si>
    <t>102 kanálů</t>
  </si>
  <si>
    <t>• Možnost připojení alespoň 224 vstupů katétrů bez ztráty dalších signálů jako je NIBP, EKG, IBP atd.</t>
  </si>
  <si>
    <t>168 vstupů</t>
  </si>
  <si>
    <t>• Volba vzorkovací frekvence 1kHz, 2kHz a 4kHz</t>
  </si>
  <si>
    <t>1 kHz</t>
  </si>
  <si>
    <t>• Horní propust filtru na vstupu katetrů je minimálně 0,05-100Hz</t>
  </si>
  <si>
    <t>0,05, 0,2, 40, 80 Hz</t>
  </si>
  <si>
    <t>• Dolní propust filtru na vstupu katetrů je minimálně 150-1000Hz</t>
  </si>
  <si>
    <t>filtrování průměrováním</t>
  </si>
  <si>
    <t xml:space="preserve">• Vysokorychlostní přenos signálů mezi zesilovačem a počítačem za použití optického kabelu s galvanickým oddělením. </t>
  </si>
  <si>
    <t>• Vstupní moduly pro katétry připojené k zesilovači (minimálně 3 kusy) přičemž každý má alespoň 30 vstupů.</t>
  </si>
  <si>
    <t>6 modulů po 10-24 vstupech</t>
  </si>
  <si>
    <t>• Ochrana proti defibrilaci</t>
  </si>
  <si>
    <t>• Vestavěný filtr pro filtrování interference signálů z 3D mapovacích a lokalizačních systémů, jako je CARTO a ESI systém</t>
  </si>
  <si>
    <t>• Galvanické oddělení vstupních obvodů od výpočetního systému</t>
  </si>
  <si>
    <t>• Připojení až 4 stimulačních signálů</t>
  </si>
  <si>
    <t>2 kanály</t>
  </si>
  <si>
    <t>• Připojení až 4 měření invazivních tlaků</t>
  </si>
  <si>
    <t>3 IBP</t>
  </si>
  <si>
    <t>• Integrace hemodynamického modulu s SpO2 Masimo, neinvazivním měřením krevního tlaku a teploty se zobrazením měřených hodnot v prostředí EP systému</t>
  </si>
  <si>
    <t>• Hemodynamický modul uchovává trendy po dobu aspoň 24 hodin s rozlišením jedné minuty.</t>
  </si>
  <si>
    <t>nemá význam pro EP</t>
  </si>
  <si>
    <t>• Hemodynamický modul lze připojit k transportnímu monitoru vitálních funkcí, pro transport pacienta bez výpadku měřených parametrů.</t>
  </si>
  <si>
    <t>Požadavky na SW</t>
  </si>
  <si>
    <t>• Jednoduchá a úplná kontrola jednotlivých kanálů z hlediska zesílení, ořezávání, amplitudy, filtrů apod.</t>
  </si>
  <si>
    <t>• Současné zobrazení alespoň 30 křivek na jedné stránce obrazovky (například 2x10 signálů z lasso katétru, 10 křivek z CS katétru + další křivky z povrchového EKG výhodou.</t>
  </si>
  <si>
    <t>• Plynulý posuv křivek v okně prohlížení.</t>
  </si>
  <si>
    <t>• Výstup analogového synchronizačního signálu.</t>
  </si>
  <si>
    <t>• Exportu dat v binárním i ASCII formátu.</t>
  </si>
  <si>
    <t>jen binární</t>
  </si>
  <si>
    <t>• Uložení pacientských dat z výkonu na SD kartu přímo z EP software. Systém musí umožnovat uložení studie výkonu více než jednoho pacienta na jednu SD kartu.</t>
  </si>
  <si>
    <t>obecné úložiště</t>
  </si>
  <si>
    <t>• Nastavitelné automatické měření</t>
  </si>
  <si>
    <t>• Vícenásobné nastavitelné měřící značky</t>
  </si>
  <si>
    <t>• Systém musí mít funkci předprogramování určitých daných posloupností povelů (maker) pro automatizaci průběhu vyšetření.</t>
  </si>
  <si>
    <t xml:space="preserve">• Možnost vytváření předprogramovaných konfigurací pro různé studie a případně i pro různé lékaře. </t>
  </si>
  <si>
    <t>• Systém musí umožnit vytváření předprogramovaných zpráv podle požadavku zákazníka a jejich převedení do standardního PC formátu (Word, Excel, ...)</t>
  </si>
  <si>
    <t>• Systém musí exportovat závěrečné zprávy ve formátu HL7</t>
  </si>
  <si>
    <t>• Systém musí umožňovat rychlé změny parametrů jednotlivých signálů jako je jejich zapnutí/vypnutí, změna zesílení a rychlosti zobrazení.</t>
  </si>
  <si>
    <t>• Zobrazení křivek v různých rychlostech v rozsahu 10 – 400mm/s v real-time okně a v rozsahu 10 – 1600mm/s v okně pro analýzu. (minimálně 8 přednastavených rychlostí s možností ručního nastavení)</t>
  </si>
  <si>
    <t>10, 25, 50, 100, 150, 300 mm/s</t>
  </si>
  <si>
    <t>• Systém umožňuje tisk 12-ti svodového EKG stiskem ikony, nebo jedné klávesy.</t>
  </si>
  <si>
    <t>kombinace kláves</t>
  </si>
  <si>
    <t>• Systém musí mít interaktivní deník dokumentující postup vyšetření a umožňující rychlý a snadný přístup ke křivkám a datům. Deník musí být trvale zobrazen na obrazovce.</t>
  </si>
  <si>
    <t>• Automatický sběr dat při kryoablaci a jejich skutečné zobrazení ve formě čísla a grafické křivky se zápornou škálou a to minimálně -70 stupňů celsia.</t>
  </si>
  <si>
    <t>• Možnost Integrace Contact force katetrů, zobrazení síly a velikost v okně ablace.</t>
  </si>
  <si>
    <t>• Data a křivky v okně prohlížení lze zobrazit volbou času/události v deníku nebo listováním v okně prohlížení.</t>
  </si>
  <si>
    <t>• Systému musí být schopen provádět současně více činností např. sběr dat, jejich ukládání, prohlížení, analýzu a zobrazení.</t>
  </si>
  <si>
    <t>• Musí existovat možnost opakované analýza již uložených dat.</t>
  </si>
  <si>
    <t>• Systém musí umožnit vytváření vizuálních a zvukových upozornění na překročení nastavených mezí zvolených parametrů.</t>
  </si>
  <si>
    <t>• Systém musí mít jednoduchý grafický interface s možností buď ovládání pomocí myši, nebo pomocí kláves.</t>
  </si>
  <si>
    <t>• Systém musí podporovat příjem pacientských demografických údajů z nemocničního informačního systému prostřednictvím DICOM (Worklist)</t>
  </si>
  <si>
    <t>• Systém musí podporovat centralizovaný uživatelský management prostřednictvím nemocničního doménového řadiče.</t>
  </si>
  <si>
    <t>Požadavky na HW</t>
  </si>
  <si>
    <t>• Systém pracuje v prostředí MS Windows (min verze 7)</t>
  </si>
  <si>
    <t>• Propojení dvou LCD monitorů v ovladovně sálu a vyvedení dvou identických obrazů digitálním signálem na obrazovku operačního sálu.</t>
  </si>
  <si>
    <t>• Propojení se systémem Carto 3 Biosence-Webster (sdílení EKG, pacientských dat, sdílení obrázků, avi)</t>
  </si>
  <si>
    <t>• Možnost připojení UZ systému s intrakardiálním echem (ICE)</t>
  </si>
  <si>
    <t>• Propojení se systémem rentgenu (sdílení pacientských dat, rtg dávky)</t>
  </si>
  <si>
    <t>• Možnost budoucího doplnění o hemodynamický systém (katetrizační laboratoř)</t>
  </si>
  <si>
    <t>Systém musí splňovat: IEC60601-1, servisní autorizované středisko v ČR registrované u SÚKL</t>
  </si>
  <si>
    <t>Součást dodávky</t>
  </si>
  <si>
    <t>HW nutný ke správnému fungování a splnění požadavků (viz výše)</t>
  </si>
  <si>
    <t>SW nutný ke správnému fungování a splnění požadavků (viz výše)</t>
  </si>
  <si>
    <t>Licence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</si>
  <si>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</si>
  <si>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</si>
  <si>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</si>
  <si>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</si>
  <si>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</si>
  <si>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</si>
  <si>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</si>
  <si>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</si>
  <si>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</si>
  <si>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</si>
  <si>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</si>
  <si>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DOPLŇTE POUZE ŽLUTÁ POLE - BÍLÁ SE VYPOČTOU</t>
  </si>
  <si>
    <t>Tržní konzultace</t>
  </si>
  <si>
    <t>K zakázce:</t>
  </si>
  <si>
    <t>Elektrofyziologický systém</t>
  </si>
  <si>
    <t>Obchodní firma nebo název:</t>
  </si>
  <si>
    <t>SUBITO CZ, spol. s r. o.</t>
  </si>
  <si>
    <t>Kontaktní osoba</t>
  </si>
  <si>
    <t>telefon na kontaktní osobu</t>
  </si>
  <si>
    <t>e-mail na kontaktní osobu</t>
  </si>
  <si>
    <t>Vít Švachouček</t>
  </si>
  <si>
    <t>vitek@subito.cz</t>
  </si>
  <si>
    <t>Pořizovací náklady - všechny ks přístrojů vč. příslušenství</t>
  </si>
  <si>
    <t>Cena v Kč bez DPH</t>
  </si>
  <si>
    <t>DPH</t>
  </si>
  <si>
    <t>Cena v Kč vč. DPH</t>
  </si>
  <si>
    <t>Nabídková cena nabídnutého 1ks přístroje, zařízení</t>
  </si>
  <si>
    <t>Počet kusů</t>
  </si>
  <si>
    <t>Celková nabídková cena všech přístrojů - celková pořizovací cena</t>
  </si>
  <si>
    <t>Délka záruky v letech (min. 2 roky)</t>
  </si>
  <si>
    <t>roky / let</t>
  </si>
  <si>
    <t>Pravidelné servisní náklady jednoho přístroje po dobu životnosti 8let</t>
  </si>
  <si>
    <t>Náklady na periodické kontroly - BTK, prohlídky, ZDS, …</t>
  </si>
  <si>
    <t xml:space="preserve">Četnost periodických kontrol - násobitel za rok </t>
  </si>
  <si>
    <t>rok</t>
  </si>
  <si>
    <t>Náklady na periodické kontroly po celou dobu životnosti přístroje                                                                                  (Po dobu záruky budou periodické BTK prováděny zdarma)</t>
  </si>
  <si>
    <r>
      <rPr>
        <b/>
        <sz val="11"/>
        <color rgb="FF000000"/>
        <rFont val="Calibri"/>
        <family val="2"/>
        <charset val="238"/>
      </rPr>
      <t xml:space="preserve">Náklady za pravidelný servisní zásah - </t>
    </r>
    <r>
      <rPr>
        <b/>
        <i/>
        <sz val="11"/>
        <color rgb="FF000000"/>
        <rFont val="Calibri"/>
        <family val="2"/>
        <charset val="238"/>
      </rPr>
      <t>úkony mimo periodické kontroly</t>
    </r>
  </si>
  <si>
    <t>Četnost pravidelných servisních zásahů - násobitel za rok</t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</si>
  <si>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</si>
  <si>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rPr>
        <b/>
        <sz val="11"/>
        <color rgb="FF000000"/>
        <rFont val="Calibri"/>
        <family val="2"/>
        <charset val="238"/>
      </rPr>
      <t xml:space="preserve">Nabídková cena za jednotlivou pravidelnou elektrickou revizi - </t>
    </r>
    <r>
      <rPr>
        <b/>
        <i/>
        <sz val="11"/>
        <color rgb="FF000000"/>
        <rFont val="Calibri"/>
        <family val="2"/>
        <charset val="238"/>
      </rPr>
      <t>pokud není součástí periodických kontrol</t>
    </r>
  </si>
  <si>
    <t>Četnost pravidelných elektrických revizí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</si>
  <si>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</si>
  <si>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</si>
  <si>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 xml:space="preserve">Náklady na instruktáž personálu dle §61 zákona č. 268/2014 Sb. </t>
  </si>
  <si>
    <t>Náklady na instruktáž personálu - případná další jednotlivou instruktáž personálu mimo první bezplatné</t>
  </si>
  <si>
    <t>Modelové servisní náklady po dobu životnosti 8let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</si>
  <si>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</si>
  <si>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</si>
  <si>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</si>
  <si>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</si>
  <si>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</si>
  <si>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</si>
  <si>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rPr>
        <sz val="11"/>
        <color rgb="FF000000"/>
        <rFont val="Calibri"/>
        <family val="2"/>
        <charset val="238"/>
      </rP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rgb="FF000000"/>
        <rFont val="Calibri"/>
        <family val="2"/>
        <charset val="238"/>
      </rPr>
      <t>5</t>
    </r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</si>
  <si>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</si>
  <si>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V případě jiné četnosti periodických BTK než 1 x za rok, musí být tato četnost přepočtena na 1 rok, tzn. V případě četnosti peridocké BTK 1 x za 2 roky, bude tato četnost uvedena 0,5 / rok.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</si>
  <si>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</si>
  <si>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</si>
  <si>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ok</t>
  </si>
  <si>
    <t>bonus</t>
  </si>
  <si>
    <t>efektivita + bezpečnost</t>
  </si>
  <si>
    <t>možnost psaní závěru (oper.protokolu)</t>
  </si>
  <si>
    <t>bezpečnost</t>
  </si>
  <si>
    <t>efektivita</t>
  </si>
  <si>
    <t>ok, nepotřebujeme</t>
  </si>
  <si>
    <t>používáme</t>
  </si>
  <si>
    <t>ok, stačí nám 2</t>
  </si>
  <si>
    <t>používáme - kvalita zobrazení, filtruje vysoké frekvence</t>
  </si>
  <si>
    <t>Nepotřebujeme</t>
  </si>
  <si>
    <t>ok, detail, stačí kombinace kláves</t>
  </si>
  <si>
    <t>má význam pro dodatečnou synchronizaci stimulace</t>
  </si>
  <si>
    <t>VELKÝ BONUS</t>
  </si>
  <si>
    <r>
      <t>200mm/s standartní rychlost posuvu při všech ablacích a elfyz vyšetřeních, Prucka: 5,10,</t>
    </r>
    <r>
      <rPr>
        <b/>
        <sz val="11"/>
        <color rgb="FF000000"/>
        <rFont val="Calibri"/>
        <family val="2"/>
        <charset val="238"/>
      </rPr>
      <t>25,50,100,200,400</t>
    </r>
    <r>
      <rPr>
        <sz val="11"/>
        <color rgb="FF000000"/>
        <rFont val="Calibri"/>
        <family val="2"/>
        <charset val="238"/>
      </rPr>
      <t>,(800,1600) EP_WorkMate_Claris:25,50,75,100,150,200,300,400,500,600</t>
    </r>
  </si>
</sst>
</file>

<file path=xl/styles.xml><?xml version="1.0" encoding="utf-8"?>
<styleSheet xmlns="http://schemas.openxmlformats.org/spreadsheetml/2006/main">
  <numFmts count="1">
    <numFmt numFmtId="164" formatCode="_-* #,##0.00&quot; Kč&quot;_-;\-* #,##0.00&quot; Kč&quot;_-;_-* \-??&quot; Kč&quot;_-;_-@_-"/>
  </numFmts>
  <fonts count="20">
    <font>
      <sz val="11"/>
      <color rgb="FF000000"/>
      <name val="Calibr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2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808080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BFBFBF"/>
      </patternFill>
    </fill>
    <fill>
      <patternFill patternType="solid">
        <fgColor rgb="FFE6B9B8"/>
        <bgColor rgb="FFC0C0C0"/>
      </patternFill>
    </fill>
    <fill>
      <patternFill patternType="solid">
        <fgColor rgb="FFBFBFBF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/>
    <xf numFmtId="164" fontId="18" fillId="0" borderId="0" applyBorder="0" applyProtection="0"/>
    <xf numFmtId="0" fontId="2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9" fillId="0" borderId="21" xfId="2" applyFont="1" applyBorder="1" applyAlignment="1">
      <alignment vertical="center"/>
    </xf>
    <xf numFmtId="0" fontId="10" fillId="0" borderId="21" xfId="2" applyFont="1" applyBorder="1" applyAlignment="1">
      <alignment vertical="center"/>
    </xf>
    <xf numFmtId="0" fontId="2" fillId="0" borderId="0" xfId="2" applyBorder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1" fillId="6" borderId="2" xfId="2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12" borderId="0" xfId="0" applyFill="1"/>
    <xf numFmtId="0" fontId="0" fillId="13" borderId="0" xfId="0" applyFill="1"/>
    <xf numFmtId="0" fontId="19" fillId="0" borderId="0" xfId="0" applyFont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8" borderId="0" xfId="0" applyFont="1" applyFill="1" applyBorder="1" applyAlignment="1">
      <alignment horizontal="left" vertical="center" wrapText="1"/>
    </xf>
    <xf numFmtId="0" fontId="0" fillId="9" borderId="0" xfId="0" applyFont="1" applyFill="1" applyBorder="1" applyAlignment="1">
      <alignment horizontal="left" vertical="center" wrapText="1"/>
    </xf>
    <xf numFmtId="0" fontId="0" fillId="11" borderId="0" xfId="0" applyFont="1" applyFill="1" applyBorder="1" applyAlignment="1">
      <alignment horizontal="left" vertical="center" wrapText="1"/>
    </xf>
    <xf numFmtId="0" fontId="0" fillId="10" borderId="0" xfId="0" applyFill="1" applyBorder="1" applyAlignment="1">
      <alignment horizontal="center" vertical="center"/>
    </xf>
    <xf numFmtId="0" fontId="15" fillId="10" borderId="30" xfId="0" applyFont="1" applyFill="1" applyBorder="1" applyAlignment="1">
      <alignment horizontal="left" vertical="center" wrapText="1"/>
    </xf>
    <xf numFmtId="164" fontId="6" fillId="0" borderId="35" xfId="1" applyFont="1" applyBorder="1" applyAlignment="1" applyProtection="1">
      <alignment horizontal="center" vertical="center"/>
    </xf>
    <xf numFmtId="164" fontId="6" fillId="0" borderId="36" xfId="1" applyFont="1" applyBorder="1" applyAlignment="1" applyProtection="1">
      <alignment horizontal="center" vertical="center"/>
    </xf>
    <xf numFmtId="0" fontId="0" fillId="7" borderId="0" xfId="0" applyFont="1" applyFill="1" applyBorder="1" applyAlignment="1">
      <alignment horizontal="left" vertical="center" wrapText="1"/>
    </xf>
    <xf numFmtId="0" fontId="6" fillId="11" borderId="30" xfId="0" applyFont="1" applyFill="1" applyBorder="1" applyAlignment="1">
      <alignment horizontal="left" vertical="center" wrapText="1"/>
    </xf>
    <xf numFmtId="164" fontId="6" fillId="0" borderId="2" xfId="1" applyFont="1" applyBorder="1" applyAlignment="1" applyProtection="1">
      <alignment horizontal="center" vertical="center"/>
    </xf>
    <xf numFmtId="164" fontId="6" fillId="0" borderId="31" xfId="1" applyFont="1" applyBorder="1" applyAlignment="1" applyProtection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/>
    </xf>
    <xf numFmtId="164" fontId="6" fillId="5" borderId="2" xfId="1" applyFont="1" applyFill="1" applyBorder="1" applyAlignment="1" applyProtection="1">
      <alignment horizontal="center" vertical="center"/>
    </xf>
    <xf numFmtId="164" fontId="6" fillId="5" borderId="2" xfId="1" applyFont="1" applyFill="1" applyBorder="1" applyAlignment="1" applyProtection="1">
      <alignment horizontal="left" vertical="center"/>
    </xf>
    <xf numFmtId="164" fontId="11" fillId="5" borderId="22" xfId="1" applyFont="1" applyFill="1" applyBorder="1" applyAlignment="1" applyProtection="1">
      <alignment horizontal="center" vertical="center"/>
    </xf>
    <xf numFmtId="164" fontId="6" fillId="5" borderId="2" xfId="1" applyFont="1" applyFill="1" applyBorder="1" applyAlignment="1" applyProtection="1">
      <alignment horizontal="right" vertical="center"/>
    </xf>
    <xf numFmtId="0" fontId="13" fillId="6" borderId="33" xfId="2" applyFont="1" applyFill="1" applyBorder="1" applyAlignment="1">
      <alignment horizontal="center" vertical="center"/>
    </xf>
    <xf numFmtId="0" fontId="6" fillId="9" borderId="30" xfId="0" applyFont="1" applyFill="1" applyBorder="1" applyAlignment="1">
      <alignment horizontal="left" vertical="center" wrapText="1"/>
    </xf>
    <xf numFmtId="0" fontId="0" fillId="10" borderId="33" xfId="0" applyFill="1" applyBorder="1" applyAlignment="1">
      <alignment horizontal="center" vertical="center"/>
    </xf>
    <xf numFmtId="0" fontId="6" fillId="8" borderId="30" xfId="0" applyFont="1" applyFill="1" applyBorder="1" applyAlignment="1">
      <alignment horizontal="left" vertical="center" wrapText="1"/>
    </xf>
    <xf numFmtId="0" fontId="0" fillId="6" borderId="33" xfId="0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7" borderId="30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11" fillId="6" borderId="2" xfId="2" applyFont="1" applyFill="1" applyBorder="1" applyAlignment="1">
      <alignment horizontal="center" vertical="center"/>
    </xf>
    <xf numFmtId="0" fontId="11" fillId="6" borderId="31" xfId="2" applyFont="1" applyFill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2" fillId="5" borderId="27" xfId="2" applyFont="1" applyFill="1" applyBorder="1" applyAlignment="1">
      <alignment vertical="center"/>
    </xf>
    <xf numFmtId="3" fontId="2" fillId="5" borderId="27" xfId="2" applyNumberFormat="1" applyFill="1" applyBorder="1" applyAlignment="1">
      <alignment horizontal="left" vertical="center" indent="1"/>
    </xf>
    <xf numFmtId="0" fontId="12" fillId="5" borderId="28" xfId="2" applyFont="1" applyFill="1" applyBorder="1" applyAlignment="1">
      <alignment horizontal="left" vertical="center"/>
    </xf>
    <xf numFmtId="0" fontId="13" fillId="6" borderId="29" xfId="2" applyFont="1" applyFill="1" applyBorder="1" applyAlignment="1">
      <alignment horizontal="center" vertical="center"/>
    </xf>
    <xf numFmtId="0" fontId="2" fillId="0" borderId="30" xfId="2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164" fontId="6" fillId="5" borderId="22" xfId="1" applyFont="1" applyFill="1" applyBorder="1" applyAlignment="1" applyProtection="1">
      <alignment horizontal="center" vertical="center"/>
    </xf>
    <xf numFmtId="0" fontId="2" fillId="5" borderId="24" xfId="2" applyFont="1" applyFill="1" applyBorder="1" applyAlignment="1">
      <alignment horizontal="left" vertical="center" indent="1"/>
    </xf>
    <xf numFmtId="0" fontId="10" fillId="0" borderId="25" xfId="2" applyFont="1" applyBorder="1" applyAlignment="1">
      <alignment vertical="center"/>
    </xf>
    <xf numFmtId="0" fontId="10" fillId="0" borderId="26" xfId="2" applyFont="1" applyBorder="1" applyAlignment="1">
      <alignment vertical="center"/>
    </xf>
    <xf numFmtId="0" fontId="0" fillId="0" borderId="0" xfId="0" applyAlignment="1">
      <alignment horizontal="center" wrapText="1"/>
    </xf>
  </cellXfs>
  <cellStyles count="3">
    <cellStyle name="měny" xfId="1" builtinId="4"/>
    <cellStyle name="normální" xfId="0" builtinId="0"/>
    <cellStyle name="Vysvětlující text" xfId="2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BFBFBF"/>
      <rgbColor rgb="FFFF99CC"/>
      <rgbColor rgb="FFCC99FF"/>
      <rgbColor rgb="FFE6B9B8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2342520</xdr:colOff>
      <xdr:row>0</xdr:row>
      <xdr:rowOff>818280</xdr:rowOff>
    </xdr:to>
    <xdr:pic>
      <xdr:nvPicPr>
        <xdr:cNvPr id="2" name="obrázek 6"/>
        <xdr:cNvPicPr/>
      </xdr:nvPicPr>
      <xdr:blipFill>
        <a:blip xmlns:r="http://schemas.openxmlformats.org/officeDocument/2006/relationships" r:embed="rId1" cstate="print"/>
        <a:srcRect l="7561" t="3207" r="60689" b="88245"/>
        <a:stretch/>
      </xdr:blipFill>
      <xdr:spPr>
        <a:xfrm>
          <a:off x="0" y="0"/>
          <a:ext cx="2342520" cy="818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2486160</xdr:colOff>
      <xdr:row>0</xdr:row>
      <xdr:rowOff>0</xdr:rowOff>
    </xdr:from>
    <xdr:to>
      <xdr:col>2</xdr:col>
      <xdr:colOff>1428120</xdr:colOff>
      <xdr:row>0</xdr:row>
      <xdr:rowOff>799560</xdr:rowOff>
    </xdr:to>
    <xdr:pic>
      <xdr:nvPicPr>
        <xdr:cNvPr id="3" name="WordPictureWatermark3"/>
        <xdr:cNvPicPr/>
      </xdr:nvPicPr>
      <xdr:blipFill>
        <a:blip xmlns:r="http://schemas.openxmlformats.org/officeDocument/2006/relationships" r:embed="rId2" cstate="print"/>
        <a:srcRect l="16635" t="89501"/>
        <a:stretch/>
      </xdr:blipFill>
      <xdr:spPr>
        <a:xfrm>
          <a:off x="2486160" y="0"/>
          <a:ext cx="5474160" cy="7995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itek@subito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9"/>
  <sheetViews>
    <sheetView tabSelected="1" zoomScaleNormal="100" workbookViewId="0">
      <selection activeCell="P35" sqref="P35"/>
    </sheetView>
  </sheetViews>
  <sheetFormatPr defaultRowHeight="15"/>
  <cols>
    <col min="1" max="1" width="76.28515625" customWidth="1"/>
    <col min="2" max="2" width="16.28515625" customWidth="1"/>
    <col min="3" max="3" width="21.7109375" style="1" customWidth="1"/>
    <col min="4" max="4" width="8.7109375" customWidth="1"/>
    <col min="5" max="5" width="10.140625" bestFit="1" customWidth="1"/>
    <col min="6" max="1025" width="8.7109375" customWidth="1"/>
  </cols>
  <sheetData>
    <row r="1" spans="1:5" ht="66.75" customHeight="1">
      <c r="A1" s="48"/>
      <c r="B1" s="48"/>
      <c r="C1" s="48"/>
    </row>
    <row r="2" spans="1:5" ht="66.75" customHeight="1">
      <c r="A2" s="49" t="s">
        <v>0</v>
      </c>
      <c r="B2" s="49"/>
      <c r="C2" s="49"/>
    </row>
    <row r="3" spans="1:5" ht="41.45" customHeight="1">
      <c r="A3" s="50" t="s">
        <v>1</v>
      </c>
      <c r="B3" s="50"/>
      <c r="C3" s="50"/>
    </row>
    <row r="4" spans="1:5" ht="29.45" customHeight="1">
      <c r="A4" s="2" t="s">
        <v>2</v>
      </c>
      <c r="B4" s="51" t="s">
        <v>3</v>
      </c>
      <c r="C4" s="51"/>
    </row>
    <row r="5" spans="1:5" ht="25.5" customHeight="1">
      <c r="A5" s="3" t="s">
        <v>4</v>
      </c>
      <c r="B5" s="4" t="s">
        <v>5</v>
      </c>
      <c r="C5" s="4" t="s">
        <v>6</v>
      </c>
    </row>
    <row r="6" spans="1:5" ht="45">
      <c r="A6" s="5" t="s">
        <v>7</v>
      </c>
      <c r="B6" s="6" t="s">
        <v>8</v>
      </c>
      <c r="C6" s="7"/>
    </row>
    <row r="7" spans="1:5" ht="15.75">
      <c r="A7" s="8" t="s">
        <v>9</v>
      </c>
      <c r="B7" s="9" t="s">
        <v>10</v>
      </c>
      <c r="C7" s="10" t="s">
        <v>6</v>
      </c>
    </row>
    <row r="8" spans="1:5" ht="15.75">
      <c r="A8" s="11" t="s">
        <v>11</v>
      </c>
      <c r="B8" s="12"/>
      <c r="C8" s="13"/>
    </row>
    <row r="9" spans="1:5" ht="15.75">
      <c r="A9" s="5" t="s">
        <v>12</v>
      </c>
      <c r="B9" s="6" t="s">
        <v>13</v>
      </c>
      <c r="C9" s="7" t="s">
        <v>14</v>
      </c>
      <c r="E9" t="s">
        <v>136</v>
      </c>
    </row>
    <row r="10" spans="1:5" ht="30">
      <c r="A10" s="5" t="s">
        <v>15</v>
      </c>
      <c r="B10" s="6" t="s">
        <v>13</v>
      </c>
      <c r="C10" s="7" t="s">
        <v>16</v>
      </c>
      <c r="E10" t="s">
        <v>136</v>
      </c>
    </row>
    <row r="11" spans="1:5" ht="15.75">
      <c r="A11" s="5" t="s">
        <v>17</v>
      </c>
      <c r="B11" s="6" t="s">
        <v>13</v>
      </c>
      <c r="C11" s="7" t="s">
        <v>18</v>
      </c>
      <c r="D11" s="46"/>
      <c r="E11" t="s">
        <v>137</v>
      </c>
    </row>
    <row r="12" spans="1:5" ht="15.75">
      <c r="A12" s="5" t="s">
        <v>19</v>
      </c>
      <c r="B12" s="6" t="s">
        <v>8</v>
      </c>
      <c r="C12" s="7" t="s">
        <v>20</v>
      </c>
      <c r="E12" t="s">
        <v>136</v>
      </c>
    </row>
    <row r="13" spans="1:5" ht="15.75">
      <c r="A13" s="5" t="s">
        <v>21</v>
      </c>
      <c r="B13" s="6" t="s">
        <v>13</v>
      </c>
      <c r="C13" s="7" t="s">
        <v>22</v>
      </c>
      <c r="D13" s="45"/>
      <c r="E13" t="s">
        <v>145</v>
      </c>
    </row>
    <row r="14" spans="1:5" ht="30">
      <c r="A14" s="5" t="s">
        <v>23</v>
      </c>
      <c r="B14" s="6" t="s">
        <v>8</v>
      </c>
      <c r="C14" s="7"/>
    </row>
    <row r="15" spans="1:5" ht="31.5">
      <c r="A15" s="5" t="s">
        <v>24</v>
      </c>
      <c r="B15" s="6" t="s">
        <v>13</v>
      </c>
      <c r="C15" s="7" t="s">
        <v>25</v>
      </c>
      <c r="D15" s="46"/>
      <c r="E15" t="s">
        <v>137</v>
      </c>
    </row>
    <row r="16" spans="1:5" ht="15.75">
      <c r="A16" s="5" t="s">
        <v>26</v>
      </c>
      <c r="B16" s="6" t="s">
        <v>8</v>
      </c>
      <c r="C16" s="7"/>
    </row>
    <row r="17" spans="1:6" ht="30">
      <c r="A17" s="5" t="s">
        <v>27</v>
      </c>
      <c r="B17" s="6" t="s">
        <v>8</v>
      </c>
      <c r="C17" s="7"/>
    </row>
    <row r="18" spans="1:6" ht="15.75">
      <c r="A18" s="5" t="s">
        <v>28</v>
      </c>
      <c r="B18" s="6" t="s">
        <v>8</v>
      </c>
      <c r="C18" s="7"/>
    </row>
    <row r="19" spans="1:6" ht="15.75">
      <c r="A19" s="5" t="s">
        <v>29</v>
      </c>
      <c r="B19" s="6" t="s">
        <v>13</v>
      </c>
      <c r="C19" s="7" t="s">
        <v>30</v>
      </c>
      <c r="E19" t="s">
        <v>144</v>
      </c>
    </row>
    <row r="20" spans="1:6" ht="15.75">
      <c r="A20" s="5" t="s">
        <v>31</v>
      </c>
      <c r="B20" s="6" t="s">
        <v>13</v>
      </c>
      <c r="C20" s="7" t="s">
        <v>32</v>
      </c>
      <c r="E20" t="s">
        <v>144</v>
      </c>
    </row>
    <row r="21" spans="1:6" ht="45">
      <c r="A21" s="5" t="s">
        <v>33</v>
      </c>
      <c r="B21" s="6" t="s">
        <v>13</v>
      </c>
      <c r="C21" s="7"/>
      <c r="D21" s="46"/>
      <c r="E21" t="s">
        <v>137</v>
      </c>
    </row>
    <row r="22" spans="1:6" ht="30">
      <c r="A22" s="5" t="s">
        <v>34</v>
      </c>
      <c r="B22" s="6" t="s">
        <v>13</v>
      </c>
      <c r="C22" s="7" t="s">
        <v>35</v>
      </c>
      <c r="E22" t="s">
        <v>136</v>
      </c>
    </row>
    <row r="23" spans="1:6" ht="30">
      <c r="A23" s="5" t="s">
        <v>36</v>
      </c>
      <c r="B23" s="6" t="s">
        <v>13</v>
      </c>
      <c r="C23" s="7" t="s">
        <v>35</v>
      </c>
      <c r="E23" t="s">
        <v>136</v>
      </c>
    </row>
    <row r="24" spans="1:6" ht="15.75">
      <c r="A24" s="5"/>
      <c r="B24" s="6"/>
      <c r="C24" s="7"/>
    </row>
    <row r="25" spans="1:6" ht="15.75">
      <c r="A25" s="11" t="s">
        <v>37</v>
      </c>
      <c r="B25" s="12"/>
      <c r="C25" s="13"/>
    </row>
    <row r="26" spans="1:6" ht="30">
      <c r="A26" s="5" t="s">
        <v>38</v>
      </c>
      <c r="B26" s="6" t="s">
        <v>8</v>
      </c>
      <c r="C26" s="7"/>
    </row>
    <row r="27" spans="1:6" ht="45">
      <c r="A27" s="5" t="s">
        <v>39</v>
      </c>
      <c r="B27" s="6" t="s">
        <v>8</v>
      </c>
      <c r="C27" s="7"/>
    </row>
    <row r="28" spans="1:6" ht="15.75">
      <c r="A28" s="5" t="s">
        <v>40</v>
      </c>
      <c r="B28" s="6" t="s">
        <v>8</v>
      </c>
      <c r="C28" s="7"/>
    </row>
    <row r="29" spans="1:6" ht="15.75">
      <c r="A29" s="5" t="s">
        <v>41</v>
      </c>
      <c r="B29" s="6" t="s">
        <v>13</v>
      </c>
      <c r="C29" s="7"/>
      <c r="D29" s="46"/>
      <c r="E29" t="s">
        <v>137</v>
      </c>
      <c r="F29" s="47" t="s">
        <v>148</v>
      </c>
    </row>
    <row r="30" spans="1:6" ht="15.75">
      <c r="A30" s="5" t="s">
        <v>42</v>
      </c>
      <c r="B30" s="6" t="s">
        <v>13</v>
      </c>
      <c r="C30" s="7" t="s">
        <v>43</v>
      </c>
      <c r="E30" t="s">
        <v>136</v>
      </c>
    </row>
    <row r="31" spans="1:6" ht="45">
      <c r="A31" s="5" t="s">
        <v>44</v>
      </c>
      <c r="B31" s="6" t="s">
        <v>8</v>
      </c>
      <c r="C31" s="7" t="s">
        <v>45</v>
      </c>
    </row>
    <row r="32" spans="1:6" ht="15.75">
      <c r="A32" s="5" t="s">
        <v>46</v>
      </c>
      <c r="B32" s="6" t="s">
        <v>8</v>
      </c>
      <c r="C32" s="7"/>
    </row>
    <row r="33" spans="1:12" ht="15.75">
      <c r="A33" s="5" t="s">
        <v>47</v>
      </c>
      <c r="B33" s="6" t="s">
        <v>13</v>
      </c>
      <c r="C33" s="7"/>
      <c r="D33" s="46"/>
      <c r="E33" t="s">
        <v>137</v>
      </c>
      <c r="F33" t="s">
        <v>143</v>
      </c>
    </row>
    <row r="34" spans="1:12" ht="30">
      <c r="A34" s="5" t="s">
        <v>48</v>
      </c>
      <c r="B34" s="6" t="s">
        <v>13</v>
      </c>
      <c r="C34" s="7"/>
      <c r="D34" s="46"/>
      <c r="E34" t="s">
        <v>137</v>
      </c>
      <c r="F34" t="s">
        <v>138</v>
      </c>
    </row>
    <row r="35" spans="1:12" ht="30">
      <c r="A35" s="5" t="s">
        <v>49</v>
      </c>
      <c r="B35" s="6" t="s">
        <v>8</v>
      </c>
      <c r="C35" s="7"/>
    </row>
    <row r="36" spans="1:12" ht="45">
      <c r="A36" s="5" t="s">
        <v>50</v>
      </c>
      <c r="B36" s="6" t="s">
        <v>8</v>
      </c>
      <c r="C36" s="7"/>
    </row>
    <row r="37" spans="1:12" ht="15.75">
      <c r="A37" s="5" t="s">
        <v>51</v>
      </c>
      <c r="B37" s="6" t="s">
        <v>13</v>
      </c>
      <c r="C37" s="7"/>
      <c r="D37" s="46"/>
      <c r="E37" t="s">
        <v>137</v>
      </c>
      <c r="F37" t="s">
        <v>139</v>
      </c>
    </row>
    <row r="38" spans="1:12" ht="30">
      <c r="A38" s="5" t="s">
        <v>52</v>
      </c>
      <c r="B38" s="6" t="s">
        <v>8</v>
      </c>
      <c r="C38" s="7"/>
    </row>
    <row r="39" spans="1:12" ht="45">
      <c r="A39" s="5" t="s">
        <v>53</v>
      </c>
      <c r="B39" s="6" t="s">
        <v>13</v>
      </c>
      <c r="C39" s="7" t="s">
        <v>54</v>
      </c>
      <c r="D39" s="45"/>
      <c r="E39" s="92" t="s">
        <v>150</v>
      </c>
      <c r="F39" s="92"/>
      <c r="G39" s="92"/>
      <c r="H39" s="92"/>
      <c r="I39" s="92"/>
      <c r="J39" s="92"/>
      <c r="K39" s="92"/>
      <c r="L39" s="92"/>
    </row>
    <row r="40" spans="1:12" ht="30">
      <c r="A40" s="5" t="s">
        <v>55</v>
      </c>
      <c r="B40" s="6" t="s">
        <v>13</v>
      </c>
      <c r="C40" s="7" t="s">
        <v>56</v>
      </c>
      <c r="E40" t="s">
        <v>147</v>
      </c>
    </row>
    <row r="41" spans="1:12" ht="45">
      <c r="A41" s="5" t="s">
        <v>57</v>
      </c>
      <c r="B41" s="6" t="s">
        <v>8</v>
      </c>
      <c r="C41" s="7"/>
    </row>
    <row r="42" spans="1:12" ht="45">
      <c r="A42" s="5" t="s">
        <v>58</v>
      </c>
      <c r="B42" s="6" t="s">
        <v>13</v>
      </c>
      <c r="C42" s="7"/>
      <c r="E42" t="s">
        <v>142</v>
      </c>
    </row>
    <row r="43" spans="1:12" ht="30">
      <c r="A43" s="5" t="s">
        <v>59</v>
      </c>
      <c r="B43" s="6" t="s">
        <v>13</v>
      </c>
      <c r="C43" s="7"/>
      <c r="D43" s="46"/>
      <c r="E43" t="s">
        <v>137</v>
      </c>
      <c r="F43" t="s">
        <v>140</v>
      </c>
    </row>
    <row r="44" spans="1:12" ht="30">
      <c r="A44" s="5" t="s">
        <v>60</v>
      </c>
      <c r="B44" s="6" t="s">
        <v>8</v>
      </c>
      <c r="C44" s="7"/>
    </row>
    <row r="45" spans="1:12" ht="30">
      <c r="A45" s="5" t="s">
        <v>61</v>
      </c>
      <c r="B45" s="6" t="s">
        <v>8</v>
      </c>
      <c r="C45" s="7"/>
    </row>
    <row r="46" spans="1:12" ht="15.75">
      <c r="A46" s="5" t="s">
        <v>62</v>
      </c>
      <c r="B46" s="6" t="s">
        <v>8</v>
      </c>
      <c r="C46" s="7"/>
    </row>
    <row r="47" spans="1:12" ht="30">
      <c r="A47" s="5" t="s">
        <v>63</v>
      </c>
      <c r="B47" s="6" t="s">
        <v>13</v>
      </c>
      <c r="C47" s="7"/>
      <c r="D47" s="46"/>
      <c r="E47" t="s">
        <v>137</v>
      </c>
      <c r="F47" t="s">
        <v>140</v>
      </c>
    </row>
    <row r="48" spans="1:12" ht="30">
      <c r="A48" s="5" t="s">
        <v>64</v>
      </c>
      <c r="B48" s="6" t="s">
        <v>8</v>
      </c>
      <c r="C48" s="7"/>
    </row>
    <row r="49" spans="1:6" ht="30">
      <c r="A49" s="5" t="s">
        <v>65</v>
      </c>
      <c r="B49" s="6" t="s">
        <v>13</v>
      </c>
      <c r="C49" s="7"/>
      <c r="D49" s="46"/>
      <c r="E49" t="s">
        <v>137</v>
      </c>
      <c r="F49" t="s">
        <v>141</v>
      </c>
    </row>
    <row r="50" spans="1:6" ht="30">
      <c r="A50" s="5" t="s">
        <v>66</v>
      </c>
      <c r="B50" s="6" t="s">
        <v>13</v>
      </c>
      <c r="C50" s="7"/>
      <c r="E50" t="s">
        <v>146</v>
      </c>
    </row>
    <row r="51" spans="1:6" ht="15.75">
      <c r="A51" s="5"/>
      <c r="B51" s="6"/>
      <c r="C51" s="7"/>
    </row>
    <row r="52" spans="1:6" ht="15.75">
      <c r="A52" s="11" t="s">
        <v>67</v>
      </c>
      <c r="B52" s="12"/>
      <c r="C52" s="13"/>
    </row>
    <row r="53" spans="1:6" ht="15.75">
      <c r="A53" s="5" t="s">
        <v>68</v>
      </c>
      <c r="B53" s="6" t="s">
        <v>8</v>
      </c>
      <c r="C53" s="7"/>
    </row>
    <row r="54" spans="1:6" ht="30">
      <c r="A54" s="5" t="s">
        <v>69</v>
      </c>
      <c r="B54" s="6" t="s">
        <v>8</v>
      </c>
      <c r="C54" s="7"/>
    </row>
    <row r="55" spans="1:6" ht="30">
      <c r="A55" s="5" t="s">
        <v>70</v>
      </c>
      <c r="B55" s="6" t="s">
        <v>13</v>
      </c>
      <c r="C55" s="7"/>
      <c r="E55" s="46" t="s">
        <v>149</v>
      </c>
      <c r="F55" s="46"/>
    </row>
    <row r="56" spans="1:6" ht="15.75">
      <c r="A56" s="5" t="s">
        <v>71</v>
      </c>
      <c r="B56" s="6" t="s">
        <v>13</v>
      </c>
      <c r="C56" s="7"/>
      <c r="D56" s="46"/>
      <c r="E56" t="s">
        <v>137</v>
      </c>
    </row>
    <row r="57" spans="1:6" ht="15.75">
      <c r="A57" s="5" t="s">
        <v>72</v>
      </c>
      <c r="B57" s="6" t="s">
        <v>13</v>
      </c>
      <c r="C57" s="7"/>
      <c r="D57" s="46"/>
      <c r="E57" t="s">
        <v>137</v>
      </c>
    </row>
    <row r="58" spans="1:6" ht="30">
      <c r="A58" s="5" t="s">
        <v>73</v>
      </c>
      <c r="B58" s="6" t="s">
        <v>8</v>
      </c>
      <c r="C58" s="7"/>
    </row>
    <row r="59" spans="1:6" ht="15.75">
      <c r="A59" s="5"/>
      <c r="B59" s="6"/>
      <c r="C59" s="7"/>
    </row>
    <row r="60" spans="1:6" ht="30">
      <c r="A60" s="5" t="s">
        <v>74</v>
      </c>
      <c r="B60" s="6" t="s">
        <v>8</v>
      </c>
      <c r="C60" s="7"/>
    </row>
    <row r="61" spans="1:6" ht="15.75">
      <c r="A61" s="5"/>
      <c r="B61" s="6"/>
      <c r="C61" s="7"/>
    </row>
    <row r="62" spans="1:6" ht="15.75">
      <c r="A62" s="11" t="s">
        <v>75</v>
      </c>
      <c r="B62" s="12"/>
      <c r="C62" s="13"/>
    </row>
    <row r="63" spans="1:6" ht="15.75">
      <c r="A63" s="5" t="s">
        <v>76</v>
      </c>
      <c r="B63" s="6" t="s">
        <v>8</v>
      </c>
      <c r="C63" s="7"/>
    </row>
    <row r="64" spans="1:6" ht="15.75">
      <c r="A64" s="5" t="s">
        <v>77</v>
      </c>
      <c r="B64" s="6" t="s">
        <v>8</v>
      </c>
      <c r="C64" s="7"/>
    </row>
    <row r="65" spans="1:3" ht="15.75">
      <c r="A65" s="5" t="s">
        <v>78</v>
      </c>
      <c r="B65" s="6" t="s">
        <v>8</v>
      </c>
      <c r="C65" s="7"/>
    </row>
    <row r="66" spans="1:3" ht="15.75">
      <c r="A66" s="5"/>
      <c r="B66" s="6"/>
      <c r="C66" s="7"/>
    </row>
    <row r="67" spans="1:3" ht="15.75">
      <c r="A67" s="11" t="s">
        <v>79</v>
      </c>
      <c r="B67" s="12"/>
      <c r="C67" s="13"/>
    </row>
    <row r="68" spans="1:3" ht="48.75" customHeight="1">
      <c r="A68" s="14" t="s">
        <v>80</v>
      </c>
      <c r="B68" s="6" t="s">
        <v>8</v>
      </c>
      <c r="C68" s="7"/>
    </row>
    <row r="69" spans="1:3" ht="30">
      <c r="A69" s="5" t="s">
        <v>81</v>
      </c>
      <c r="B69" s="6" t="s">
        <v>8</v>
      </c>
      <c r="C69" s="7"/>
    </row>
    <row r="70" spans="1:3" ht="30">
      <c r="A70" s="15" t="s">
        <v>82</v>
      </c>
      <c r="B70" s="16" t="s">
        <v>8</v>
      </c>
      <c r="C70" s="17"/>
    </row>
    <row r="71" spans="1:3" ht="15.75">
      <c r="A71" s="15"/>
      <c r="B71" s="16"/>
      <c r="C71" s="17"/>
    </row>
    <row r="72" spans="1:3" ht="15.75">
      <c r="A72" s="11" t="s">
        <v>83</v>
      </c>
      <c r="B72" s="12"/>
      <c r="C72" s="13"/>
    </row>
    <row r="73" spans="1:3" ht="30">
      <c r="A73" s="15" t="s">
        <v>84</v>
      </c>
      <c r="B73" s="16" t="s">
        <v>8</v>
      </c>
      <c r="C73" s="17"/>
    </row>
    <row r="74" spans="1:3" ht="15.75">
      <c r="A74" s="15" t="s">
        <v>85</v>
      </c>
      <c r="B74" s="16" t="s">
        <v>8</v>
      </c>
      <c r="C74" s="17"/>
    </row>
    <row r="75" spans="1:3" ht="15.75">
      <c r="A75" s="18"/>
      <c r="B75" s="19"/>
      <c r="C75" s="20"/>
    </row>
    <row r="76" spans="1:3" ht="18.600000000000001" customHeight="1">
      <c r="A76" s="21" t="s">
        <v>86</v>
      </c>
      <c r="B76" s="22">
        <v>2552900</v>
      </c>
      <c r="C76" s="23"/>
    </row>
    <row r="77" spans="1:3" ht="18" customHeight="1">
      <c r="A77" s="24" t="s">
        <v>87</v>
      </c>
      <c r="B77" s="25">
        <f>B76*1.21</f>
        <v>3089009</v>
      </c>
      <c r="C77" s="26"/>
    </row>
    <row r="78" spans="1:3" ht="63">
      <c r="A78" s="27" t="s">
        <v>88</v>
      </c>
      <c r="B78" s="28">
        <v>69000</v>
      </c>
      <c r="C78" s="29"/>
    </row>
    <row r="79" spans="1:3" ht="63">
      <c r="A79" s="24" t="s">
        <v>89</v>
      </c>
      <c r="B79" s="25">
        <f>B78*1.21</f>
        <v>83490</v>
      </c>
      <c r="C79" s="26"/>
    </row>
  </sheetData>
  <mergeCells count="5">
    <mergeCell ref="A1:C1"/>
    <mergeCell ref="A2:C2"/>
    <mergeCell ref="A3:C3"/>
    <mergeCell ref="B4:C4"/>
    <mergeCell ref="E39:L39"/>
  </mergeCells>
  <pageMargins left="0.7" right="0.7" top="0.78749999999999998" bottom="0.95416666666666705" header="0.51180555555555496" footer="0.78749999999999998"/>
  <pageSetup paperSize="9" firstPageNumber="0" orientation="portrait" horizontalDpi="300" verticalDpi="300" r:id="rId1"/>
  <headerFooter>
    <oddFooter>&amp;L&amp;"Times New Roman,obyčejné"&amp;12Dokument SUBITO CZ: 78190010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88"/>
  <sheetViews>
    <sheetView topLeftCell="A22" zoomScale="80" zoomScaleNormal="80" workbookViewId="0">
      <selection activeCell="E36" sqref="E36"/>
    </sheetView>
  </sheetViews>
  <sheetFormatPr defaultRowHeight="15"/>
  <cols>
    <col min="1" max="4" width="25.140625" style="30" customWidth="1"/>
    <col min="5" max="8" width="9.140625" style="30" customWidth="1"/>
    <col min="9" max="10" width="9.140625" style="31" customWidth="1"/>
    <col min="11" max="11" width="13.28515625" style="30" customWidth="1"/>
    <col min="12" max="1025" width="9.140625" style="30" customWidth="1"/>
  </cols>
  <sheetData>
    <row r="1" spans="1:10" ht="21">
      <c r="A1" s="86" t="s">
        <v>90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3.75">
      <c r="A2" s="87" t="s">
        <v>91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27" customHeight="1">
      <c r="A3" s="32" t="s">
        <v>92</v>
      </c>
      <c r="B3" s="88" t="s">
        <v>93</v>
      </c>
      <c r="C3" s="88"/>
      <c r="D3" s="88"/>
      <c r="E3" s="88"/>
      <c r="F3" s="88"/>
      <c r="G3" s="88"/>
      <c r="H3" s="88"/>
      <c r="I3" s="88"/>
      <c r="J3" s="88"/>
    </row>
    <row r="4" spans="1:10">
      <c r="A4" s="33" t="s">
        <v>94</v>
      </c>
      <c r="B4" s="34"/>
      <c r="C4" s="34"/>
      <c r="D4" s="34"/>
      <c r="E4" s="34"/>
      <c r="F4" s="34"/>
      <c r="G4" s="34"/>
      <c r="H4" s="34"/>
      <c r="I4" s="35"/>
      <c r="J4" s="36"/>
    </row>
    <row r="5" spans="1:10">
      <c r="A5" s="89" t="s">
        <v>95</v>
      </c>
      <c r="B5" s="89"/>
      <c r="C5" s="89"/>
      <c r="D5" s="89"/>
      <c r="E5" s="89"/>
      <c r="F5" s="89"/>
      <c r="G5" s="89"/>
      <c r="H5" s="89"/>
      <c r="I5" s="89"/>
      <c r="J5" s="89"/>
    </row>
    <row r="6" spans="1:10">
      <c r="A6" s="90" t="s">
        <v>96</v>
      </c>
      <c r="B6" s="90"/>
      <c r="C6" s="90"/>
      <c r="D6" s="37" t="s">
        <v>97</v>
      </c>
      <c r="E6" s="34"/>
      <c r="F6" s="34"/>
      <c r="G6" s="91" t="s">
        <v>98</v>
      </c>
      <c r="H6" s="91"/>
      <c r="I6" s="91"/>
      <c r="J6" s="36"/>
    </row>
    <row r="7" spans="1:10">
      <c r="A7" s="81" t="s">
        <v>99</v>
      </c>
      <c r="B7" s="81"/>
      <c r="C7" s="81"/>
      <c r="D7" s="82">
        <v>420724848531</v>
      </c>
      <c r="E7" s="82"/>
      <c r="F7" s="82"/>
      <c r="G7" s="83" t="s">
        <v>100</v>
      </c>
      <c r="H7" s="83"/>
      <c r="I7" s="83"/>
      <c r="J7" s="83"/>
    </row>
    <row r="8" spans="1:10" ht="21.75" customHeight="1">
      <c r="A8" s="84" t="s">
        <v>101</v>
      </c>
      <c r="B8" s="84"/>
      <c r="C8" s="84"/>
      <c r="D8" s="84"/>
      <c r="E8" s="84"/>
      <c r="F8" s="84"/>
      <c r="G8" s="84"/>
      <c r="H8" s="84"/>
      <c r="I8" s="84"/>
      <c r="J8" s="84"/>
    </row>
    <row r="9" spans="1:10">
      <c r="A9" s="85"/>
      <c r="B9" s="85"/>
      <c r="C9" s="85"/>
      <c r="D9" s="85"/>
      <c r="E9" s="78" t="s">
        <v>102</v>
      </c>
      <c r="F9" s="78"/>
      <c r="G9" s="78" t="s">
        <v>103</v>
      </c>
      <c r="H9" s="78"/>
      <c r="I9" s="79" t="s">
        <v>104</v>
      </c>
      <c r="J9" s="79"/>
    </row>
    <row r="10" spans="1:10">
      <c r="A10" s="80" t="s">
        <v>105</v>
      </c>
      <c r="B10" s="80"/>
      <c r="C10" s="80"/>
      <c r="D10" s="38" t="s">
        <v>106</v>
      </c>
      <c r="E10" s="66">
        <v>2552900</v>
      </c>
      <c r="F10" s="66"/>
      <c r="G10" s="66">
        <f>E10*0.21</f>
        <v>536109</v>
      </c>
      <c r="H10" s="66"/>
      <c r="I10" s="68">
        <f>E10+G10</f>
        <v>3089009</v>
      </c>
      <c r="J10" s="68"/>
    </row>
    <row r="11" spans="1:10">
      <c r="A11" s="39" t="s">
        <v>107</v>
      </c>
      <c r="B11" s="40"/>
      <c r="C11" s="40"/>
      <c r="D11" s="41">
        <v>1</v>
      </c>
      <c r="E11" s="66">
        <v>2552900</v>
      </c>
      <c r="F11" s="66"/>
      <c r="G11" s="66">
        <f>E11*0.21</f>
        <v>536109</v>
      </c>
      <c r="H11" s="66"/>
      <c r="I11" s="68">
        <f>E11+G11</f>
        <v>3089009</v>
      </c>
      <c r="J11" s="68"/>
    </row>
    <row r="12" spans="1:10">
      <c r="A12" s="75" t="s">
        <v>108</v>
      </c>
      <c r="B12" s="75"/>
      <c r="C12" s="75"/>
      <c r="D12" s="75"/>
      <c r="E12" s="75"/>
      <c r="F12" s="75"/>
      <c r="G12" s="75"/>
      <c r="H12" s="75"/>
      <c r="I12" s="42">
        <v>2</v>
      </c>
      <c r="J12" s="43" t="s">
        <v>109</v>
      </c>
    </row>
    <row r="13" spans="1:10" ht="5.25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</row>
    <row r="14" spans="1:10" ht="18" customHeight="1">
      <c r="A14" s="70" t="s">
        <v>110</v>
      </c>
      <c r="B14" s="70"/>
      <c r="C14" s="70"/>
      <c r="D14" s="70"/>
      <c r="E14" s="70"/>
      <c r="F14" s="70"/>
      <c r="G14" s="70"/>
      <c r="H14" s="70"/>
      <c r="I14" s="70"/>
      <c r="J14" s="70"/>
    </row>
    <row r="15" spans="1:10">
      <c r="A15" s="77"/>
      <c r="B15" s="77"/>
      <c r="C15" s="77"/>
      <c r="D15" s="77"/>
      <c r="E15" s="78" t="s">
        <v>102</v>
      </c>
      <c r="F15" s="78"/>
      <c r="G15" s="78" t="s">
        <v>103</v>
      </c>
      <c r="H15" s="78"/>
      <c r="I15" s="79" t="s">
        <v>104</v>
      </c>
      <c r="J15" s="79"/>
    </row>
    <row r="16" spans="1:10" ht="32.25" customHeight="1">
      <c r="A16" s="65" t="s">
        <v>111</v>
      </c>
      <c r="B16" s="65"/>
      <c r="C16" s="65"/>
      <c r="D16" s="65"/>
      <c r="E16" s="66">
        <v>11500</v>
      </c>
      <c r="F16" s="66"/>
      <c r="G16" s="66">
        <f>E16*0.21</f>
        <v>2415</v>
      </c>
      <c r="H16" s="66"/>
      <c r="I16" s="68">
        <f>E16+G16</f>
        <v>13915</v>
      </c>
      <c r="J16" s="68"/>
    </row>
    <row r="17" spans="1:10">
      <c r="A17" s="75" t="s">
        <v>112</v>
      </c>
      <c r="B17" s="75"/>
      <c r="C17" s="75"/>
      <c r="D17" s="75"/>
      <c r="E17" s="75"/>
      <c r="F17" s="75"/>
      <c r="G17" s="75"/>
      <c r="H17" s="75"/>
      <c r="I17" s="42">
        <v>1</v>
      </c>
      <c r="J17" s="43" t="s">
        <v>113</v>
      </c>
    </row>
    <row r="18" spans="1:10" ht="32.25" customHeight="1">
      <c r="A18" s="76" t="s">
        <v>114</v>
      </c>
      <c r="B18" s="76"/>
      <c r="C18" s="76"/>
      <c r="D18" s="76"/>
      <c r="E18" s="62">
        <f>E16*(8-I12)*I17</f>
        <v>69000</v>
      </c>
      <c r="F18" s="62"/>
      <c r="G18" s="62">
        <f>G16*(8-I12)*I17</f>
        <v>14490</v>
      </c>
      <c r="H18" s="62"/>
      <c r="I18" s="63">
        <f>I16*(8-I12)*I17</f>
        <v>83490</v>
      </c>
      <c r="J18" s="63"/>
    </row>
    <row r="19" spans="1:10" ht="3.75" customHeight="1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0" ht="47.25" customHeight="1">
      <c r="A20" s="65" t="s">
        <v>115</v>
      </c>
      <c r="B20" s="65"/>
      <c r="C20" s="65"/>
      <c r="D20" s="65"/>
      <c r="E20" s="66">
        <v>11500</v>
      </c>
      <c r="F20" s="66"/>
      <c r="G20" s="66">
        <f>E20*0.21</f>
        <v>2415</v>
      </c>
      <c r="H20" s="66"/>
      <c r="I20" s="68">
        <f>E20+G20</f>
        <v>13915</v>
      </c>
      <c r="J20" s="68"/>
    </row>
    <row r="21" spans="1:10">
      <c r="A21" s="75" t="s">
        <v>116</v>
      </c>
      <c r="B21" s="75"/>
      <c r="C21" s="75"/>
      <c r="D21" s="75"/>
      <c r="E21" s="75"/>
      <c r="F21" s="75"/>
      <c r="G21" s="75"/>
      <c r="H21" s="75"/>
      <c r="I21" s="42">
        <v>0</v>
      </c>
      <c r="J21" s="43" t="s">
        <v>113</v>
      </c>
    </row>
    <row r="22" spans="1:10" ht="33.75" customHeight="1">
      <c r="A22" s="73" t="s">
        <v>117</v>
      </c>
      <c r="B22" s="73"/>
      <c r="C22" s="73"/>
      <c r="D22" s="73"/>
      <c r="E22" s="62">
        <f>E20*(8-I12)*I21</f>
        <v>0</v>
      </c>
      <c r="F22" s="62"/>
      <c r="G22" s="62">
        <f>G20*(8-I12)*I21</f>
        <v>0</v>
      </c>
      <c r="H22" s="62"/>
      <c r="I22" s="63">
        <f>I20*(8-I12)*I21</f>
        <v>0</v>
      </c>
      <c r="J22" s="63"/>
    </row>
    <row r="23" spans="1:10" ht="5.25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</row>
    <row r="24" spans="1:10" ht="54" customHeight="1">
      <c r="A24" s="65" t="s">
        <v>118</v>
      </c>
      <c r="B24" s="65"/>
      <c r="C24" s="65"/>
      <c r="D24" s="65"/>
      <c r="E24" s="66">
        <v>0</v>
      </c>
      <c r="F24" s="66"/>
      <c r="G24" s="66">
        <f>E24*0.21</f>
        <v>0</v>
      </c>
      <c r="H24" s="66"/>
      <c r="I24" s="68">
        <f>E24+G24</f>
        <v>0</v>
      </c>
      <c r="J24" s="68"/>
    </row>
    <row r="25" spans="1:10" ht="13.9" customHeight="1">
      <c r="A25" s="65" t="s">
        <v>119</v>
      </c>
      <c r="B25" s="65"/>
      <c r="C25" s="65"/>
      <c r="D25" s="65"/>
      <c r="E25" s="65"/>
      <c r="F25" s="65"/>
      <c r="G25" s="65"/>
      <c r="H25" s="65"/>
      <c r="I25" s="42">
        <v>0</v>
      </c>
      <c r="J25" s="43" t="s">
        <v>113</v>
      </c>
    </row>
    <row r="26" spans="1:10" ht="36" customHeight="1">
      <c r="A26" s="71" t="s">
        <v>120</v>
      </c>
      <c r="B26" s="71"/>
      <c r="C26" s="71"/>
      <c r="D26" s="71"/>
      <c r="E26" s="62">
        <f>E24*(8-I12)*I25</f>
        <v>0</v>
      </c>
      <c r="F26" s="62"/>
      <c r="G26" s="62">
        <f>G24*(8-I12)*I25</f>
        <v>0</v>
      </c>
      <c r="H26" s="62"/>
      <c r="I26" s="63">
        <f>I24*(8-I12)*I25</f>
        <v>0</v>
      </c>
      <c r="J26" s="63"/>
    </row>
    <row r="27" spans="1:10" ht="4.5" customHeight="1">
      <c r="A27" s="72"/>
      <c r="B27" s="72"/>
      <c r="C27" s="72"/>
      <c r="D27" s="72"/>
      <c r="E27" s="72"/>
      <c r="F27" s="72"/>
      <c r="G27" s="72"/>
      <c r="H27" s="72"/>
      <c r="I27" s="72"/>
      <c r="J27" s="72"/>
    </row>
    <row r="28" spans="1:10" ht="30" customHeight="1">
      <c r="A28" s="57" t="s">
        <v>121</v>
      </c>
      <c r="B28" s="57"/>
      <c r="C28" s="57"/>
      <c r="D28" s="57"/>
      <c r="E28" s="62">
        <f>D11*(E18+E22+E26)</f>
        <v>69000</v>
      </c>
      <c r="F28" s="62"/>
      <c r="G28" s="62">
        <f>D11*(G18+G22+G26)</f>
        <v>14490</v>
      </c>
      <c r="H28" s="62"/>
      <c r="I28" s="63">
        <f>D11*(I18+I22+I26)</f>
        <v>83490</v>
      </c>
      <c r="J28" s="63"/>
    </row>
    <row r="29" spans="1:10" ht="30" customHeight="1">
      <c r="A29" s="70" t="s">
        <v>122</v>
      </c>
      <c r="B29" s="70"/>
      <c r="C29" s="70"/>
      <c r="D29" s="70"/>
      <c r="E29" s="70"/>
      <c r="F29" s="70"/>
      <c r="G29" s="70"/>
      <c r="H29" s="70"/>
      <c r="I29" s="70"/>
      <c r="J29" s="70"/>
    </row>
    <row r="30" spans="1:10" ht="51" customHeight="1">
      <c r="A30" s="65" t="s">
        <v>123</v>
      </c>
      <c r="B30" s="65"/>
      <c r="C30" s="65"/>
      <c r="D30" s="65"/>
      <c r="E30" s="66">
        <v>4500</v>
      </c>
      <c r="F30" s="66"/>
      <c r="G30" s="66">
        <f>E30*0.21</f>
        <v>945</v>
      </c>
      <c r="H30" s="66"/>
      <c r="I30" s="68">
        <f>E30+G30</f>
        <v>5445</v>
      </c>
      <c r="J30" s="68"/>
    </row>
    <row r="31" spans="1:10" ht="29.25" customHeight="1">
      <c r="A31" s="70" t="s">
        <v>124</v>
      </c>
      <c r="B31" s="70"/>
      <c r="C31" s="70"/>
      <c r="D31" s="70"/>
      <c r="E31" s="70"/>
      <c r="F31" s="70"/>
      <c r="G31" s="70"/>
      <c r="H31" s="70"/>
      <c r="I31" s="70"/>
      <c r="J31" s="70"/>
    </row>
    <row r="32" spans="1:10" ht="29.25" customHeight="1">
      <c r="A32" s="65" t="s">
        <v>125</v>
      </c>
      <c r="B32" s="65"/>
      <c r="C32" s="65"/>
      <c r="D32" s="65"/>
      <c r="E32" s="66">
        <v>1500</v>
      </c>
      <c r="F32" s="66"/>
      <c r="G32" s="67">
        <f>E32*0.21</f>
        <v>315</v>
      </c>
      <c r="H32" s="67"/>
      <c r="I32" s="68">
        <f>E32+G32</f>
        <v>1815</v>
      </c>
      <c r="J32" s="68"/>
    </row>
    <row r="33" spans="1:10" ht="48" customHeight="1">
      <c r="A33" s="65" t="s">
        <v>126</v>
      </c>
      <c r="B33" s="65"/>
      <c r="C33" s="65"/>
      <c r="D33" s="65"/>
      <c r="E33" s="66">
        <v>8100</v>
      </c>
      <c r="F33" s="66"/>
      <c r="G33" s="69">
        <f>E33*0.21</f>
        <v>1701</v>
      </c>
      <c r="H33" s="69"/>
      <c r="I33" s="68">
        <f>E33+G33</f>
        <v>9801</v>
      </c>
      <c r="J33" s="68"/>
    </row>
    <row r="34" spans="1:10" ht="39" customHeight="1">
      <c r="A34" s="61" t="s">
        <v>127</v>
      </c>
      <c r="B34" s="61"/>
      <c r="C34" s="61"/>
      <c r="D34" s="61"/>
      <c r="E34" s="62">
        <f>(E32+E33)*1*(8-I12)</f>
        <v>57600</v>
      </c>
      <c r="F34" s="62"/>
      <c r="G34" s="62">
        <f>(G32+G33)*1*(8-I12)</f>
        <v>12096</v>
      </c>
      <c r="H34" s="62"/>
      <c r="I34" s="63">
        <f>(I32+I33)*1*(8-I12)</f>
        <v>69696</v>
      </c>
      <c r="J34" s="63"/>
    </row>
    <row r="35" spans="1:10" ht="3.75" customHeight="1">
      <c r="A35" s="64"/>
      <c r="B35" s="64"/>
      <c r="C35" s="64"/>
      <c r="D35" s="64"/>
      <c r="E35" s="64"/>
      <c r="F35" s="64"/>
      <c r="G35" s="64"/>
      <c r="H35" s="64"/>
      <c r="I35" s="64"/>
      <c r="J35" s="64"/>
    </row>
    <row r="36" spans="1:10" s="44" customFormat="1" ht="39.75" customHeight="1">
      <c r="A36" s="57" t="s">
        <v>128</v>
      </c>
      <c r="B36" s="57"/>
      <c r="C36" s="57"/>
      <c r="D36" s="57"/>
      <c r="E36" s="58">
        <f>E11+E28+E30+E34</f>
        <v>2684000</v>
      </c>
      <c r="F36" s="58"/>
      <c r="G36" s="58">
        <f>G11+G28+G30+G34</f>
        <v>563640</v>
      </c>
      <c r="H36" s="58"/>
      <c r="I36" s="59">
        <f>I11+I28+I30+I34</f>
        <v>3247640</v>
      </c>
      <c r="J36" s="59"/>
    </row>
    <row r="37" spans="1:10" ht="9.75" customHeight="1"/>
    <row r="38" spans="1:10" ht="30" customHeight="1">
      <c r="A38" s="60" t="s">
        <v>129</v>
      </c>
      <c r="B38" s="60"/>
      <c r="C38" s="60"/>
      <c r="D38" s="60"/>
      <c r="E38" s="60"/>
      <c r="F38" s="60"/>
      <c r="G38" s="60"/>
      <c r="H38" s="60"/>
      <c r="I38" s="60"/>
      <c r="J38" s="60"/>
    </row>
    <row r="39" spans="1:10" ht="32.25" customHeight="1">
      <c r="A39" s="53" t="s">
        <v>130</v>
      </c>
      <c r="B39" s="53"/>
      <c r="C39" s="53"/>
      <c r="D39" s="53"/>
      <c r="E39" s="53"/>
      <c r="F39" s="53"/>
      <c r="G39" s="53"/>
      <c r="H39" s="53"/>
      <c r="I39" s="53"/>
      <c r="J39" s="53"/>
    </row>
    <row r="40" spans="1:10" ht="46.5" customHeight="1">
      <c r="A40" s="54" t="s">
        <v>131</v>
      </c>
      <c r="B40" s="54"/>
      <c r="C40" s="54"/>
      <c r="D40" s="54"/>
      <c r="E40" s="54"/>
      <c r="F40" s="54"/>
      <c r="G40" s="54"/>
      <c r="H40" s="54"/>
      <c r="I40" s="54"/>
      <c r="J40" s="54"/>
    </row>
    <row r="41" spans="1:10" ht="44.25" customHeight="1">
      <c r="A41" s="55" t="s">
        <v>132</v>
      </c>
      <c r="B41" s="55"/>
      <c r="C41" s="55"/>
      <c r="D41" s="55"/>
      <c r="E41" s="55"/>
      <c r="F41" s="55"/>
      <c r="G41" s="55"/>
      <c r="H41" s="55"/>
      <c r="I41" s="55"/>
      <c r="J41" s="55"/>
    </row>
    <row r="42" spans="1:10" ht="9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</row>
    <row r="43" spans="1:10" ht="31.5" customHeight="1">
      <c r="A43" s="52" t="s">
        <v>133</v>
      </c>
      <c r="B43" s="52"/>
      <c r="C43" s="52"/>
      <c r="D43" s="52"/>
      <c r="E43" s="52"/>
      <c r="F43" s="52"/>
      <c r="G43" s="52"/>
      <c r="H43" s="52"/>
      <c r="I43" s="52"/>
      <c r="J43" s="52"/>
    </row>
    <row r="44" spans="1:10" ht="33" customHeight="1">
      <c r="A44" s="52" t="s">
        <v>134</v>
      </c>
      <c r="B44" s="52"/>
      <c r="C44" s="52"/>
      <c r="D44" s="52"/>
      <c r="E44" s="52"/>
      <c r="F44" s="52"/>
      <c r="G44" s="52"/>
      <c r="H44" s="52"/>
      <c r="I44" s="52"/>
      <c r="J44" s="52"/>
    </row>
    <row r="45" spans="1:10" ht="39" customHeight="1">
      <c r="A45" s="52" t="s">
        <v>135</v>
      </c>
      <c r="B45" s="52"/>
      <c r="C45" s="52"/>
      <c r="D45" s="52"/>
      <c r="E45" s="52"/>
      <c r="F45" s="52"/>
      <c r="G45" s="52"/>
      <c r="H45" s="52"/>
      <c r="I45" s="52"/>
      <c r="J45" s="52"/>
    </row>
    <row r="47" spans="1:10" ht="27" customHeight="1"/>
    <row r="87" ht="22.5" customHeight="1"/>
    <row r="88" ht="8.25" customHeight="1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I33:J33"/>
    <mergeCell ref="A34:D34"/>
    <mergeCell ref="E34:F34"/>
    <mergeCell ref="G34:H34"/>
    <mergeCell ref="I34:J34"/>
    <mergeCell ref="A35:J35"/>
    <mergeCell ref="A36:D36"/>
    <mergeCell ref="E36:F36"/>
    <mergeCell ref="G36:H36"/>
    <mergeCell ref="I36:J36"/>
    <mergeCell ref="A38:J38"/>
    <mergeCell ref="A44:J44"/>
    <mergeCell ref="A45:J45"/>
    <mergeCell ref="A39:J39"/>
    <mergeCell ref="A40:J40"/>
    <mergeCell ref="A41:J41"/>
    <mergeCell ref="A42:J42"/>
    <mergeCell ref="A43:J43"/>
  </mergeCells>
  <hyperlinks>
    <hyperlink ref="G7" r:id="rId1"/>
  </hyperlinks>
  <pageMargins left="0.24027777777777801" right="0.24027777777777801" top="0.25" bottom="0.22013888888888899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63358</dc:creator>
  <dc:description/>
  <cp:lastModifiedBy>62642</cp:lastModifiedBy>
  <cp:revision>3</cp:revision>
  <cp:lastPrinted>2017-03-17T08:38:19Z</cp:lastPrinted>
  <dcterms:created xsi:type="dcterms:W3CDTF">2016-05-04T05:30:34Z</dcterms:created>
  <dcterms:modified xsi:type="dcterms:W3CDTF">2020-01-30T07:46:13Z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FNOL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