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defaultThemeVersion="124226"/>
  <bookViews>
    <workbookView xWindow="-120" yWindow="-120" windowWidth="29040" windowHeight="15840"/>
  </bookViews>
  <sheets>
    <sheet name="A2" sheetId="5" r:id="rId1"/>
  </sheets>
  <calcPr calcId="125725"/>
</workbook>
</file>

<file path=xl/calcChain.xml><?xml version="1.0" encoding="utf-8"?>
<calcChain xmlns="http://schemas.openxmlformats.org/spreadsheetml/2006/main">
  <c r="M34" i="5"/>
  <c r="M33"/>
  <c r="P25" l="1"/>
  <c r="N14" l="1"/>
  <c r="L14" l="1"/>
  <c r="N17" s="1"/>
  <c r="J14"/>
  <c r="K14"/>
</calcChain>
</file>

<file path=xl/sharedStrings.xml><?xml version="1.0" encoding="utf-8"?>
<sst xmlns="http://schemas.openxmlformats.org/spreadsheetml/2006/main" count="101" uniqueCount="67">
  <si>
    <t>Název</t>
  </si>
  <si>
    <t>Pořadí</t>
  </si>
  <si>
    <t>Stavební úpravy (cena bez DPH)</t>
  </si>
  <si>
    <t>Ablační RF generátor s proplachovou pumpou</t>
  </si>
  <si>
    <t>Klinický stimulátor</t>
  </si>
  <si>
    <t>Systém pro elektrofyziologické vyšetření intrakardiálních potenciálů</t>
  </si>
  <si>
    <t>I.IKK</t>
  </si>
  <si>
    <t>předpoklad dle přístrojové komise: stavební úpravy 16 mil. Kč + 767000Kč projektová dokumentace</t>
  </si>
  <si>
    <t>Přenosný UZV přístroj (vč. ICE)</t>
  </si>
  <si>
    <t>Elektroanatomický 3D mapovací systém - OBNOVA</t>
  </si>
  <si>
    <t>Elektroanatomický 3D mapovací systém - NOVÝ</t>
  </si>
  <si>
    <t>Hemodynamický systém</t>
  </si>
  <si>
    <t>OCT vč. FFR</t>
  </si>
  <si>
    <t>UZV "high end" přístroj (vč. 3D/4D TEE sondy)</t>
  </si>
  <si>
    <t>Transportní plicní vemtilátor</t>
  </si>
  <si>
    <t>OBNOVA (včetne inventárního čísla původního přístroje)/NOVÝ</t>
  </si>
  <si>
    <t>Kód dle MZČR</t>
  </si>
  <si>
    <t>Název dle MZČR</t>
  </si>
  <si>
    <t>Echokardiograf</t>
  </si>
  <si>
    <t>Přístroj k měření hemodynamiky</t>
  </si>
  <si>
    <t>Vybavení zákrokového sálku</t>
  </si>
  <si>
    <t>4D Echokardiograf</t>
  </si>
  <si>
    <t>1IK</t>
  </si>
  <si>
    <t>48.</t>
  </si>
  <si>
    <t>RTG systém pro komplexní elektrofyziologická vyšetření</t>
  </si>
  <si>
    <t>53.</t>
  </si>
  <si>
    <t>Ablační jednotka</t>
  </si>
  <si>
    <t>51.</t>
  </si>
  <si>
    <t>Přístrojové vybavení arytmologických a elektrofyzilogických sálů</t>
  </si>
  <si>
    <t>50.</t>
  </si>
  <si>
    <t>Elektrofyziologické záznamové zařízení</t>
  </si>
  <si>
    <t>45.</t>
  </si>
  <si>
    <t>Intrakardiální echokardiograf (ICE)</t>
  </si>
  <si>
    <t>43.</t>
  </si>
  <si>
    <t>3D mapovací systémy (CARTO III, NavX)</t>
  </si>
  <si>
    <t>52.</t>
  </si>
  <si>
    <t>asi 61.</t>
  </si>
  <si>
    <t>Transportní ventilátor</t>
  </si>
  <si>
    <t>Obnova (inv.č.: I 023469)</t>
  </si>
  <si>
    <t>Obnova (inv.č.: I 024396)</t>
  </si>
  <si>
    <t>Nový</t>
  </si>
  <si>
    <t>Obnova (Inv.č.: I 019699)</t>
  </si>
  <si>
    <t>80.</t>
  </si>
  <si>
    <t>2021 přístroje</t>
  </si>
  <si>
    <t>2021 stavba</t>
  </si>
  <si>
    <t>2022 přístroje</t>
  </si>
  <si>
    <t>obnova I025839</t>
  </si>
  <si>
    <t>Angiolinka pro intervence</t>
  </si>
  <si>
    <t>ANGIOLINKA pro elektrofyziologii</t>
  </si>
  <si>
    <t>servis po dobu životnosti (2+6let) - cena bez DPH</t>
  </si>
  <si>
    <t>Obnova (inv.č.: I 024760)</t>
  </si>
  <si>
    <t>RTG pro angiografie</t>
  </si>
  <si>
    <t>135.</t>
  </si>
  <si>
    <r>
      <rPr>
        <strike/>
        <sz val="11"/>
        <color theme="1"/>
        <rFont val="Calibri"/>
        <family val="2"/>
        <charset val="238"/>
        <scheme val="minor"/>
      </rPr>
      <t xml:space="preserve">Bed-side echokardiograf </t>
    </r>
    <r>
      <rPr>
        <sz val="11"/>
        <color theme="1"/>
        <rFont val="Calibri"/>
        <family val="2"/>
        <charset val="238"/>
        <scheme val="minor"/>
      </rPr>
      <t>Ultrazvukový přístroj pro diagnostiku a/nebo intervence</t>
    </r>
  </si>
  <si>
    <r>
      <rPr>
        <strike/>
        <sz val="11"/>
        <color theme="1"/>
        <rFont val="Calibri"/>
        <family val="2"/>
        <charset val="238"/>
        <scheme val="minor"/>
      </rPr>
      <t>46.</t>
    </r>
    <r>
      <rPr>
        <sz val="11"/>
        <color theme="1"/>
        <rFont val="Calibri"/>
        <family val="2"/>
        <charset val="238"/>
        <scheme val="minor"/>
      </rPr>
      <t xml:space="preserve"> 131.</t>
    </r>
  </si>
  <si>
    <t>Termíán pořízení</t>
  </si>
  <si>
    <t>nabídková cena</t>
  </si>
  <si>
    <t>rozdíl</t>
  </si>
  <si>
    <t>angio+příslušenství</t>
  </si>
  <si>
    <t>cena</t>
  </si>
  <si>
    <t>angio ep</t>
  </si>
  <si>
    <t>angio intervence</t>
  </si>
  <si>
    <t>sw pacienti</t>
  </si>
  <si>
    <t>sw personál</t>
  </si>
  <si>
    <t>LFRO pomůcky</t>
  </si>
  <si>
    <t>suma</t>
  </si>
  <si>
    <t>IVUS</t>
  </si>
</sst>
</file>

<file path=xl/styles.xml><?xml version="1.0" encoding="utf-8"?>
<styleSheet xmlns="http://schemas.openxmlformats.org/spreadsheetml/2006/main">
  <numFmts count="4">
    <numFmt numFmtId="44" formatCode="_-* #,##0.00\ &quot;Kč&quot;_-;\-* #,##0.00\ &quot;Kč&quot;_-;_-* &quot;-&quot;??\ &quot;Kč&quot;_-;_-@_-"/>
    <numFmt numFmtId="164" formatCode="#,##0\ &quot;Kč&quot;"/>
    <numFmt numFmtId="165" formatCode="_-* #,##0\ &quot;Kč&quot;_-;\-* #,##0\ &quot;Kč&quot;_-;_-* &quot;-&quot;??\ &quot;Kč&quot;_-;_-@_-"/>
    <numFmt numFmtId="166" formatCode="#,##0.00\ &quot;Kč&quot;"/>
  </numFmts>
  <fonts count="8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u/>
      <sz val="11"/>
      <color rgb="FFFF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/>
    <xf numFmtId="0" fontId="1" fillId="0" borderId="1" xfId="0" applyFont="1" applyFill="1" applyBorder="1" applyAlignment="1">
      <alignment vertical="top" wrapText="1"/>
    </xf>
    <xf numFmtId="0" fontId="0" fillId="0" borderId="1" xfId="0" applyBorder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0" fillId="0" borderId="3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0" borderId="0" xfId="0" applyAlignment="1">
      <alignment wrapText="1"/>
    </xf>
    <xf numFmtId="164" fontId="5" fillId="0" borderId="0" xfId="0" applyNumberFormat="1" applyFont="1"/>
    <xf numFmtId="164" fontId="0" fillId="0" borderId="0" xfId="0" applyNumberFormat="1" applyAlignment="1">
      <alignment wrapText="1"/>
    </xf>
    <xf numFmtId="164" fontId="6" fillId="0" borderId="0" xfId="0" applyNumberFormat="1" applyFont="1" applyAlignment="1">
      <alignment wrapText="1"/>
    </xf>
    <xf numFmtId="164" fontId="3" fillId="0" borderId="0" xfId="0" applyNumberFormat="1" applyFont="1" applyAlignment="1">
      <alignment wrapText="1"/>
    </xf>
    <xf numFmtId="164" fontId="0" fillId="0" borderId="3" xfId="0" applyNumberFormat="1" applyBorder="1" applyAlignment="1">
      <alignment wrapText="1"/>
    </xf>
    <xf numFmtId="164" fontId="0" fillId="0" borderId="3" xfId="0" applyNumberFormat="1" applyFont="1" applyFill="1" applyBorder="1" applyAlignment="1">
      <alignment vertical="top" wrapText="1"/>
    </xf>
    <xf numFmtId="0" fontId="0" fillId="0" borderId="0" xfId="0" applyAlignment="1">
      <alignment horizontal="center" vertical="center"/>
    </xf>
    <xf numFmtId="164" fontId="0" fillId="0" borderId="3" xfId="0" applyNumberFormat="1" applyFill="1" applyBorder="1" applyAlignment="1">
      <alignment horizontal="center" vertical="top" wrapText="1"/>
    </xf>
    <xf numFmtId="164" fontId="0" fillId="0" borderId="3" xfId="0" applyNumberFormat="1" applyFill="1" applyBorder="1" applyAlignment="1">
      <alignment vertical="top" wrapText="1"/>
    </xf>
    <xf numFmtId="0" fontId="4" fillId="0" borderId="2" xfId="0" applyFont="1" applyFill="1" applyBorder="1" applyAlignment="1">
      <alignment horizontal="left" vertical="center" wrapText="1"/>
    </xf>
    <xf numFmtId="164" fontId="6" fillId="0" borderId="0" xfId="0" applyNumberFormat="1" applyFont="1" applyAlignment="1">
      <alignment horizontal="center" wrapText="1"/>
    </xf>
    <xf numFmtId="164" fontId="3" fillId="0" borderId="0" xfId="0" applyNumberFormat="1" applyFont="1" applyAlignment="1">
      <alignment horizontal="center" wrapText="1"/>
    </xf>
    <xf numFmtId="164" fontId="0" fillId="0" borderId="0" xfId="0" applyNumberFormat="1" applyAlignment="1">
      <alignment horizontal="center" wrapText="1"/>
    </xf>
    <xf numFmtId="3" fontId="0" fillId="0" borderId="3" xfId="0" applyNumberFormat="1" applyBorder="1" applyAlignment="1">
      <alignment horizontal="center" wrapText="1"/>
    </xf>
    <xf numFmtId="165" fontId="0" fillId="0" borderId="1" xfId="1" applyNumberFormat="1" applyFont="1" applyBorder="1"/>
    <xf numFmtId="165" fontId="0" fillId="0" borderId="1" xfId="1" applyNumberFormat="1" applyFont="1" applyBorder="1" applyAlignment="1">
      <alignment wrapText="1"/>
    </xf>
    <xf numFmtId="165" fontId="0" fillId="0" borderId="0" xfId="0" applyNumberFormat="1"/>
    <xf numFmtId="0" fontId="3" fillId="6" borderId="4" xfId="0" applyFont="1" applyFill="1" applyBorder="1" applyAlignment="1">
      <alignment vertical="center" wrapText="1"/>
    </xf>
    <xf numFmtId="164" fontId="3" fillId="6" borderId="3" xfId="0" applyNumberFormat="1" applyFont="1" applyFill="1" applyBorder="1" applyAlignment="1">
      <alignment vertical="center" wrapText="1"/>
    </xf>
    <xf numFmtId="166" fontId="0" fillId="0" borderId="1" xfId="0" applyNumberFormat="1" applyBorder="1"/>
    <xf numFmtId="166" fontId="0" fillId="0" borderId="1" xfId="0" applyNumberFormat="1" applyBorder="1" applyAlignment="1">
      <alignment wrapText="1"/>
    </xf>
    <xf numFmtId="0" fontId="1" fillId="7" borderId="1" xfId="0" applyFont="1" applyFill="1" applyBorder="1" applyAlignment="1">
      <alignment vertical="top" wrapText="1"/>
    </xf>
    <xf numFmtId="0" fontId="1" fillId="4" borderId="1" xfId="0" applyFont="1" applyFill="1" applyBorder="1" applyAlignment="1">
      <alignment vertical="top" wrapText="1"/>
    </xf>
    <xf numFmtId="0" fontId="1" fillId="5" borderId="1" xfId="0" applyFont="1" applyFill="1" applyBorder="1" applyAlignment="1">
      <alignment vertical="top" wrapText="1"/>
    </xf>
    <xf numFmtId="0" fontId="1" fillId="8" borderId="1" xfId="0" applyFont="1" applyFill="1" applyBorder="1" applyAlignment="1">
      <alignment vertical="top" wrapText="1"/>
    </xf>
    <xf numFmtId="164" fontId="0" fillId="8" borderId="3" xfId="0" applyNumberFormat="1" applyFill="1" applyBorder="1" applyAlignment="1">
      <alignment horizontal="center" vertical="top" wrapText="1"/>
    </xf>
    <xf numFmtId="164" fontId="0" fillId="0" borderId="3" xfId="0" applyNumberFormat="1" applyFill="1" applyBorder="1" applyAlignment="1">
      <alignment horizontal="left" vertical="top" wrapText="1"/>
    </xf>
    <xf numFmtId="164" fontId="0" fillId="0" borderId="0" xfId="0" applyNumberFormat="1"/>
    <xf numFmtId="166" fontId="0" fillId="0" borderId="0" xfId="0" applyNumberFormat="1"/>
    <xf numFmtId="0" fontId="3" fillId="0" borderId="4" xfId="0" applyNumberFormat="1" applyFont="1" applyFill="1" applyBorder="1" applyAlignment="1">
      <alignment horizontal="right" vertical="center" wrapText="1"/>
    </xf>
    <xf numFmtId="164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right"/>
    </xf>
    <xf numFmtId="166" fontId="3" fillId="0" borderId="0" xfId="0" applyNumberFormat="1" applyFont="1"/>
    <xf numFmtId="164" fontId="0" fillId="2" borderId="0" xfId="0" applyNumberFormat="1" applyFill="1"/>
    <xf numFmtId="165" fontId="0" fillId="0" borderId="5" xfId="1" applyNumberFormat="1" applyFont="1" applyBorder="1" applyAlignment="1">
      <alignment horizontal="right" vertical="center" wrapText="1"/>
    </xf>
    <xf numFmtId="165" fontId="0" fillId="0" borderId="6" xfId="1" applyNumberFormat="1" applyFont="1" applyBorder="1" applyAlignment="1">
      <alignment horizontal="right" vertical="center" wrapText="1"/>
    </xf>
    <xf numFmtId="165" fontId="0" fillId="0" borderId="5" xfId="1" applyNumberFormat="1" applyFont="1" applyBorder="1" applyAlignment="1">
      <alignment horizontal="center" vertical="center" wrapText="1"/>
    </xf>
    <xf numFmtId="165" fontId="0" fillId="0" borderId="6" xfId="1" applyNumberFormat="1" applyFont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</cellXfs>
  <cellStyles count="2">
    <cellStyle name="měny" xfId="1" builtinId="4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7"/>
  <sheetViews>
    <sheetView tabSelected="1" zoomScale="70" zoomScaleNormal="70" workbookViewId="0">
      <pane xSplit="4" ySplit="1" topLeftCell="E8" activePane="bottomRight" state="frozen"/>
      <selection pane="topRight" activeCell="E1" sqref="E1"/>
      <selection pane="bottomLeft" activeCell="A2" sqref="A2"/>
      <selection pane="bottomRight"/>
    </sheetView>
  </sheetViews>
  <sheetFormatPr defaultColWidth="9.140625" defaultRowHeight="15"/>
  <cols>
    <col min="1" max="1" width="14" style="17" customWidth="1"/>
    <col min="2" max="2" width="9.140625" style="1"/>
    <col min="3" max="3" width="19.42578125" style="12" customWidth="1"/>
    <col min="4" max="4" width="42.28515625" style="10" customWidth="1"/>
    <col min="5" max="5" width="8" style="10" customWidth="1"/>
    <col min="6" max="6" width="19.42578125" style="23" customWidth="1"/>
    <col min="7" max="7" width="19.42578125" style="12" customWidth="1"/>
    <col min="8" max="8" width="22.5703125" style="1" bestFit="1" customWidth="1"/>
    <col min="9" max="9" width="19.42578125" style="1" customWidth="1"/>
    <col min="10" max="10" width="17.5703125" style="1" bestFit="1" customWidth="1"/>
    <col min="11" max="11" width="16.42578125" style="1" bestFit="1" customWidth="1"/>
    <col min="12" max="12" width="14.85546875" style="1" bestFit="1" customWidth="1"/>
    <col min="13" max="13" width="17.42578125" style="1" bestFit="1" customWidth="1"/>
    <col min="14" max="14" width="28.5703125" style="39" customWidth="1"/>
    <col min="15" max="15" width="29" style="1" customWidth="1"/>
    <col min="16" max="16" width="30.7109375" style="1" customWidth="1"/>
    <col min="17" max="22" width="9.140625" style="1"/>
    <col min="23" max="23" width="12.42578125" style="1" customWidth="1"/>
    <col min="24" max="16384" width="9.140625" style="1"/>
  </cols>
  <sheetData>
    <row r="1" spans="1:15" ht="69.75" customHeight="1">
      <c r="A1" s="17" t="s">
        <v>55</v>
      </c>
      <c r="B1" s="4" t="s">
        <v>1</v>
      </c>
      <c r="C1" s="29" t="s">
        <v>15</v>
      </c>
      <c r="D1" s="5" t="s">
        <v>0</v>
      </c>
      <c r="E1" s="5"/>
      <c r="F1" s="20" t="s">
        <v>16</v>
      </c>
      <c r="G1" s="20" t="s">
        <v>17</v>
      </c>
      <c r="H1" s="6" t="s">
        <v>2</v>
      </c>
      <c r="I1" s="28" t="s">
        <v>49</v>
      </c>
      <c r="J1" s="7" t="s">
        <v>43</v>
      </c>
      <c r="K1" s="7" t="s">
        <v>44</v>
      </c>
      <c r="L1" s="7" t="s">
        <v>45</v>
      </c>
      <c r="M1" s="7" t="s">
        <v>44</v>
      </c>
      <c r="N1" s="40" t="s">
        <v>56</v>
      </c>
    </row>
    <row r="2" spans="1:15" ht="60">
      <c r="B2" s="3" t="s">
        <v>6</v>
      </c>
      <c r="C2" s="19" t="s">
        <v>38</v>
      </c>
      <c r="D2" s="33" t="s">
        <v>48</v>
      </c>
      <c r="E2" s="35" t="s">
        <v>22</v>
      </c>
      <c r="F2" s="36" t="s">
        <v>23</v>
      </c>
      <c r="G2" s="37" t="s">
        <v>24</v>
      </c>
      <c r="H2" s="49" t="s">
        <v>7</v>
      </c>
      <c r="I2" s="31">
        <v>12000000</v>
      </c>
      <c r="J2" s="26"/>
      <c r="K2" s="45">
        <v>928070</v>
      </c>
      <c r="L2" s="47">
        <v>55000000</v>
      </c>
      <c r="M2" s="47">
        <v>15000000</v>
      </c>
      <c r="N2" s="38"/>
    </row>
    <row r="3" spans="1:15" ht="91.5" customHeight="1">
      <c r="B3" s="3" t="s">
        <v>6</v>
      </c>
      <c r="C3" s="19" t="s">
        <v>50</v>
      </c>
      <c r="D3" s="34" t="s">
        <v>47</v>
      </c>
      <c r="E3" s="35" t="s">
        <v>22</v>
      </c>
      <c r="F3" s="36" t="s">
        <v>52</v>
      </c>
      <c r="G3" s="37" t="s">
        <v>51</v>
      </c>
      <c r="H3" s="50"/>
      <c r="I3" s="31"/>
      <c r="J3" s="26"/>
      <c r="K3" s="46"/>
      <c r="L3" s="48"/>
      <c r="M3" s="48"/>
      <c r="N3" s="44">
        <v>55000000</v>
      </c>
    </row>
    <row r="4" spans="1:15" ht="75" customHeight="1">
      <c r="B4" s="3" t="s">
        <v>6</v>
      </c>
      <c r="C4" s="19" t="s">
        <v>38</v>
      </c>
      <c r="D4" s="33" t="s">
        <v>3</v>
      </c>
      <c r="E4" s="2" t="s">
        <v>22</v>
      </c>
      <c r="F4" s="18" t="s">
        <v>25</v>
      </c>
      <c r="G4" s="19" t="s">
        <v>26</v>
      </c>
      <c r="H4" s="9"/>
      <c r="I4" s="30">
        <v>500000</v>
      </c>
      <c r="J4" s="25"/>
      <c r="K4" s="25"/>
      <c r="L4" s="16">
        <v>1439900</v>
      </c>
      <c r="N4" s="39">
        <v>1200000</v>
      </c>
      <c r="O4" s="38">
        <v>1185800</v>
      </c>
    </row>
    <row r="5" spans="1:15" ht="60">
      <c r="B5" s="3" t="s">
        <v>6</v>
      </c>
      <c r="C5" s="19" t="s">
        <v>38</v>
      </c>
      <c r="D5" s="33" t="s">
        <v>4</v>
      </c>
      <c r="E5" s="2" t="s">
        <v>22</v>
      </c>
      <c r="F5" s="18" t="s">
        <v>27</v>
      </c>
      <c r="G5" s="19" t="s">
        <v>28</v>
      </c>
      <c r="H5" s="9"/>
      <c r="I5" s="30">
        <v>130000</v>
      </c>
      <c r="J5" s="25"/>
      <c r="K5" s="25"/>
      <c r="L5" s="16">
        <v>904475</v>
      </c>
      <c r="N5" s="39">
        <v>850000</v>
      </c>
      <c r="O5" s="38">
        <v>834900</v>
      </c>
    </row>
    <row r="6" spans="1:15" ht="30">
      <c r="B6" s="3" t="s">
        <v>6</v>
      </c>
      <c r="C6" s="19" t="s">
        <v>38</v>
      </c>
      <c r="D6" s="33" t="s">
        <v>5</v>
      </c>
      <c r="E6" s="2" t="s">
        <v>22</v>
      </c>
      <c r="F6" s="18" t="s">
        <v>29</v>
      </c>
      <c r="G6" s="19" t="s">
        <v>30</v>
      </c>
      <c r="H6" s="9"/>
      <c r="I6" s="30">
        <v>275000</v>
      </c>
      <c r="J6" s="25"/>
      <c r="K6" s="25"/>
      <c r="L6" s="16">
        <v>5673690</v>
      </c>
      <c r="N6" s="38">
        <v>4200000</v>
      </c>
      <c r="O6" s="38">
        <v>4053500</v>
      </c>
    </row>
    <row r="7" spans="1:15" ht="30">
      <c r="B7" s="3" t="s">
        <v>6</v>
      </c>
      <c r="C7" s="19" t="s">
        <v>38</v>
      </c>
      <c r="D7" s="33" t="s">
        <v>8</v>
      </c>
      <c r="E7" s="2" t="s">
        <v>22</v>
      </c>
      <c r="F7" s="18" t="s">
        <v>31</v>
      </c>
      <c r="G7" s="19" t="s">
        <v>32</v>
      </c>
      <c r="H7" s="9"/>
      <c r="I7" s="30">
        <v>100000</v>
      </c>
      <c r="J7" s="25"/>
      <c r="K7" s="25"/>
      <c r="L7" s="16">
        <v>1741795</v>
      </c>
      <c r="N7" s="38">
        <v>1500000</v>
      </c>
      <c r="O7" s="38">
        <v>1741795</v>
      </c>
    </row>
    <row r="8" spans="1:15" ht="45">
      <c r="B8" s="3" t="s">
        <v>6</v>
      </c>
      <c r="C8" s="19" t="s">
        <v>39</v>
      </c>
      <c r="D8" s="33" t="s">
        <v>9</v>
      </c>
      <c r="E8" s="2" t="s">
        <v>22</v>
      </c>
      <c r="F8" s="18" t="s">
        <v>33</v>
      </c>
      <c r="G8" s="19" t="s">
        <v>34</v>
      </c>
      <c r="H8" s="9"/>
      <c r="I8" s="30">
        <v>2560000</v>
      </c>
      <c r="J8" s="25"/>
      <c r="K8" s="25"/>
      <c r="L8" s="16">
        <v>8116790</v>
      </c>
      <c r="N8" s="38">
        <v>7000000</v>
      </c>
      <c r="O8" s="38">
        <v>6846180</v>
      </c>
    </row>
    <row r="9" spans="1:15" ht="122.25" customHeight="1">
      <c r="B9" s="3" t="s">
        <v>6</v>
      </c>
      <c r="C9" s="19" t="s">
        <v>40</v>
      </c>
      <c r="D9" s="32" t="s">
        <v>10</v>
      </c>
      <c r="E9" s="2" t="s">
        <v>22</v>
      </c>
      <c r="F9" s="18" t="s">
        <v>33</v>
      </c>
      <c r="G9" s="19" t="s">
        <v>34</v>
      </c>
      <c r="H9" s="9"/>
      <c r="I9" s="30">
        <v>2560000</v>
      </c>
      <c r="J9" s="25"/>
      <c r="K9" s="25"/>
      <c r="L9" s="16">
        <v>8116790</v>
      </c>
      <c r="N9" s="38">
        <v>7000000</v>
      </c>
      <c r="O9" s="38">
        <v>6846180</v>
      </c>
    </row>
    <row r="10" spans="1:15" ht="60" customHeight="1">
      <c r="B10" s="3" t="s">
        <v>6</v>
      </c>
      <c r="C10" s="19" t="s">
        <v>41</v>
      </c>
      <c r="D10" s="34" t="s">
        <v>11</v>
      </c>
      <c r="E10" s="2" t="s">
        <v>22</v>
      </c>
      <c r="F10" s="18" t="s">
        <v>35</v>
      </c>
      <c r="G10" s="19" t="s">
        <v>19</v>
      </c>
      <c r="H10" s="9"/>
      <c r="I10" s="30">
        <v>450000</v>
      </c>
      <c r="J10" s="25"/>
      <c r="K10" s="25"/>
      <c r="L10" s="16">
        <v>4129730</v>
      </c>
      <c r="N10" s="38">
        <v>3500000</v>
      </c>
    </row>
    <row r="11" spans="1:15" ht="30">
      <c r="B11" s="3" t="s">
        <v>6</v>
      </c>
      <c r="C11" s="19" t="s">
        <v>40</v>
      </c>
      <c r="D11" s="34" t="s">
        <v>12</v>
      </c>
      <c r="E11" s="2" t="s">
        <v>22</v>
      </c>
      <c r="F11" s="18" t="s">
        <v>36</v>
      </c>
      <c r="G11" s="19" t="s">
        <v>20</v>
      </c>
      <c r="H11" s="9"/>
      <c r="I11" s="30"/>
      <c r="J11" s="25"/>
      <c r="K11" s="25"/>
      <c r="L11" s="16">
        <v>3212907</v>
      </c>
      <c r="N11" s="38">
        <v>3100000</v>
      </c>
    </row>
    <row r="12" spans="1:15" ht="75">
      <c r="B12" s="3" t="s">
        <v>6</v>
      </c>
      <c r="C12" s="19" t="s">
        <v>40</v>
      </c>
      <c r="D12" s="34" t="s">
        <v>13</v>
      </c>
      <c r="E12" s="2" t="s">
        <v>22</v>
      </c>
      <c r="F12" s="18" t="s">
        <v>54</v>
      </c>
      <c r="G12" s="19" t="s">
        <v>53</v>
      </c>
      <c r="H12" s="9"/>
      <c r="I12" s="30">
        <v>100000</v>
      </c>
      <c r="J12" s="25"/>
      <c r="K12" s="25"/>
      <c r="L12" s="16">
        <v>3200000</v>
      </c>
      <c r="N12" s="44">
        <v>5600000</v>
      </c>
    </row>
    <row r="13" spans="1:15" ht="30">
      <c r="B13" s="3" t="s">
        <v>6</v>
      </c>
      <c r="C13" s="19" t="s">
        <v>40</v>
      </c>
      <c r="D13" s="34" t="s">
        <v>14</v>
      </c>
      <c r="E13" s="2" t="s">
        <v>22</v>
      </c>
      <c r="F13" s="18" t="s">
        <v>42</v>
      </c>
      <c r="G13" s="19" t="s">
        <v>37</v>
      </c>
      <c r="H13" s="9"/>
      <c r="I13" s="30">
        <v>60000</v>
      </c>
      <c r="J13" s="25"/>
      <c r="K13" s="25"/>
      <c r="L13" s="16">
        <v>481580</v>
      </c>
      <c r="N13" s="16">
        <v>481580</v>
      </c>
    </row>
    <row r="14" spans="1:15" ht="15.75">
      <c r="C14" s="13"/>
      <c r="F14" s="10"/>
      <c r="G14" s="10"/>
      <c r="H14" s="11"/>
      <c r="J14" s="27">
        <f ca="1">SUM(J2:J16)</f>
        <v>0</v>
      </c>
      <c r="K14" s="27">
        <f ca="1">SUM(K2:K16)</f>
        <v>928070</v>
      </c>
      <c r="L14" s="27">
        <f>SUM(L2:L13)</f>
        <v>92017657</v>
      </c>
      <c r="M14" s="38">
        <v>15000000</v>
      </c>
      <c r="N14" s="38">
        <f>SUM(N2:N13)</f>
        <v>89431580</v>
      </c>
    </row>
    <row r="15" spans="1:15" ht="15.75">
      <c r="C15" s="14"/>
      <c r="F15" s="21"/>
      <c r="G15" s="13"/>
      <c r="L15" s="27"/>
      <c r="N15" s="38"/>
    </row>
    <row r="16" spans="1:15">
      <c r="B16" s="3" t="s">
        <v>6</v>
      </c>
      <c r="C16" s="15" t="s">
        <v>46</v>
      </c>
      <c r="D16" s="2" t="s">
        <v>21</v>
      </c>
      <c r="E16" s="2" t="s">
        <v>22</v>
      </c>
      <c r="F16" s="24">
        <v>80</v>
      </c>
      <c r="G16" s="19" t="s">
        <v>18</v>
      </c>
      <c r="H16" s="8"/>
      <c r="I16" s="31">
        <v>100000</v>
      </c>
      <c r="J16" s="26"/>
      <c r="K16" s="26"/>
      <c r="L16" s="15">
        <v>5657355</v>
      </c>
      <c r="N16" s="41" t="s">
        <v>57</v>
      </c>
    </row>
    <row r="17" spans="6:16">
      <c r="F17" s="22"/>
      <c r="G17" s="14"/>
      <c r="N17" s="38">
        <f>L14-N14</f>
        <v>2586077</v>
      </c>
    </row>
    <row r="24" spans="6:16">
      <c r="P24" s="42" t="s">
        <v>65</v>
      </c>
    </row>
    <row r="25" spans="6:16" ht="27.75" customHeight="1">
      <c r="N25" s="43" t="s">
        <v>58</v>
      </c>
      <c r="O25" s="42" t="s">
        <v>59</v>
      </c>
      <c r="P25" s="39">
        <f>SUM(O26:O42)</f>
        <v>54706500</v>
      </c>
    </row>
    <row r="26" spans="6:16">
      <c r="M26" s="1">
        <v>19500000</v>
      </c>
      <c r="N26" s="39" t="s">
        <v>60</v>
      </c>
      <c r="O26" s="39">
        <v>20933000</v>
      </c>
    </row>
    <row r="27" spans="6:16">
      <c r="M27" s="1">
        <v>19600000</v>
      </c>
      <c r="N27" s="39" t="s">
        <v>61</v>
      </c>
      <c r="O27" s="39">
        <v>21901000</v>
      </c>
    </row>
    <row r="28" spans="6:16">
      <c r="M28" s="1">
        <v>2000000</v>
      </c>
      <c r="N28" s="39" t="s">
        <v>62</v>
      </c>
      <c r="O28" s="39">
        <v>2904000</v>
      </c>
    </row>
    <row r="29" spans="6:16">
      <c r="M29" s="1">
        <v>1000000</v>
      </c>
      <c r="N29" s="39" t="s">
        <v>63</v>
      </c>
      <c r="O29" s="39">
        <v>3630000</v>
      </c>
    </row>
    <row r="30" spans="6:16">
      <c r="M30" s="1">
        <v>600000</v>
      </c>
      <c r="N30" s="39" t="s">
        <v>64</v>
      </c>
      <c r="O30" s="39">
        <v>2238500</v>
      </c>
    </row>
    <row r="31" spans="6:16">
      <c r="M31" s="1">
        <v>2550000</v>
      </c>
      <c r="N31" s="39" t="s">
        <v>66</v>
      </c>
      <c r="O31" s="39">
        <v>3100000</v>
      </c>
    </row>
    <row r="32" spans="6:16">
      <c r="O32" s="39"/>
    </row>
    <row r="33" spans="13:15">
      <c r="M33" s="1">
        <f>SUM(M26:M31)</f>
        <v>45250000</v>
      </c>
      <c r="O33" s="39"/>
    </row>
    <row r="34" spans="13:15">
      <c r="M34" s="1">
        <f>1.21*M33</f>
        <v>54752500</v>
      </c>
      <c r="O34" s="39"/>
    </row>
    <row r="35" spans="13:15">
      <c r="O35" s="39"/>
    </row>
    <row r="36" spans="13:15">
      <c r="O36" s="39"/>
    </row>
    <row r="37" spans="13:15">
      <c r="O37" s="39"/>
    </row>
  </sheetData>
  <mergeCells count="4">
    <mergeCell ref="K2:K3"/>
    <mergeCell ref="L2:L3"/>
    <mergeCell ref="M2:M3"/>
    <mergeCell ref="H2:H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A2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62642</cp:lastModifiedBy>
  <dcterms:created xsi:type="dcterms:W3CDTF">2021-02-15T13:35:01Z</dcterms:created>
  <dcterms:modified xsi:type="dcterms:W3CDTF">2021-03-22T14:27:33Z</dcterms:modified>
</cp:coreProperties>
</file>