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2795" windowHeight="6930"/>
  </bookViews>
  <sheets>
    <sheet name="A2" sheetId="5" r:id="rId1"/>
  </sheets>
  <calcPr calcId="125725"/>
</workbook>
</file>

<file path=xl/calcChain.xml><?xml version="1.0" encoding="utf-8"?>
<calcChain xmlns="http://schemas.openxmlformats.org/spreadsheetml/2006/main">
  <c r="G29" i="5"/>
  <c r="F29"/>
  <c r="G24"/>
  <c r="G25"/>
  <c r="G26"/>
  <c r="G27"/>
  <c r="G23"/>
  <c r="G22"/>
  <c r="H14" l="1"/>
  <c r="J14"/>
  <c r="H16"/>
  <c r="L17"/>
  <c r="M17" l="1"/>
  <c r="H3"/>
  <c r="I17"/>
  <c r="K17" l="1"/>
  <c r="J17"/>
  <c r="K18" s="1"/>
</calcChain>
</file>

<file path=xl/comments1.xml><?xml version="1.0" encoding="utf-8"?>
<comments xmlns="http://schemas.openxmlformats.org/spreadsheetml/2006/main">
  <authors>
    <author>62642</author>
  </authors>
  <commentList>
    <comment ref="H11" authorId="0">
      <text>
        <r>
          <rPr>
            <b/>
            <sz val="12"/>
            <color indexed="81"/>
            <rFont val="Tahoma"/>
            <family val="2"/>
            <charset val="238"/>
          </rPr>
          <t>62642:</t>
        </r>
        <r>
          <rPr>
            <sz val="12"/>
            <color indexed="81"/>
            <rFont val="Tahoma"/>
            <family val="2"/>
            <charset val="238"/>
          </rPr>
          <t xml:space="preserve">
opravit: 3.149.204 Kč</t>
        </r>
      </text>
    </comment>
    <comment ref="H12" authorId="0">
      <text>
        <r>
          <rPr>
            <b/>
            <sz val="12"/>
            <color indexed="81"/>
            <rFont val="Tahoma"/>
            <family val="2"/>
            <charset val="238"/>
          </rPr>
          <t>62642:</t>
        </r>
        <r>
          <rPr>
            <sz val="12"/>
            <color indexed="81"/>
            <rFont val="Tahoma"/>
            <family val="2"/>
            <charset val="238"/>
          </rPr>
          <t xml:space="preserve">
opravit 5.504.895 Kč</t>
        </r>
      </text>
    </comment>
    <comment ref="H13" authorId="0">
      <text>
        <r>
          <rPr>
            <b/>
            <sz val="12"/>
            <color indexed="81"/>
            <rFont val="Tahoma"/>
            <family val="2"/>
            <charset val="238"/>
          </rPr>
          <t>62642:</t>
        </r>
        <r>
          <rPr>
            <sz val="12"/>
            <color indexed="81"/>
            <rFont val="Tahoma"/>
            <family val="2"/>
            <charset val="238"/>
          </rPr>
          <t xml:space="preserve">
opravit: 554.180 Kč</t>
        </r>
      </text>
    </comment>
  </commentList>
</comments>
</file>

<file path=xl/sharedStrings.xml><?xml version="1.0" encoding="utf-8"?>
<sst xmlns="http://schemas.openxmlformats.org/spreadsheetml/2006/main" count="92" uniqueCount="68">
  <si>
    <t>Název</t>
  </si>
  <si>
    <t>Ablační RF generátor s proplachovou pumpou</t>
  </si>
  <si>
    <t>Klinický stimulátor</t>
  </si>
  <si>
    <t>Systém pro elektrofyziologické vyšetření intrakardiálních potenciálů</t>
  </si>
  <si>
    <t xml:space="preserve">2X ANGIOLINKA </t>
  </si>
  <si>
    <t>Přenosný UZV přístroj (vč. ICE)</t>
  </si>
  <si>
    <t>Elektroanatomický 3D mapovací systém - OBNOVA</t>
  </si>
  <si>
    <t>Elektroanatomický 3D mapovací systém - NOVÝ</t>
  </si>
  <si>
    <t>Hemodynamický systém</t>
  </si>
  <si>
    <t>OCT vč. FFR</t>
  </si>
  <si>
    <t>UZV "high end" přístroj (vč. 3D/4D TEE sondy)</t>
  </si>
  <si>
    <t>Transportní plicní vemtilátor</t>
  </si>
  <si>
    <r>
      <rPr>
        <sz val="11"/>
        <rFont val="Calibri"/>
        <family val="2"/>
        <charset val="238"/>
        <scheme val="minor"/>
      </rPr>
      <t>Stavební úpravy</t>
    </r>
    <r>
      <rPr>
        <sz val="11"/>
        <color theme="1"/>
        <rFont val="Calibri"/>
        <family val="2"/>
        <charset val="238"/>
        <scheme val="minor"/>
      </rPr>
      <t xml:space="preserve"> stacionární RTG</t>
    </r>
  </si>
  <si>
    <t>Skiagraf+skiaskop DK</t>
  </si>
  <si>
    <t>DODAVATELÉ</t>
  </si>
  <si>
    <t>NABÍDKA A s DPH</t>
  </si>
  <si>
    <t>NABÍDKA B s DPH</t>
  </si>
  <si>
    <t>Průměrná cena nabídky s DPH</t>
  </si>
  <si>
    <t>Kód dle MZČR</t>
  </si>
  <si>
    <t>Název dle MZČR</t>
  </si>
  <si>
    <t>Echokardiograf</t>
  </si>
  <si>
    <t>Přístroj k měření hemodynamiky</t>
  </si>
  <si>
    <t>Vybavení zákrokového sálku</t>
  </si>
  <si>
    <t>4D Echokardiograf</t>
  </si>
  <si>
    <t>RDG</t>
  </si>
  <si>
    <t>1IK</t>
  </si>
  <si>
    <t>48.</t>
  </si>
  <si>
    <t>RTG systém pro komplexní elektrofyziologická vyšetření</t>
  </si>
  <si>
    <t>53.</t>
  </si>
  <si>
    <t>Ablační jednotka</t>
  </si>
  <si>
    <t>51.</t>
  </si>
  <si>
    <t>Přístrojové vybavení arytmologických a elektrofyzilogických sálů</t>
  </si>
  <si>
    <t>50.</t>
  </si>
  <si>
    <t>Elektrofyziologické záznamové zařízení</t>
  </si>
  <si>
    <t>134.</t>
  </si>
  <si>
    <t>RTG skiagrafie a skiaskopie</t>
  </si>
  <si>
    <t>45.</t>
  </si>
  <si>
    <t>Intrakardiální echokardiograf (ICE)</t>
  </si>
  <si>
    <t>43.</t>
  </si>
  <si>
    <t>3D mapovací systémy (CARTO III, NavX)</t>
  </si>
  <si>
    <t>52.</t>
  </si>
  <si>
    <t>asi 61.</t>
  </si>
  <si>
    <t>Transportní ventilátor</t>
  </si>
  <si>
    <r>
      <rPr>
        <b/>
        <sz val="11"/>
        <color theme="1"/>
        <rFont val="Calibri"/>
        <family val="2"/>
        <charset val="238"/>
        <scheme val="minor"/>
      </rPr>
      <t>A/</t>
    </r>
    <r>
      <rPr>
        <sz val="11"/>
        <color theme="1"/>
        <rFont val="Calibri"/>
        <family val="2"/>
        <charset val="238"/>
        <scheme val="minor"/>
      </rPr>
      <t xml:space="preserve"> Johnson &amp; Johnson s.r.o. </t>
    </r>
    <r>
      <rPr>
        <b/>
        <sz val="11"/>
        <color theme="1"/>
        <rFont val="Calibri"/>
        <family val="2"/>
        <charset val="238"/>
        <scheme val="minor"/>
      </rPr>
      <t>B/</t>
    </r>
    <r>
      <rPr>
        <sz val="11"/>
        <color theme="1"/>
        <rFont val="Calibri"/>
        <family val="2"/>
        <charset val="238"/>
        <scheme val="minor"/>
      </rPr>
      <t xml:space="preserve"> EP SERVICES s.r.o.</t>
    </r>
  </si>
  <si>
    <r>
      <rPr>
        <b/>
        <sz val="11"/>
        <color theme="1"/>
        <rFont val="Calibri"/>
        <family val="2"/>
        <charset val="238"/>
        <scheme val="minor"/>
      </rPr>
      <t>A/</t>
    </r>
    <r>
      <rPr>
        <sz val="11"/>
        <color theme="1"/>
        <rFont val="Calibri"/>
        <family val="2"/>
        <charset val="238"/>
        <scheme val="minor"/>
      </rPr>
      <t xml:space="preserve"> Subito s.r.o. </t>
    </r>
    <r>
      <rPr>
        <b/>
        <sz val="11"/>
        <color theme="1"/>
        <rFont val="Calibri"/>
        <family val="2"/>
        <charset val="238"/>
        <scheme val="minor"/>
      </rPr>
      <t>B/</t>
    </r>
    <r>
      <rPr>
        <sz val="11"/>
        <color theme="1"/>
        <rFont val="Calibri"/>
        <family val="2"/>
        <charset val="238"/>
        <scheme val="minor"/>
      </rPr>
      <t xml:space="preserve"> medisap s.r.o.</t>
    </r>
  </si>
  <si>
    <r>
      <rPr>
        <b/>
        <sz val="11"/>
        <color theme="1"/>
        <rFont val="Calibri"/>
        <family val="2"/>
        <charset val="238"/>
        <scheme val="minor"/>
      </rPr>
      <t>A/</t>
    </r>
    <r>
      <rPr>
        <sz val="11"/>
        <color theme="1"/>
        <rFont val="Calibri"/>
        <family val="2"/>
        <charset val="238"/>
        <scheme val="minor"/>
      </rPr>
      <t xml:space="preserve"> Philips </t>
    </r>
    <r>
      <rPr>
        <b/>
        <sz val="11"/>
        <color theme="1"/>
        <rFont val="Calibri"/>
        <family val="2"/>
        <charset val="238"/>
        <scheme val="minor"/>
      </rPr>
      <t>B/</t>
    </r>
    <r>
      <rPr>
        <sz val="11"/>
        <color theme="1"/>
        <rFont val="Calibri"/>
        <family val="2"/>
        <charset val="238"/>
        <scheme val="minor"/>
      </rPr>
      <t xml:space="preserve"> medisap s.r.o.</t>
    </r>
  </si>
  <si>
    <r>
      <rPr>
        <b/>
        <sz val="11"/>
        <color theme="1"/>
        <rFont val="Calibri"/>
        <family val="2"/>
        <charset val="238"/>
        <scheme val="minor"/>
      </rPr>
      <t>A/</t>
    </r>
    <r>
      <rPr>
        <sz val="11"/>
        <color theme="1"/>
        <rFont val="Calibri"/>
        <family val="2"/>
        <charset val="238"/>
        <scheme val="minor"/>
      </rPr>
      <t xml:space="preserve"> Philips </t>
    </r>
    <r>
      <rPr>
        <b/>
        <sz val="11"/>
        <color theme="1"/>
        <rFont val="Calibri"/>
        <family val="2"/>
        <charset val="238"/>
        <scheme val="minor"/>
      </rPr>
      <t>B/</t>
    </r>
    <r>
      <rPr>
        <sz val="11"/>
        <color theme="1"/>
        <rFont val="Calibri"/>
        <family val="2"/>
        <charset val="238"/>
        <scheme val="minor"/>
      </rPr>
      <t xml:space="preserve"> Cardion s.r.o.</t>
    </r>
  </si>
  <si>
    <r>
      <rPr>
        <b/>
        <sz val="11"/>
        <color theme="1"/>
        <rFont val="Calibri"/>
        <family val="2"/>
        <charset val="238"/>
        <scheme val="minor"/>
      </rPr>
      <t>A/</t>
    </r>
    <r>
      <rPr>
        <sz val="11"/>
        <color theme="1"/>
        <rFont val="Calibri"/>
        <family val="2"/>
        <charset val="238"/>
        <scheme val="minor"/>
      </rPr>
      <t xml:space="preserve"> Electric Medical Service, s.r.o. </t>
    </r>
    <r>
      <rPr>
        <b/>
        <sz val="11"/>
        <color theme="1"/>
        <rFont val="Calibri"/>
        <family val="2"/>
        <charset val="238"/>
        <scheme val="minor"/>
      </rPr>
      <t>B/</t>
    </r>
    <r>
      <rPr>
        <sz val="11"/>
        <color theme="1"/>
        <rFont val="Calibri"/>
        <family val="2"/>
        <charset val="238"/>
        <scheme val="minor"/>
      </rPr>
      <t xml:space="preserve"> S&amp;T Plus s.r.o.</t>
    </r>
  </si>
  <si>
    <t>PK</t>
  </si>
  <si>
    <t>80.</t>
  </si>
  <si>
    <t>2021 přístroje</t>
  </si>
  <si>
    <t>2021 stavba</t>
  </si>
  <si>
    <t>2022 přístroje</t>
  </si>
  <si>
    <t>2022 stavba</t>
  </si>
  <si>
    <t>Soutěžní ceny (s DPH)</t>
  </si>
  <si>
    <r>
      <rPr>
        <strike/>
        <sz val="11"/>
        <color theme="1"/>
        <rFont val="Calibri"/>
        <family val="2"/>
        <charset val="238"/>
        <scheme val="minor"/>
      </rPr>
      <t>46.</t>
    </r>
    <r>
      <rPr>
        <sz val="11"/>
        <color theme="1"/>
        <rFont val="Calibri"/>
        <family val="2"/>
        <charset val="238"/>
        <scheme val="minor"/>
      </rPr>
      <t xml:space="preserve"> 131.</t>
    </r>
  </si>
  <si>
    <r>
      <rPr>
        <strike/>
        <sz val="11"/>
        <color theme="1"/>
        <rFont val="Calibri"/>
        <family val="2"/>
        <charset val="238"/>
        <scheme val="minor"/>
      </rPr>
      <t xml:space="preserve">Bed-side echokardiograf </t>
    </r>
    <r>
      <rPr>
        <sz val="11"/>
        <color theme="1"/>
        <rFont val="Calibri"/>
        <family val="2"/>
        <charset val="238"/>
        <scheme val="minor"/>
      </rPr>
      <t>Ultrazvukový přístroj pro diagnostiku a/nebo intervence</t>
    </r>
  </si>
  <si>
    <r>
      <rPr>
        <b/>
        <sz val="11"/>
        <color theme="1"/>
        <rFont val="Calibri"/>
        <family val="2"/>
        <charset val="238"/>
        <scheme val="minor"/>
      </rPr>
      <t>A/</t>
    </r>
    <r>
      <rPr>
        <sz val="11"/>
        <color theme="1"/>
        <rFont val="Calibri"/>
        <family val="2"/>
        <charset val="238"/>
        <scheme val="minor"/>
      </rPr>
      <t xml:space="preserve"> Dräger Medical s.r.o. </t>
    </r>
    <r>
      <rPr>
        <b/>
        <sz val="11"/>
        <color theme="1"/>
        <rFont val="Calibri"/>
        <family val="2"/>
        <charset val="238"/>
        <scheme val="minor"/>
      </rPr>
      <t>B/</t>
    </r>
    <r>
      <rPr>
        <sz val="11"/>
        <color theme="1"/>
        <rFont val="Calibri"/>
        <family val="2"/>
        <charset val="238"/>
        <scheme val="minor"/>
      </rPr>
      <t xml:space="preserve"> Analytical Medical Instruments, s.r.o.</t>
    </r>
  </si>
  <si>
    <t>angio+příslušenství</t>
  </si>
  <si>
    <t>angio ep</t>
  </si>
  <si>
    <t>angio intervence</t>
  </si>
  <si>
    <t>sw pacienti</t>
  </si>
  <si>
    <t>sw personál</t>
  </si>
  <si>
    <t>LFRO pomůcky</t>
  </si>
  <si>
    <t>IVUS</t>
  </si>
  <si>
    <t>bez DPH</t>
  </si>
  <si>
    <t>cena s DPH</t>
  </si>
  <si>
    <t>SUMA</t>
  </si>
</sst>
</file>

<file path=xl/styles.xml><?xml version="1.0" encoding="utf-8"?>
<styleSheet xmlns="http://schemas.openxmlformats.org/spreadsheetml/2006/main">
  <numFmts count="5">
    <numFmt numFmtId="44" formatCode="_-* #,##0.00\ &quot;Kč&quot;_-;\-* #,##0.00\ &quot;Kč&quot;_-;_-* &quot;-&quot;??\ &quot;Kč&quot;_-;_-@_-"/>
    <numFmt numFmtId="43" formatCode="_-* #,##0.00\ _K_č_-;\-* #,##0.00\ _K_č_-;_-* &quot;-&quot;??\ _K_č_-;_-@_-"/>
    <numFmt numFmtId="164" formatCode="#,##0\ &quot;Kč&quot;"/>
    <numFmt numFmtId="165" formatCode="_-* #,##0\ &quot;Kč&quot;_-;\-* #,##0\ &quot;Kč&quot;_-;_-* &quot;-&quot;??\ &quot;Kč&quot;_-;_-@_-"/>
    <numFmt numFmtId="166" formatCode="#,##0.00\ &quot;Kč&quot;"/>
  </numFmts>
  <fonts count="17"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u/>
      <sz val="20"/>
      <color rgb="FFFF000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6"/>
      <color rgb="FFFF0000"/>
      <name val="Calibri"/>
      <family val="2"/>
      <charset val="238"/>
      <scheme val="minor"/>
    </font>
    <font>
      <b/>
      <sz val="14"/>
      <color rgb="FFFF0000"/>
      <name val="Calibri"/>
      <family val="2"/>
      <charset val="238"/>
      <scheme val="minor"/>
    </font>
    <font>
      <b/>
      <u/>
      <sz val="12"/>
      <color rgb="FFFF0000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  <font>
      <b/>
      <sz val="12"/>
      <color indexed="81"/>
      <name val="Tahoma"/>
      <family val="2"/>
      <charset val="238"/>
    </font>
    <font>
      <sz val="12"/>
      <color indexed="81"/>
      <name val="Tahoma"/>
      <family val="2"/>
      <charset val="238"/>
    </font>
    <font>
      <sz val="14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9" fillId="0" borderId="0"/>
  </cellStyleXfs>
  <cellXfs count="46">
    <xf numFmtId="0" fontId="0" fillId="0" borderId="0" xfId="0"/>
    <xf numFmtId="0" fontId="0" fillId="0" borderId="0" xfId="0"/>
    <xf numFmtId="0" fontId="1" fillId="0" borderId="1" xfId="0" applyFont="1" applyFill="1" applyBorder="1" applyAlignment="1">
      <alignment vertical="top" wrapText="1"/>
    </xf>
    <xf numFmtId="0" fontId="3" fillId="0" borderId="1" xfId="0" applyFont="1" applyBorder="1" applyAlignment="1">
      <alignment vertical="center" wrapText="1"/>
    </xf>
    <xf numFmtId="0" fontId="3" fillId="0" borderId="4" xfId="0" applyFont="1" applyFill="1" applyBorder="1" applyAlignment="1">
      <alignment vertical="center" wrapText="1"/>
    </xf>
    <xf numFmtId="164" fontId="0" fillId="0" borderId="1" xfId="0" applyNumberFormat="1" applyBorder="1" applyAlignment="1">
      <alignment wrapText="1"/>
    </xf>
    <xf numFmtId="164" fontId="0" fillId="0" borderId="1" xfId="0" applyNumberFormat="1" applyFont="1" applyFill="1" applyBorder="1" applyAlignment="1">
      <alignment vertical="top" wrapText="1"/>
    </xf>
    <xf numFmtId="0" fontId="0" fillId="0" borderId="0" xfId="0" applyAlignment="1">
      <alignment wrapText="1"/>
    </xf>
    <xf numFmtId="164" fontId="0" fillId="0" borderId="0" xfId="0" applyNumberFormat="1" applyAlignment="1">
      <alignment wrapText="1"/>
    </xf>
    <xf numFmtId="164" fontId="6" fillId="0" borderId="0" xfId="0" applyNumberFormat="1" applyFont="1"/>
    <xf numFmtId="164" fontId="7" fillId="0" borderId="0" xfId="0" applyNumberFormat="1" applyFont="1" applyAlignment="1">
      <alignment wrapText="1"/>
    </xf>
    <xf numFmtId="164" fontId="3" fillId="0" borderId="0" xfId="0" applyNumberFormat="1" applyFont="1" applyAlignment="1">
      <alignment wrapText="1"/>
    </xf>
    <xf numFmtId="164" fontId="3" fillId="0" borderId="3" xfId="0" applyNumberFormat="1" applyFont="1" applyBorder="1" applyAlignment="1">
      <alignment vertical="center" wrapText="1"/>
    </xf>
    <xf numFmtId="164" fontId="0" fillId="0" borderId="3" xfId="0" applyNumberFormat="1" applyBorder="1" applyAlignment="1">
      <alignment wrapText="1"/>
    </xf>
    <xf numFmtId="164" fontId="0" fillId="0" borderId="3" xfId="0" applyNumberFormat="1" applyFont="1" applyFill="1" applyBorder="1" applyAlignment="1">
      <alignment vertical="top" wrapText="1"/>
    </xf>
    <xf numFmtId="164" fontId="0" fillId="0" borderId="3" xfId="0" applyNumberFormat="1" applyFill="1" applyBorder="1" applyAlignment="1">
      <alignment horizontal="center" vertical="top" wrapText="1"/>
    </xf>
    <xf numFmtId="164" fontId="0" fillId="0" borderId="3" xfId="0" applyNumberFormat="1" applyFill="1" applyBorder="1" applyAlignment="1">
      <alignment vertical="top" wrapText="1"/>
    </xf>
    <xf numFmtId="0" fontId="4" fillId="0" borderId="2" xfId="0" applyFont="1" applyFill="1" applyBorder="1" applyAlignment="1">
      <alignment horizontal="left" vertical="center" wrapText="1"/>
    </xf>
    <xf numFmtId="164" fontId="0" fillId="0" borderId="3" xfId="0" applyNumberFormat="1" applyBorder="1" applyAlignment="1">
      <alignment horizontal="center" wrapText="1"/>
    </xf>
    <xf numFmtId="164" fontId="7" fillId="0" borderId="0" xfId="0" applyNumberFormat="1" applyFont="1" applyAlignment="1">
      <alignment horizontal="center" wrapText="1"/>
    </xf>
    <xf numFmtId="164" fontId="3" fillId="0" borderId="0" xfId="0" applyNumberFormat="1" applyFont="1" applyAlignment="1">
      <alignment horizontal="center" wrapText="1"/>
    </xf>
    <xf numFmtId="164" fontId="0" fillId="0" borderId="0" xfId="0" applyNumberFormat="1" applyAlignment="1">
      <alignment horizontal="center" wrapText="1"/>
    </xf>
    <xf numFmtId="3" fontId="0" fillId="0" borderId="3" xfId="0" applyNumberFormat="1" applyBorder="1" applyAlignment="1">
      <alignment horizontal="center" wrapText="1"/>
    </xf>
    <xf numFmtId="165" fontId="0" fillId="0" borderId="1" xfId="1" applyNumberFormat="1" applyFont="1" applyBorder="1"/>
    <xf numFmtId="165" fontId="0" fillId="0" borderId="1" xfId="1" applyNumberFormat="1" applyFont="1" applyBorder="1" applyAlignment="1">
      <alignment wrapText="1"/>
    </xf>
    <xf numFmtId="165" fontId="0" fillId="0" borderId="0" xfId="0" applyNumberFormat="1"/>
    <xf numFmtId="0" fontId="0" fillId="0" borderId="0" xfId="0"/>
    <xf numFmtId="164" fontId="11" fillId="0" borderId="0" xfId="0" applyNumberFormat="1" applyFont="1" applyAlignment="1">
      <alignment wrapText="1"/>
    </xf>
    <xf numFmtId="164" fontId="10" fillId="0" borderId="0" xfId="0" applyNumberFormat="1" applyFont="1" applyAlignment="1">
      <alignment wrapText="1"/>
    </xf>
    <xf numFmtId="164" fontId="12" fillId="0" borderId="0" xfId="0" applyNumberFormat="1" applyFont="1" applyAlignment="1">
      <alignment wrapText="1"/>
    </xf>
    <xf numFmtId="0" fontId="3" fillId="2" borderId="4" xfId="0" applyFont="1" applyFill="1" applyBorder="1" applyAlignment="1">
      <alignment vertical="center" wrapText="1"/>
    </xf>
    <xf numFmtId="165" fontId="0" fillId="2" borderId="1" xfId="1" applyNumberFormat="1" applyFont="1" applyFill="1" applyBorder="1"/>
    <xf numFmtId="165" fontId="0" fillId="2" borderId="1" xfId="1" applyNumberFormat="1" applyFont="1" applyFill="1" applyBorder="1" applyAlignment="1">
      <alignment wrapText="1"/>
    </xf>
    <xf numFmtId="164" fontId="0" fillId="2" borderId="3" xfId="0" applyNumberFormat="1" applyFont="1" applyFill="1" applyBorder="1" applyAlignment="1">
      <alignment vertical="top" wrapText="1"/>
    </xf>
    <xf numFmtId="164" fontId="0" fillId="2" borderId="3" xfId="0" applyNumberFormat="1" applyFill="1" applyBorder="1" applyAlignment="1">
      <alignment wrapText="1"/>
    </xf>
    <xf numFmtId="164" fontId="0" fillId="2" borderId="1" xfId="0" applyNumberFormat="1" applyFill="1" applyBorder="1" applyAlignment="1">
      <alignment wrapText="1"/>
    </xf>
    <xf numFmtId="164" fontId="0" fillId="2" borderId="3" xfId="0" applyNumberFormat="1" applyFill="1" applyBorder="1" applyAlignment="1">
      <alignment horizontal="center" vertical="top" wrapText="1"/>
    </xf>
    <xf numFmtId="164" fontId="0" fillId="2" borderId="3" xfId="0" applyNumberFormat="1" applyFill="1" applyBorder="1" applyAlignment="1">
      <alignment vertical="top" wrapText="1"/>
    </xf>
    <xf numFmtId="166" fontId="0" fillId="0" borderId="0" xfId="0" applyNumberFormat="1"/>
    <xf numFmtId="0" fontId="3" fillId="0" borderId="0" xfId="0" applyFont="1" applyAlignment="1">
      <alignment horizontal="right"/>
    </xf>
    <xf numFmtId="166" fontId="8" fillId="0" borderId="0" xfId="0" applyNumberFormat="1" applyFont="1"/>
    <xf numFmtId="164" fontId="16" fillId="0" borderId="0" xfId="0" applyNumberFormat="1" applyFont="1" applyAlignment="1">
      <alignment wrapText="1"/>
    </xf>
    <xf numFmtId="0" fontId="8" fillId="0" borderId="0" xfId="0" applyFont="1" applyAlignment="1">
      <alignment horizontal="right"/>
    </xf>
    <xf numFmtId="166" fontId="16" fillId="0" borderId="0" xfId="0" applyNumberFormat="1" applyFont="1"/>
    <xf numFmtId="164" fontId="16" fillId="0" borderId="0" xfId="0" applyNumberFormat="1" applyFont="1"/>
    <xf numFmtId="0" fontId="16" fillId="0" borderId="0" xfId="0" applyFont="1"/>
  </cellXfs>
  <cellStyles count="6">
    <cellStyle name="Čárka 2" xfId="2"/>
    <cellStyle name="Měna 2" xfId="3"/>
    <cellStyle name="Měna 3" xfId="4"/>
    <cellStyle name="měny" xfId="1" builtinId="4"/>
    <cellStyle name="normální" xfId="0" builtinId="0"/>
    <cellStyle name="normální 2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1"/>
  <sheetViews>
    <sheetView tabSelected="1" zoomScale="70" zoomScaleNormal="70" workbookViewId="0">
      <selection activeCell="A18" sqref="A18"/>
    </sheetView>
  </sheetViews>
  <sheetFormatPr defaultColWidth="9.140625" defaultRowHeight="15"/>
  <cols>
    <col min="1" max="1" width="42.28515625" style="7" customWidth="1"/>
    <col min="2" max="2" width="8" style="7" customWidth="1"/>
    <col min="3" max="3" width="19.42578125" style="21" customWidth="1"/>
    <col min="4" max="4" width="19.42578125" style="8" customWidth="1"/>
    <col min="5" max="5" width="27.42578125" style="8" customWidth="1"/>
    <col min="6" max="8" width="19.42578125" style="8" customWidth="1"/>
    <col min="9" max="9" width="17.5703125" style="1" bestFit="1" customWidth="1"/>
    <col min="10" max="10" width="16.42578125" style="1" bestFit="1" customWidth="1"/>
    <col min="11" max="11" width="14.85546875" style="1" bestFit="1" customWidth="1"/>
    <col min="12" max="12" width="14.85546875" style="26" customWidth="1"/>
    <col min="13" max="13" width="13.85546875" style="1" bestFit="1" customWidth="1"/>
    <col min="14" max="18" width="9.140625" style="1"/>
    <col min="19" max="19" width="43.28515625" style="1" customWidth="1"/>
    <col min="20" max="27" width="9.140625" style="1"/>
    <col min="28" max="28" width="12.42578125" style="1" customWidth="1"/>
    <col min="29" max="16384" width="9.140625" style="1"/>
  </cols>
  <sheetData>
    <row r="1" spans="1:13" s="26" customFormat="1">
      <c r="A1" s="7"/>
      <c r="B1" s="7"/>
      <c r="C1" s="21"/>
      <c r="D1" s="8"/>
      <c r="E1" s="8"/>
      <c r="F1" s="8"/>
      <c r="G1" s="8"/>
      <c r="H1" s="8"/>
    </row>
    <row r="2" spans="1:13" ht="69.75" customHeight="1">
      <c r="A2" s="3" t="s">
        <v>0</v>
      </c>
      <c r="B2" s="3"/>
      <c r="C2" s="17" t="s">
        <v>18</v>
      </c>
      <c r="D2" s="17" t="s">
        <v>19</v>
      </c>
      <c r="E2" s="12" t="s">
        <v>14</v>
      </c>
      <c r="F2" s="12" t="s">
        <v>15</v>
      </c>
      <c r="G2" s="12" t="s">
        <v>16</v>
      </c>
      <c r="H2" s="12" t="s">
        <v>17</v>
      </c>
      <c r="I2" s="4" t="s">
        <v>50</v>
      </c>
      <c r="J2" s="4" t="s">
        <v>51</v>
      </c>
      <c r="K2" s="4" t="s">
        <v>52</v>
      </c>
      <c r="L2" s="30" t="s">
        <v>54</v>
      </c>
      <c r="M2" s="4" t="s">
        <v>53</v>
      </c>
    </row>
    <row r="3" spans="1:13" ht="81.75" customHeight="1">
      <c r="A3" s="2" t="s">
        <v>4</v>
      </c>
      <c r="B3" s="2" t="s">
        <v>25</v>
      </c>
      <c r="C3" s="15" t="s">
        <v>26</v>
      </c>
      <c r="D3" s="15" t="s">
        <v>27</v>
      </c>
      <c r="E3" s="14" t="s">
        <v>48</v>
      </c>
      <c r="F3" s="14" t="s">
        <v>48</v>
      </c>
      <c r="G3" s="14" t="s">
        <v>48</v>
      </c>
      <c r="H3" s="6">
        <f>J3+K3+M3</f>
        <v>70928070</v>
      </c>
      <c r="I3" s="24"/>
      <c r="J3" s="24">
        <v>928070</v>
      </c>
      <c r="K3" s="24">
        <v>55000000</v>
      </c>
      <c r="L3" s="32">
        <v>57586077</v>
      </c>
      <c r="M3" s="24">
        <v>15000000</v>
      </c>
    </row>
    <row r="4" spans="1:13" ht="30">
      <c r="A4" s="2" t="s">
        <v>1</v>
      </c>
      <c r="B4" s="2" t="s">
        <v>25</v>
      </c>
      <c r="C4" s="15" t="s">
        <v>28</v>
      </c>
      <c r="D4" s="16" t="s">
        <v>29</v>
      </c>
      <c r="E4" s="16" t="s">
        <v>43</v>
      </c>
      <c r="F4" s="14">
        <v>1185800</v>
      </c>
      <c r="G4" s="14">
        <v>1694000</v>
      </c>
      <c r="H4" s="14">
        <v>1439900</v>
      </c>
      <c r="I4" s="23"/>
      <c r="J4" s="23"/>
      <c r="K4" s="14">
        <v>1439900</v>
      </c>
      <c r="L4" s="33">
        <v>1200000</v>
      </c>
      <c r="M4" s="23"/>
    </row>
    <row r="5" spans="1:13" ht="60">
      <c r="A5" s="2" t="s">
        <v>2</v>
      </c>
      <c r="B5" s="2" t="s">
        <v>25</v>
      </c>
      <c r="C5" s="15" t="s">
        <v>30</v>
      </c>
      <c r="D5" s="16" t="s">
        <v>31</v>
      </c>
      <c r="E5" s="16" t="s">
        <v>44</v>
      </c>
      <c r="F5" s="14">
        <v>834900</v>
      </c>
      <c r="G5" s="14">
        <v>974050</v>
      </c>
      <c r="H5" s="14">
        <v>904475</v>
      </c>
      <c r="I5" s="23"/>
      <c r="J5" s="23"/>
      <c r="K5" s="14">
        <v>904475</v>
      </c>
      <c r="L5" s="33">
        <v>850000</v>
      </c>
      <c r="M5" s="23"/>
    </row>
    <row r="6" spans="1:13" ht="30">
      <c r="A6" s="2" t="s">
        <v>3</v>
      </c>
      <c r="B6" s="2" t="s">
        <v>25</v>
      </c>
      <c r="C6" s="15" t="s">
        <v>32</v>
      </c>
      <c r="D6" s="16" t="s">
        <v>33</v>
      </c>
      <c r="E6" s="16" t="s">
        <v>45</v>
      </c>
      <c r="F6" s="14">
        <v>6050000</v>
      </c>
      <c r="G6" s="14">
        <v>5297380</v>
      </c>
      <c r="H6" s="14">
        <v>5673690</v>
      </c>
      <c r="I6" s="23"/>
      <c r="J6" s="23"/>
      <c r="K6" s="14">
        <v>5673690</v>
      </c>
      <c r="L6" s="33">
        <v>4200000</v>
      </c>
      <c r="M6" s="23"/>
    </row>
    <row r="7" spans="1:13" ht="30">
      <c r="A7" s="2" t="s">
        <v>5</v>
      </c>
      <c r="B7" s="2" t="s">
        <v>25</v>
      </c>
      <c r="C7" s="15" t="s">
        <v>36</v>
      </c>
      <c r="D7" s="16" t="s">
        <v>37</v>
      </c>
      <c r="E7" s="16" t="s">
        <v>45</v>
      </c>
      <c r="F7" s="14">
        <v>1742400</v>
      </c>
      <c r="G7" s="14">
        <v>1741190</v>
      </c>
      <c r="H7" s="14">
        <v>1741795</v>
      </c>
      <c r="I7" s="23"/>
      <c r="J7" s="23"/>
      <c r="K7" s="14">
        <v>1741795</v>
      </c>
      <c r="L7" s="33">
        <v>1500000</v>
      </c>
      <c r="M7" s="23"/>
    </row>
    <row r="8" spans="1:13" ht="45">
      <c r="A8" s="2" t="s">
        <v>6</v>
      </c>
      <c r="B8" s="2" t="s">
        <v>25</v>
      </c>
      <c r="C8" s="15" t="s">
        <v>38</v>
      </c>
      <c r="D8" s="16" t="s">
        <v>39</v>
      </c>
      <c r="E8" s="16" t="s">
        <v>43</v>
      </c>
      <c r="F8" s="16">
        <v>6846180</v>
      </c>
      <c r="G8" s="14">
        <v>9387400.2200000007</v>
      </c>
      <c r="H8" s="14">
        <v>8116790.1100000003</v>
      </c>
      <c r="I8" s="23"/>
      <c r="J8" s="23"/>
      <c r="K8" s="14">
        <v>8116790.1100000003</v>
      </c>
      <c r="L8" s="33">
        <v>7000000</v>
      </c>
      <c r="M8" s="23"/>
    </row>
    <row r="9" spans="1:13" ht="45">
      <c r="A9" s="2" t="s">
        <v>7</v>
      </c>
      <c r="B9" s="2" t="s">
        <v>25</v>
      </c>
      <c r="C9" s="15" t="s">
        <v>38</v>
      </c>
      <c r="D9" s="16" t="s">
        <v>39</v>
      </c>
      <c r="E9" s="16" t="s">
        <v>43</v>
      </c>
      <c r="F9" s="16">
        <v>6846180</v>
      </c>
      <c r="G9" s="14">
        <v>9387400.2200000007</v>
      </c>
      <c r="H9" s="14">
        <v>8116790.1100000003</v>
      </c>
      <c r="I9" s="23"/>
      <c r="J9" s="23"/>
      <c r="K9" s="14">
        <v>8116790.1100000003</v>
      </c>
      <c r="L9" s="33">
        <v>7000000</v>
      </c>
      <c r="M9" s="23"/>
    </row>
    <row r="10" spans="1:13" ht="30">
      <c r="A10" s="2" t="s">
        <v>8</v>
      </c>
      <c r="B10" s="2" t="s">
        <v>25</v>
      </c>
      <c r="C10" s="15" t="s">
        <v>40</v>
      </c>
      <c r="D10" s="16" t="s">
        <v>21</v>
      </c>
      <c r="E10" s="16" t="s">
        <v>45</v>
      </c>
      <c r="F10" s="14">
        <v>3842960</v>
      </c>
      <c r="G10" s="14">
        <v>4416500</v>
      </c>
      <c r="H10" s="14">
        <v>4129730</v>
      </c>
      <c r="I10" s="23"/>
      <c r="J10" s="23"/>
      <c r="K10" s="14">
        <v>4129730</v>
      </c>
      <c r="L10" s="33">
        <v>3500000</v>
      </c>
      <c r="M10" s="23"/>
    </row>
    <row r="11" spans="1:13" ht="30">
      <c r="A11" s="2" t="s">
        <v>9</v>
      </c>
      <c r="B11" s="2" t="s">
        <v>25</v>
      </c>
      <c r="C11" s="15" t="s">
        <v>41</v>
      </c>
      <c r="D11" s="16" t="s">
        <v>22</v>
      </c>
      <c r="E11" s="16" t="s">
        <v>46</v>
      </c>
      <c r="F11" s="33">
        <v>3085500</v>
      </c>
      <c r="G11" s="14">
        <v>3212907</v>
      </c>
      <c r="H11" s="33">
        <v>3212907</v>
      </c>
      <c r="I11" s="23"/>
      <c r="J11" s="23"/>
      <c r="K11" s="14">
        <v>3212907</v>
      </c>
      <c r="L11" s="33">
        <v>3100000</v>
      </c>
      <c r="M11" s="23"/>
    </row>
    <row r="12" spans="1:13" ht="75">
      <c r="A12" s="2" t="s">
        <v>10</v>
      </c>
      <c r="B12" s="2" t="s">
        <v>25</v>
      </c>
      <c r="C12" s="36" t="s">
        <v>55</v>
      </c>
      <c r="D12" s="37" t="s">
        <v>56</v>
      </c>
      <c r="E12" s="34" t="s">
        <v>47</v>
      </c>
      <c r="F12" s="33">
        <v>6048790</v>
      </c>
      <c r="G12" s="33">
        <v>4961000</v>
      </c>
      <c r="H12" s="33">
        <v>3200000</v>
      </c>
      <c r="I12" s="23"/>
      <c r="J12" s="23"/>
      <c r="K12" s="14">
        <v>3200000</v>
      </c>
      <c r="L12" s="33">
        <v>5600000</v>
      </c>
      <c r="M12" s="23"/>
    </row>
    <row r="13" spans="1:13" ht="45">
      <c r="A13" s="2" t="s">
        <v>11</v>
      </c>
      <c r="B13" s="2" t="s">
        <v>25</v>
      </c>
      <c r="C13" s="15" t="s">
        <v>49</v>
      </c>
      <c r="D13" s="16" t="s">
        <v>42</v>
      </c>
      <c r="E13" s="16" t="s">
        <v>57</v>
      </c>
      <c r="F13" s="14">
        <v>481580</v>
      </c>
      <c r="G13" s="33">
        <v>626780</v>
      </c>
      <c r="H13" s="33">
        <v>481580</v>
      </c>
      <c r="I13" s="23"/>
      <c r="J13" s="23"/>
      <c r="K13" s="14">
        <v>481580</v>
      </c>
      <c r="L13" s="33">
        <v>481580</v>
      </c>
      <c r="M13" s="23"/>
    </row>
    <row r="14" spans="1:13">
      <c r="A14" s="2" t="s">
        <v>12</v>
      </c>
      <c r="B14" s="2" t="s">
        <v>24</v>
      </c>
      <c r="C14" s="15"/>
      <c r="D14" s="16"/>
      <c r="E14" s="13"/>
      <c r="F14" s="13"/>
      <c r="G14" s="13"/>
      <c r="H14" s="5">
        <f>(47301965+5806511+1000000)*1.21</f>
        <v>65471255.960000001</v>
      </c>
      <c r="I14" s="23"/>
      <c r="J14" s="5">
        <f>(47301965+5806511+1000000)*1.21</f>
        <v>65471255.960000001</v>
      </c>
      <c r="K14" s="23"/>
      <c r="L14" s="31"/>
      <c r="M14" s="23"/>
    </row>
    <row r="15" spans="1:13" ht="30">
      <c r="A15" s="2" t="s">
        <v>23</v>
      </c>
      <c r="B15" s="2" t="s">
        <v>25</v>
      </c>
      <c r="C15" s="22">
        <v>80</v>
      </c>
      <c r="D15" s="16" t="s">
        <v>20</v>
      </c>
      <c r="E15" s="13" t="s">
        <v>47</v>
      </c>
      <c r="F15" s="13">
        <v>6048790</v>
      </c>
      <c r="G15" s="13">
        <v>5265920</v>
      </c>
      <c r="H15" s="13">
        <v>5657355</v>
      </c>
      <c r="I15" s="24"/>
      <c r="J15" s="24"/>
      <c r="K15" s="13"/>
      <c r="L15" s="34"/>
      <c r="M15" s="24"/>
    </row>
    <row r="16" spans="1:13" ht="30">
      <c r="A16" s="2" t="s">
        <v>13</v>
      </c>
      <c r="B16" s="2" t="s">
        <v>24</v>
      </c>
      <c r="C16" s="18" t="s">
        <v>34</v>
      </c>
      <c r="D16" s="13" t="s">
        <v>35</v>
      </c>
      <c r="E16" s="5" t="s">
        <v>48</v>
      </c>
      <c r="F16" s="5" t="s">
        <v>48</v>
      </c>
      <c r="G16" s="5" t="s">
        <v>48</v>
      </c>
      <c r="H16" s="5">
        <f>1.21*9515243</f>
        <v>11513444.029999999</v>
      </c>
      <c r="I16" s="23"/>
      <c r="J16" s="23"/>
      <c r="K16" s="5"/>
      <c r="L16" s="35"/>
      <c r="M16" s="23"/>
    </row>
    <row r="17" spans="1:13" ht="18.75">
      <c r="C17" s="7"/>
      <c r="D17" s="7"/>
      <c r="E17" s="10"/>
      <c r="F17" s="10"/>
      <c r="G17" s="10"/>
      <c r="H17" s="27"/>
      <c r="I17" s="25">
        <f>SUM(I3:I16)</f>
        <v>0</v>
      </c>
      <c r="J17" s="25">
        <f>SUM(J3:J16)</f>
        <v>66399325.960000001</v>
      </c>
      <c r="K17" s="25">
        <f>SUM(K3:K16)</f>
        <v>92017657.219999999</v>
      </c>
      <c r="L17" s="25">
        <f>SUM(L3:L16)</f>
        <v>92017657</v>
      </c>
      <c r="M17" s="25">
        <f>SUM(M3:M16)</f>
        <v>15000000</v>
      </c>
    </row>
    <row r="18" spans="1:13" ht="26.25">
      <c r="C18" s="19"/>
      <c r="D18" s="10"/>
      <c r="E18" s="9"/>
      <c r="F18" s="11"/>
      <c r="G18" s="11"/>
      <c r="H18" s="28"/>
      <c r="K18" s="25" t="e">
        <f>I17+J17+K17+M17+#REF!+#REF!</f>
        <v>#REF!</v>
      </c>
      <c r="L18" s="25"/>
    </row>
    <row r="19" spans="1:13" s="26" customFormat="1" ht="26.25">
      <c r="A19" s="7"/>
      <c r="B19" s="7"/>
      <c r="C19" s="19"/>
      <c r="D19" s="10"/>
      <c r="E19" s="9"/>
      <c r="F19" s="11"/>
      <c r="G19" s="11"/>
      <c r="H19" s="29"/>
      <c r="K19" s="25"/>
      <c r="L19" s="25"/>
    </row>
    <row r="20" spans="1:13">
      <c r="C20" s="20"/>
      <c r="D20" s="26"/>
      <c r="E20" s="38"/>
      <c r="G20" s="26"/>
      <c r="H20" s="39"/>
    </row>
    <row r="21" spans="1:13" ht="18.75">
      <c r="D21" s="26"/>
      <c r="E21" s="40" t="s">
        <v>58</v>
      </c>
      <c r="F21" s="41" t="s">
        <v>65</v>
      </c>
      <c r="G21" s="42" t="s">
        <v>66</v>
      </c>
      <c r="H21" s="38"/>
    </row>
    <row r="22" spans="1:13" ht="18.75">
      <c r="E22" s="43" t="s">
        <v>59</v>
      </c>
      <c r="F22" s="44">
        <v>19500000</v>
      </c>
      <c r="G22" s="44">
        <f>1.21*F22</f>
        <v>23595000</v>
      </c>
      <c r="H22" s="26"/>
    </row>
    <row r="23" spans="1:13" ht="18.75">
      <c r="E23" s="43" t="s">
        <v>60</v>
      </c>
      <c r="F23" s="44">
        <v>19600000</v>
      </c>
      <c r="G23" s="44">
        <f>1.21*F23</f>
        <v>23716000</v>
      </c>
      <c r="H23" s="26"/>
    </row>
    <row r="24" spans="1:13" ht="18.75">
      <c r="E24" s="43" t="s">
        <v>61</v>
      </c>
      <c r="F24" s="44">
        <v>2000000</v>
      </c>
      <c r="G24" s="44">
        <f t="shared" ref="G24:G27" si="0">1.21*F24</f>
        <v>2420000</v>
      </c>
      <c r="H24" s="26"/>
    </row>
    <row r="25" spans="1:13" ht="18.75">
      <c r="E25" s="43" t="s">
        <v>62</v>
      </c>
      <c r="F25" s="44">
        <v>1000000</v>
      </c>
      <c r="G25" s="44">
        <f t="shared" si="0"/>
        <v>1210000</v>
      </c>
      <c r="H25" s="26"/>
    </row>
    <row r="26" spans="1:13" ht="18.75">
      <c r="E26" s="43" t="s">
        <v>63</v>
      </c>
      <c r="F26" s="44">
        <v>600000</v>
      </c>
      <c r="G26" s="44">
        <f t="shared" si="0"/>
        <v>726000</v>
      </c>
      <c r="H26" s="26"/>
    </row>
    <row r="27" spans="1:13" ht="18.75">
      <c r="E27" s="43" t="s">
        <v>64</v>
      </c>
      <c r="F27" s="44">
        <v>2550000</v>
      </c>
      <c r="G27" s="44">
        <f t="shared" si="0"/>
        <v>3085500</v>
      </c>
      <c r="H27" s="26"/>
    </row>
    <row r="28" spans="1:13" ht="18.75">
      <c r="E28" s="43"/>
      <c r="F28" s="45"/>
      <c r="G28" s="45"/>
    </row>
    <row r="29" spans="1:13" ht="18.75">
      <c r="E29" s="40" t="s">
        <v>67</v>
      </c>
      <c r="F29" s="44">
        <f>SUM(F22:F27)</f>
        <v>45250000</v>
      </c>
      <c r="G29" s="44">
        <f>SUM(G22:G27)</f>
        <v>54752500</v>
      </c>
    </row>
    <row r="30" spans="1:13">
      <c r="E30" s="38"/>
      <c r="F30" s="26"/>
      <c r="G30" s="26"/>
    </row>
    <row r="31" spans="1:13">
      <c r="E31" s="38"/>
      <c r="G31" s="26"/>
    </row>
  </sheetData>
  <pageMargins left="0.70866141732283461" right="0.70866141732283461" top="0.78740157480314965" bottom="0.78740157480314965" header="0.31496062992125984" footer="0.31496062992125984"/>
  <pageSetup paperSize="9" scale="5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A2</vt:lpstr>
    </vt:vector>
  </TitlesOfParts>
  <Company>FNOL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 systému Windows</dc:creator>
  <cp:lastModifiedBy>62642</cp:lastModifiedBy>
  <cp:lastPrinted>2021-03-30T08:57:59Z</cp:lastPrinted>
  <dcterms:created xsi:type="dcterms:W3CDTF">2021-02-15T13:35:01Z</dcterms:created>
  <dcterms:modified xsi:type="dcterms:W3CDTF">2021-03-30T08:58:18Z</dcterms:modified>
</cp:coreProperties>
</file>