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760"/>
  </bookViews>
  <sheets>
    <sheet name="průzkum trhu - specifikace" sheetId="2" r:id="rId1"/>
    <sheet name="průzkum trhu - rozpis cen" sheetId="1" r:id="rId2"/>
  </sheets>
  <definedNames>
    <definedName name="_xlnm.Print_Area" localSheetId="0">'průzkum trhu - specifikace'!$A$1:$C$71</definedName>
  </definedNames>
  <calcPr calcId="125725"/>
</workbook>
</file>

<file path=xl/calcChain.xml><?xml version="1.0" encoding="utf-8"?>
<calcChain xmlns="http://schemas.openxmlformats.org/spreadsheetml/2006/main">
  <c r="I33" i="1"/>
  <c r="G33"/>
  <c r="G34" s="1"/>
  <c r="I32"/>
  <c r="G32"/>
  <c r="I16"/>
  <c r="G16"/>
  <c r="G18" s="1"/>
  <c r="G28" s="1"/>
  <c r="G36" s="1"/>
  <c r="I11"/>
  <c r="G11"/>
  <c r="I10"/>
  <c r="G10"/>
  <c r="I34"/>
  <c r="E34"/>
  <c r="I26"/>
  <c r="G26"/>
  <c r="E26"/>
  <c r="I22"/>
  <c r="G22"/>
  <c r="E22"/>
  <c r="I18"/>
  <c r="I28" s="1"/>
  <c r="I36" s="1"/>
  <c r="E18"/>
  <c r="E28" s="1"/>
  <c r="E36" s="1"/>
</calcChain>
</file>

<file path=xl/sharedStrings.xml><?xml version="1.0" encoding="utf-8"?>
<sst xmlns="http://schemas.openxmlformats.org/spreadsheetml/2006/main" count="239" uniqueCount="163">
  <si>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</si>
  <si>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</si>
  <si>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</si>
  <si>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</si>
  <si>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</si>
  <si>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</si>
  <si>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</si>
  <si>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</si>
  <si>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</si>
  <si>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indexed="8"/>
        <rFont val="Calibri"/>
        <family val="2"/>
        <charset val="238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</si>
  <si>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</si>
  <si>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Náklady na instruktáž personálu dle §61 zákona č. 268/2014 Sb. 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</si>
  <si>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</si>
  <si>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</si>
  <si>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</si>
  <si>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</si>
  <si>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</si>
  <si>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</si>
  <si>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</si>
  <si>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</si>
  <si>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</si>
  <si>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</si>
  <si>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indexed="8"/>
        <rFont val="Calibri"/>
        <family val="2"/>
        <charset val="238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</si>
  <si>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</si>
  <si>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indexed="8"/>
        <rFont val="Calibri"/>
        <family val="2"/>
        <charset val="238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</si>
  <si>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</si>
  <si>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</si>
  <si>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</si>
  <si>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</si>
  <si>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</si>
  <si>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</si>
  <si>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</si>
  <si>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</si>
  <si>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</si>
  <si>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</si>
  <si>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</si>
  <si>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</si>
  <si>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</si>
  <si>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Modelové servisní náklady po dobu životnosti 8let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</si>
  <si>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</si>
  <si>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</si>
  <si>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</si>
  <si>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</si>
  <si>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</si>
  <si>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</si>
  <si>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</si>
  <si>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</si>
  <si>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</si>
  <si>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</si>
  <si>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</si>
  <si>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</si>
  <si>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Součást dodávky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</si>
  <si>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</si>
  <si>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</si>
  <si>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Nabídková cena v Kč bez DPH</t>
  </si>
  <si>
    <t>Nabídková cena v Kč včetně DPH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</si>
  <si>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</si>
  <si>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</si>
  <si>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Délka záruky za jakost a bezvadnost provedeného díla minimálně po dobu 24 měsíců, případně uveďte jinou delší</t>
  </si>
  <si>
    <t xml:space="preserve">Uveďte typ, výrobce: </t>
  </si>
  <si>
    <t>TRŽNÍ PRŮZKUM</t>
  </si>
  <si>
    <t xml:space="preserve">Název veřejné zakázky:  Ultrazvukový přístroj </t>
  </si>
  <si>
    <t>Dodávka, instalace a uvedení do provozu ultrazvukového přístroje s příslušenstvím pro radiologickou kliniku, včetně provedení zaškolení personálu a připojení do PACS FN Olomouc</t>
  </si>
  <si>
    <t>Specifikace přístroje</t>
  </si>
  <si>
    <t xml:space="preserve">     přístroj</t>
  </si>
  <si>
    <t>ultrazvukový přístroj musí být mobilní, s dobrou ovladatelností a s centrální brzdou pro aretaci minimálně dvou kol</t>
  </si>
  <si>
    <t>ultrazvukový přístroj musí mít výškově a stranově nastavitelné rameno s LED monitorem s Full HD rozlišením o minimální úhlopříčce 23"</t>
  </si>
  <si>
    <t>ultrazvukový přístroj musí mít barevný dotykový ovládací panel o minimální úhlopříčce 12"</t>
  </si>
  <si>
    <t>ultrazvukový přístroj musí umožnit nastavení monitoru pro vyšetřování lékařem vsedě i vestoje</t>
  </si>
  <si>
    <t>ultrazvukový přístroj musí mít otočný, výškově a předozadně nastavitelný ovládací panel</t>
  </si>
  <si>
    <t>ultrazvukový přístroj musí mít výšku ovládacího panelu nastavovánu elektronicky pomocí motoru</t>
  </si>
  <si>
    <t>ultrazvukový přístroj musí mít velmi kvalitní 2D zobrazení, s možností budoucího rozšíření o 3D a 4D zobrazení</t>
  </si>
  <si>
    <t>ultrazvukový přístroj musí umožnit připojení 3D / 4D sond</t>
  </si>
  <si>
    <t>ultrazvukový přístroj musí mít minimální frekvenční rozsah 1 – 18 MHz</t>
  </si>
  <si>
    <t>ultrazvukový přístroj musí umožnit zobrazení náhledů uložených obrázků a smyček na monitoru během vyšetření</t>
  </si>
  <si>
    <t>ultrazvukový přístroj musí mít v živém i zmraženém obraze plynulé zvětšení s vysokým rozlišením s možností pohybu ve zvětšeném obraze</t>
  </si>
  <si>
    <t>ultrazvukový přístroj musí mít digitální TGC s pamětí pro uživatelská nastavení</t>
  </si>
  <si>
    <t>ultrazvukový přístroj musí mít automatickou kalkulaci dopplerovských parametrů z dopplerovské křivky, výpočty hodnot S, D, S/D, PI, RI a výpočet dopplerovských parametrů v reálném čase</t>
  </si>
  <si>
    <t>ultrazvukový přístroj musí mít předprogramované nastavení sond dle vyšetřované oblasti</t>
  </si>
  <si>
    <t>ultrazvukový přístroj musí mít uživatelská nastavení pro každou sondu</t>
  </si>
  <si>
    <t>ultrazvukový přístroj musí mít optimalizaci parametrů pro různé typy tkání</t>
  </si>
  <si>
    <t>ultrazvukový přístroj musí mít softwarové vybavení pro obor Radiologie</t>
  </si>
  <si>
    <t>ultrazvukový přístroj musí umožnit export dat do standardních formátů (DICOM, AVI, JPEG, apod.)</t>
  </si>
  <si>
    <t>ultrazvukový přístroj musí být vybaven jednotkou pro záznam obrazové informace na discích typu CD/DVD-R/RW, CD/DVD+R/RW</t>
  </si>
  <si>
    <t>ultrazvukový přístroj musí být vybaven USB portem minimálně 2.0 pro externí záznamové jednotky</t>
  </si>
  <si>
    <t>ultrazvukový přístroj musí mít rozhraní pro export dat Dicom 3 – store, print, worklist, odeslání snímků z přístroje pomocí jednoho tlačítka</t>
  </si>
  <si>
    <t>ultrazvukový přístroj musí mít přímý výstup na běžnou počítačovou tiskárnu s možností tisku protokolů a jejich editace</t>
  </si>
  <si>
    <t>ultrazvukový přístroj musí být při předání připojen do PACS Fakultní nemocnice Olomouc</t>
  </si>
  <si>
    <t>ultrazvukový přístroj musí mít funkci logování přístupu uživatelů k pacientským datům - GDPR kompatibilní</t>
  </si>
  <si>
    <t xml:space="preserve">     zobrazení</t>
  </si>
  <si>
    <t>ultrazvukový přístroj musí mít nedopplerovské zobrazení krevního toku s vysokou citlivostí</t>
  </si>
  <si>
    <t>ultrazvukový přístroj musí mít B-mode, Color doppler, Power doppler (energetický doppler), spektrální doppler (PW doppler) – včetně steeringu na lineární sondě, duplexní a triplexní mód v reálném čase, barevné dopplerovské zobrazení krevního toku a vysoce citlivý širokopásmový doppler</t>
  </si>
  <si>
    <t>ultrazvukový přístroj musí umožňovat uspořádání B-obrazu a dopplerovského spektra na monitoru vedle sebe i nad sebou</t>
  </si>
  <si>
    <t>ultrazvukový přístroj musí mít harmonické zobrazení, inverzní harmonické zobrazení, pulzní inverzní harmonické zobrazení na všech nabízených sondách</t>
  </si>
  <si>
    <t>ultrazvukový přístroj musí mít software pro CEUS kompatibilní s kontrastní látkou SonoVue</t>
  </si>
  <si>
    <t>ultrazvukový přístroj musí mít real-time elastografii typu Shear-wave s barevným kódováním tuhosti tkáně, včetně indikátoru kvality měření</t>
  </si>
  <si>
    <t>ultrazvukový přístroj musí mít software pro zvýraznění jehly při punkci</t>
  </si>
  <si>
    <t>ultrazvukový přístroj musí mít systém pro automatickou optimalizaci 2D  (zesílení i TGC)</t>
  </si>
  <si>
    <t>ultrazvukový přístroj musí mít systém pro automatickou optimalizaci CFM včetně steeringu (polohy vzorkovacího objemu a nastavení korekčního úhlu na lineární sondě)</t>
  </si>
  <si>
    <t>ultrazvukový přístroj musí mít systém pro automatickou optimalizaci PW (úprava měřítka a nulové linie)</t>
  </si>
  <si>
    <t>ultrazvukový přístroj musí umožnit budoucí rozšíření o systém pro fúzi ultrazvukového a CT / MRI obrazu pro abdominální oblast i prostatu</t>
  </si>
  <si>
    <t xml:space="preserve">     postprocessing</t>
  </si>
  <si>
    <t>ultrazvukový přístroj musí mít postprocessingové technologie pro zvýšení kvality ultrazvukového obrazu</t>
  </si>
  <si>
    <t>ultrazvukový přístroj musí mít vnitřní archivační systém a musí umožnit archivaci snímků, smyček i pacientských dat na integrovaném HDD s minimální kapacitou 500 GB</t>
  </si>
  <si>
    <t>ultrazvukový přístroj musí mít softwarové vybavení pro provádění základních měření, výpočtů a popisů (např. délka, plocha, objem atd.) a to i v uložených obrazech</t>
  </si>
  <si>
    <t>ultrazvukový přístroj musí umožnit srovnání a proměřování ultrazvukových obrazů (včetně dynamických obrazů) nasnímaných v různých časových obdobích s možností nastavení počtu obrazů na obrazovce</t>
  </si>
  <si>
    <t>součástí dodávky ultrazvukového přístroje musí být 1 kus lineární sondy s frekvenčním rozsahem minimálně 3 - 9 MHz, šířkou maximálně 45 mm, harmonickým zobrazením pro cévní vyšetření</t>
  </si>
  <si>
    <t>součástí dodávky ultrazvukového přístroje musí být 1 kus matrixové lineární sondy s frekvenčním rozsahem minimálně 5 - 15 MHz, šířkou minimálně 50 mm, harmonickým zobrazením pro vyšetření malých částí a MSK</t>
  </si>
  <si>
    <t>součástí dodávky ultrazvukového přístroje musí být 1 kus mikrokonvexní sondy s frekvenčním rozsahem minimálně 4 - 9 MHz pro vyšetření dětských hlaviček</t>
  </si>
  <si>
    <t>součástí dodávky ultrazvukového přístroje musí být 1 kus abdominální konvexní sondy s frekvenčním rozsahem minimálně 2 - 6 MHz, s možností provedení ShearWave elastografie s barevným kódováním</t>
  </si>
  <si>
    <t xml:space="preserve">součástí dodávky ultrazvukového přístroje musí být 1 kus vysokofrekvenční lineární sondy s maximálním frekvenčním rozsahem minimálně 5 - 18 MHz </t>
  </si>
  <si>
    <t>ultrazvukový přístroj musí mít HW nebo SW QWERTY klávesnici</t>
  </si>
  <si>
    <t>ultrazvukový přístroj musí mít minimálně 4 aktivní porty pro připojení 2D / 4D sond</t>
  </si>
  <si>
    <t>ultrazvukový přístroj musí mít napájení z elektrické sítě 230 V/ 50 Hz včetně UPS pro zajištění provozu přístroje bez elektrické sítě po dobu minimálně 5 minut</t>
  </si>
  <si>
    <t>součástí dodávky ultrazvukového přístroje musí být 1 kus lineární sondy typu „hokejka“ s frekvenčním rozsahem od 4 - 8 MHz do 15 - 22 Mhz pro intraorální vyšetření</t>
  </si>
  <si>
    <t>ano</t>
  </si>
  <si>
    <t>centrální brzda, aretace dvou až 4  kol</t>
  </si>
  <si>
    <t>SW QWERTY</t>
  </si>
  <si>
    <t>23"</t>
  </si>
  <si>
    <t>15"</t>
  </si>
  <si>
    <t>vsedě i vestoje</t>
  </si>
  <si>
    <t>ergonomický plovoucí , aretovatelný ovládací panel</t>
  </si>
  <si>
    <t>elektronické nastavení výška pro sedící i stojící obsluhu</t>
  </si>
  <si>
    <t>sw pro 3D/4D zobrazení je součást základní konfigurace</t>
  </si>
  <si>
    <t>v základní konfiguraci</t>
  </si>
  <si>
    <t>1-22 MHz</t>
  </si>
  <si>
    <t>standard</t>
  </si>
  <si>
    <t>standard, navíc možnost optimalizace zobrazení nastavením rychlosti šíření uzv</t>
  </si>
  <si>
    <t>komplet RDG aplikace</t>
  </si>
  <si>
    <t>několik 2.0 a 3.0 USB portů</t>
  </si>
  <si>
    <t>min 5 minut (360W)</t>
  </si>
  <si>
    <t>bezproblémové</t>
  </si>
  <si>
    <t>standard u mach30</t>
  </si>
  <si>
    <t>ANGIO.P.L.US mód</t>
  </si>
  <si>
    <t>na C6-1X, C9-2X, E12-3 a L10-2 … SonoVue, Lumason, Sonazoid</t>
  </si>
  <si>
    <t>NEEDLE P.L.Plus mód</t>
  </si>
  <si>
    <t>AutoTGC</t>
  </si>
  <si>
    <t>AutoDoppler</t>
  </si>
  <si>
    <t>možná opce</t>
  </si>
  <si>
    <t>SuperCompound, SuperRes, …</t>
  </si>
  <si>
    <t>standard, 2x500 GB</t>
  </si>
  <si>
    <t xml:space="preserve">standard, popisy, měření a off-line zpracování obrazu, včetně SWE, z archivovaných záznamů </t>
  </si>
  <si>
    <t>standard (10 let od instalace)</t>
  </si>
  <si>
    <t>24 měsíců</t>
  </si>
  <si>
    <t>viz výše uvedená sonda L18-5 / 50mm</t>
  </si>
  <si>
    <r>
      <t xml:space="preserve">Nový </t>
    </r>
    <r>
      <rPr>
        <b/>
        <u/>
        <sz val="12"/>
        <rFont val="Times New Roman"/>
        <family val="1"/>
        <charset val="238"/>
      </rPr>
      <t>Aixplorer mach 30</t>
    </r>
    <r>
      <rPr>
        <sz val="12"/>
        <rFont val="Times New Roman"/>
        <family val="1"/>
        <charset val="238"/>
      </rPr>
      <t xml:space="preserve"> navazuje softvérově na stávající Aixplorer v6 RDG kliniky</t>
    </r>
  </si>
  <si>
    <t>4 aktivní porty</t>
  </si>
  <si>
    <t>standard, UltraFast imaging, UltraFast Doppler</t>
  </si>
  <si>
    <t>L10-2 / 38mm   (2,0-10,0 MHz)</t>
  </si>
  <si>
    <t>L18-5 / 50mm   polymer matrix  (5,0-18,0 MHz)</t>
  </si>
  <si>
    <t>C6-1X / 60° (1,0-6,0 MHz), single crystal</t>
  </si>
  <si>
    <t>LH20-6 / 27mm (6,0-20,0 MHz)</t>
  </si>
  <si>
    <t>MC12-3 / 138°  (3,0-12,0 MHz)</t>
  </si>
  <si>
    <t>Všechny níže uvedené sondy jsou kompatibilní s módem SWE (!). Kromě zobrazení a měření tuhosti tkáně SWE -kPa nebo cm/s a indikátoru kvality měření (Stability Index) vyhodnocována také Viskozita tkáně (ViPLUS), Útlum (AttPLUS) a Sound Speed (SSpPLUS) kvantifikace...   Taktéž TriVue mód = v jednom obraze 2D, barevný doppler a SWE !</t>
  </si>
  <si>
    <t>2 800 000,-</t>
  </si>
  <si>
    <r>
      <t>Aixplorer mach 30</t>
    </r>
    <r>
      <rPr>
        <sz val="10"/>
        <rFont val="Arial"/>
        <family val="2"/>
        <charset val="238"/>
      </rPr>
      <t>, SuperSonic imagine, Francie, maximální RDG konfigurace</t>
    </r>
  </si>
  <si>
    <t>3 388 000,-</t>
  </si>
  <si>
    <t>14 700,-</t>
  </si>
  <si>
    <t>17 787,-</t>
  </si>
  <si>
    <t>Ultrazvukový přístroj Centrální pro RTG</t>
  </si>
  <si>
    <t>MEDATA, spol.s r.o.</t>
  </si>
  <si>
    <t>Ing. Radomír Kubák, CSc., jednatel</t>
  </si>
  <si>
    <t>kubak@medata.cz</t>
  </si>
</sst>
</file>

<file path=xl/styles.xml><?xml version="1.0" encoding="utf-8"?>
<styleSheet xmlns="http://schemas.openxmlformats.org/spreadsheetml/2006/main">
  <numFmts count="1">
    <numFmt numFmtId="44" formatCode="_-* #,##0.00\ &quot;Kč&quot;_-;\-* #,##0.00\ &quot;Kč&quot;_-;_-* &quot;-&quot;??\ &quot;Kč&quot;_-;_-@_-"/>
  </numFmts>
  <fonts count="23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indexed="8"/>
      <name val="Calibri"/>
      <family val="2"/>
      <charset val="238"/>
    </font>
    <font>
      <b/>
      <i/>
      <sz val="12"/>
      <name val="Arial"/>
      <family val="2"/>
      <charset val="238"/>
    </font>
    <font>
      <vertAlign val="superscript"/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sz val="8"/>
      <name val="Calibri"/>
      <family val="2"/>
      <charset val="238"/>
    </font>
    <font>
      <sz val="10"/>
      <name val="Times New Roman"/>
      <family val="1"/>
      <charset val="238"/>
    </font>
    <font>
      <b/>
      <u/>
      <sz val="12"/>
      <name val="Times New Roman"/>
      <family val="1"/>
      <charset val="238"/>
    </font>
    <font>
      <u/>
      <sz val="11"/>
      <color indexed="12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9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4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3" fillId="0" borderId="0"/>
  </cellStyleXfs>
  <cellXfs count="133">
    <xf numFmtId="0" fontId="0" fillId="0" borderId="0" xfId="0"/>
    <xf numFmtId="0" fontId="0" fillId="0" borderId="0" xfId="0" applyAlignment="1">
      <alignment vertical="center"/>
    </xf>
    <xf numFmtId="0" fontId="3" fillId="0" borderId="0" xfId="3" applyBorder="1" applyAlignment="1">
      <alignment vertical="center"/>
    </xf>
    <xf numFmtId="0" fontId="5" fillId="0" borderId="1" xfId="3" applyFont="1" applyBorder="1" applyAlignment="1">
      <alignment vertical="center"/>
    </xf>
    <xf numFmtId="0" fontId="5" fillId="0" borderId="0" xfId="3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3" applyFont="1" applyBorder="1" applyAlignment="1">
      <alignment vertical="center"/>
    </xf>
    <xf numFmtId="0" fontId="6" fillId="0" borderId="0" xfId="3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2" borderId="4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6" fillId="3" borderId="4" xfId="3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7" fillId="0" borderId="1" xfId="3" applyFont="1" applyBorder="1" applyAlignment="1">
      <alignment vertical="center"/>
    </xf>
    <xf numFmtId="0" fontId="15" fillId="3" borderId="5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left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5" fillId="5" borderId="15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7" fillId="4" borderId="8" xfId="0" applyFont="1" applyFill="1" applyBorder="1" applyAlignment="1">
      <alignment horizontal="left" vertical="center" wrapText="1"/>
    </xf>
    <xf numFmtId="0" fontId="17" fillId="4" borderId="17" xfId="0" applyFont="1" applyFill="1" applyBorder="1" applyAlignment="1">
      <alignment horizontal="left" vertical="center" wrapText="1"/>
    </xf>
    <xf numFmtId="0" fontId="17" fillId="4" borderId="8" xfId="0" applyFont="1" applyFill="1" applyBorder="1" applyAlignment="1">
      <alignment horizontal="left" vertical="top" wrapText="1"/>
    </xf>
    <xf numFmtId="0" fontId="15" fillId="3" borderId="18" xfId="0" applyFont="1" applyFill="1" applyBorder="1" applyAlignment="1">
      <alignment vertical="top" wrapText="1"/>
    </xf>
    <xf numFmtId="0" fontId="15" fillId="3" borderId="19" xfId="0" applyFont="1" applyFill="1" applyBorder="1" applyAlignment="1">
      <alignment vertical="top" wrapText="1"/>
    </xf>
    <xf numFmtId="0" fontId="15" fillId="3" borderId="20" xfId="0" applyFont="1" applyFill="1" applyBorder="1" applyAlignment="1">
      <alignment vertical="top" wrapText="1"/>
    </xf>
    <xf numFmtId="0" fontId="15" fillId="3" borderId="21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left" vertical="center" wrapText="1"/>
    </xf>
    <xf numFmtId="0" fontId="6" fillId="0" borderId="23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25" xfId="0" applyBorder="1" applyAlignment="1">
      <alignment horizontal="center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4" fontId="2" fillId="2" borderId="23" xfId="2" applyFont="1" applyFill="1" applyBorder="1" applyAlignment="1">
      <alignment horizontal="center" vertical="center"/>
    </xf>
    <xf numFmtId="44" fontId="2" fillId="2" borderId="22" xfId="2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3" borderId="6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44" fontId="6" fillId="2" borderId="23" xfId="2" applyFont="1" applyFill="1" applyBorder="1" applyAlignment="1">
      <alignment horizontal="center" vertical="center"/>
    </xf>
    <xf numFmtId="44" fontId="6" fillId="2" borderId="24" xfId="2" applyFont="1" applyFill="1" applyBorder="1" applyAlignment="1">
      <alignment horizontal="center" vertical="center"/>
    </xf>
    <xf numFmtId="0" fontId="9" fillId="3" borderId="26" xfId="3" applyFont="1" applyFill="1" applyBorder="1" applyAlignment="1">
      <alignment horizontal="center" vertical="center"/>
    </xf>
    <xf numFmtId="0" fontId="9" fillId="3" borderId="24" xfId="3" applyFont="1" applyFill="1" applyBorder="1" applyAlignment="1">
      <alignment horizontal="center" vertical="center"/>
    </xf>
    <xf numFmtId="0" fontId="9" fillId="3" borderId="27" xfId="3" applyFont="1" applyFill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3" fillId="2" borderId="44" xfId="3" applyFont="1" applyFill="1" applyBorder="1" applyAlignment="1">
      <alignment horizontal="left" vertical="center" indent="1"/>
    </xf>
    <xf numFmtId="0" fontId="3" fillId="2" borderId="28" xfId="3" applyFill="1" applyBorder="1" applyAlignment="1">
      <alignment horizontal="left" vertical="center" indent="1"/>
    </xf>
    <xf numFmtId="0" fontId="3" fillId="2" borderId="29" xfId="3" applyFill="1" applyBorder="1" applyAlignment="1">
      <alignment horizontal="left" vertical="center" indent="1"/>
    </xf>
    <xf numFmtId="0" fontId="3" fillId="0" borderId="26" xfId="3" applyBorder="1" applyAlignment="1">
      <alignment horizontal="center" vertical="center"/>
    </xf>
    <xf numFmtId="0" fontId="3" fillId="0" borderId="24" xfId="3" applyBorder="1" applyAlignment="1">
      <alignment horizontal="center" vertical="center"/>
    </xf>
    <xf numFmtId="0" fontId="3" fillId="0" borderId="22" xfId="3" applyBorder="1" applyAlignment="1">
      <alignment horizontal="center" vertical="center"/>
    </xf>
    <xf numFmtId="0" fontId="5" fillId="0" borderId="30" xfId="3" applyFont="1" applyBorder="1" applyAlignment="1">
      <alignment vertical="center"/>
    </xf>
    <xf numFmtId="0" fontId="3" fillId="0" borderId="31" xfId="3" applyBorder="1" applyAlignment="1">
      <alignment vertical="center"/>
    </xf>
    <xf numFmtId="0" fontId="5" fillId="0" borderId="31" xfId="3" applyFont="1" applyBorder="1" applyAlignment="1">
      <alignment vertical="center"/>
    </xf>
    <xf numFmtId="0" fontId="3" fillId="2" borderId="33" xfId="3" applyFont="1" applyFill="1" applyBorder="1" applyAlignment="1">
      <alignment vertical="center"/>
    </xf>
    <xf numFmtId="0" fontId="3" fillId="2" borderId="32" xfId="3" applyFill="1" applyBorder="1" applyAlignment="1">
      <alignment vertical="center"/>
    </xf>
    <xf numFmtId="44" fontId="2" fillId="2" borderId="24" xfId="2" applyFont="1" applyFill="1" applyBorder="1" applyAlignment="1">
      <alignment horizontal="center" vertical="center"/>
    </xf>
    <xf numFmtId="44" fontId="6" fillId="2" borderId="4" xfId="2" applyFont="1" applyFill="1" applyBorder="1" applyAlignment="1">
      <alignment horizontal="center" vertical="center"/>
    </xf>
    <xf numFmtId="44" fontId="6" fillId="2" borderId="2" xfId="2" applyFont="1" applyFill="1" applyBorder="1" applyAlignment="1">
      <alignment horizontal="center" vertical="center"/>
    </xf>
    <xf numFmtId="44" fontId="2" fillId="0" borderId="4" xfId="2" applyFont="1" applyFill="1" applyBorder="1" applyAlignment="1">
      <alignment horizontal="center" vertical="center"/>
    </xf>
    <xf numFmtId="44" fontId="2" fillId="0" borderId="2" xfId="2" applyFont="1" applyFill="1" applyBorder="1" applyAlignment="1">
      <alignment horizontal="center" vertical="center"/>
    </xf>
    <xf numFmtId="0" fontId="6" fillId="3" borderId="4" xfId="3" applyFont="1" applyFill="1" applyBorder="1" applyAlignment="1">
      <alignment horizontal="center" vertical="center"/>
    </xf>
    <xf numFmtId="0" fontId="6" fillId="3" borderId="2" xfId="3" applyFont="1" applyFill="1" applyBorder="1" applyAlignment="1">
      <alignment horizontal="center" vertical="center"/>
    </xf>
    <xf numFmtId="3" fontId="3" fillId="2" borderId="33" xfId="3" applyNumberFormat="1" applyFill="1" applyBorder="1" applyAlignment="1">
      <alignment horizontal="left" vertical="center" indent="1"/>
    </xf>
    <xf numFmtId="0" fontId="3" fillId="2" borderId="32" xfId="3" applyFill="1" applyBorder="1" applyAlignment="1">
      <alignment horizontal="left" vertical="center" indent="1"/>
    </xf>
    <xf numFmtId="0" fontId="22" fillId="2" borderId="45" xfId="1" applyFill="1" applyBorder="1" applyAlignment="1" applyProtection="1">
      <alignment horizontal="left" vertical="center"/>
    </xf>
    <xf numFmtId="0" fontId="3" fillId="2" borderId="37" xfId="3" applyFill="1" applyBorder="1" applyAlignment="1">
      <alignment horizontal="left" vertical="center"/>
    </xf>
    <xf numFmtId="0" fontId="3" fillId="2" borderId="38" xfId="3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44" fontId="2" fillId="2" borderId="4" xfId="2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left" vertical="center" wrapText="1"/>
    </xf>
    <xf numFmtId="0" fontId="9" fillId="3" borderId="34" xfId="3" applyFont="1" applyFill="1" applyBorder="1" applyAlignment="1">
      <alignment horizontal="center" vertical="center"/>
    </xf>
    <xf numFmtId="0" fontId="9" fillId="3" borderId="35" xfId="3" applyFont="1" applyFill="1" applyBorder="1" applyAlignment="1">
      <alignment horizontal="center" vertical="center"/>
    </xf>
    <xf numFmtId="0" fontId="9" fillId="3" borderId="36" xfId="3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7" borderId="6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44" fontId="2" fillId="2" borderId="2" xfId="2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left" vertical="center" wrapText="1"/>
    </xf>
    <xf numFmtId="0" fontId="2" fillId="9" borderId="4" xfId="0" applyFont="1" applyFill="1" applyBorder="1" applyAlignment="1">
      <alignment horizontal="left" vertical="center" wrapText="1"/>
    </xf>
    <xf numFmtId="44" fontId="2" fillId="0" borderId="39" xfId="2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left" vertical="center" wrapText="1"/>
    </xf>
    <xf numFmtId="0" fontId="12" fillId="7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2" fillId="10" borderId="6" xfId="0" applyFont="1" applyFill="1" applyBorder="1" applyAlignment="1">
      <alignment horizontal="left" vertical="center" wrapText="1"/>
    </xf>
    <xf numFmtId="0" fontId="2" fillId="10" borderId="4" xfId="0" applyFont="1" applyFill="1" applyBorder="1" applyAlignment="1">
      <alignment horizontal="left" vertical="center" wrapText="1"/>
    </xf>
    <xf numFmtId="44" fontId="2" fillId="0" borderId="43" xfId="2" applyFont="1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6" borderId="0" xfId="0" applyFill="1" applyAlignment="1">
      <alignment horizontal="left" vertical="center" wrapText="1"/>
    </xf>
    <xf numFmtId="0" fontId="0" fillId="7" borderId="40" xfId="0" applyFill="1" applyBorder="1" applyAlignment="1">
      <alignment horizontal="center" vertical="center"/>
    </xf>
    <xf numFmtId="0" fontId="0" fillId="7" borderId="41" xfId="0" applyFill="1" applyBorder="1" applyAlignment="1">
      <alignment horizontal="center" vertical="center"/>
    </xf>
    <xf numFmtId="0" fontId="0" fillId="7" borderId="42" xfId="0" applyFill="1" applyBorder="1" applyAlignment="1">
      <alignment horizontal="center" vertical="center"/>
    </xf>
    <xf numFmtId="0" fontId="0" fillId="10" borderId="0" xfId="0" applyFill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9" borderId="0" xfId="0" applyFill="1" applyAlignment="1">
      <alignment horizontal="left" vertical="center" wrapText="1"/>
    </xf>
    <xf numFmtId="0" fontId="2" fillId="8" borderId="6" xfId="0" applyFont="1" applyFill="1" applyBorder="1" applyAlignment="1">
      <alignment horizontal="left" vertical="center" wrapText="1"/>
    </xf>
    <xf numFmtId="0" fontId="2" fillId="8" borderId="4" xfId="0" applyFont="1" applyFill="1" applyBorder="1" applyAlignment="1">
      <alignment horizontal="left" vertical="center" wrapText="1"/>
    </xf>
  </cellXfs>
  <cellStyles count="4">
    <cellStyle name="Hypertextový odkaz" xfId="1" builtinId="8"/>
    <cellStyle name="měny" xfId="2" builtinId="4"/>
    <cellStyle name="normální" xfId="0" builtinId="0"/>
    <cellStyle name="normální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1025" name="obrázek 6" descr="ilustrator ko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1026" name="WordPictureWatermark3" descr="ilustrator kop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6634" t="89499"/>
        <a:stretch>
          <a:fillRect/>
        </a:stretch>
      </xdr:blipFill>
      <xdr:spPr bwMode="auto">
        <a:xfrm>
          <a:off x="2486025" y="0"/>
          <a:ext cx="56483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ubak@medata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71"/>
  <sheetViews>
    <sheetView tabSelected="1" topLeftCell="A58" workbookViewId="0">
      <selection activeCell="C71" sqref="A1:C71"/>
    </sheetView>
  </sheetViews>
  <sheetFormatPr defaultRowHeight="15"/>
  <cols>
    <col min="1" max="1" width="84.28515625" customWidth="1"/>
    <col min="2" max="2" width="16.28515625" customWidth="1"/>
    <col min="3" max="3" width="21.7109375" customWidth="1"/>
  </cols>
  <sheetData>
    <row r="1" spans="1:3" ht="66.75" customHeight="1" thickBot="1">
      <c r="A1" s="52"/>
      <c r="B1" s="52"/>
      <c r="C1" s="52"/>
    </row>
    <row r="2" spans="1:3" ht="66.75" customHeight="1" thickBot="1">
      <c r="A2" s="53" t="s">
        <v>60</v>
      </c>
      <c r="B2" s="54"/>
      <c r="C2" s="55"/>
    </row>
    <row r="3" spans="1:3" ht="41.45" customHeight="1" thickBot="1">
      <c r="A3" s="49" t="s">
        <v>61</v>
      </c>
      <c r="B3" s="50"/>
      <c r="C3" s="51"/>
    </row>
    <row r="4" spans="1:3" ht="29.45" customHeight="1" thickBot="1">
      <c r="A4" s="35" t="s">
        <v>59</v>
      </c>
      <c r="B4" s="47" t="s">
        <v>155</v>
      </c>
      <c r="C4" s="48"/>
    </row>
    <row r="5" spans="1:3" ht="25.5" customHeight="1">
      <c r="A5" s="42" t="s">
        <v>49</v>
      </c>
      <c r="B5" s="18" t="s">
        <v>50</v>
      </c>
      <c r="C5" s="18" t="s">
        <v>42</v>
      </c>
    </row>
    <row r="6" spans="1:3" ht="63.75" thickBot="1">
      <c r="A6" s="36" t="s">
        <v>62</v>
      </c>
      <c r="B6" s="44" t="s">
        <v>115</v>
      </c>
      <c r="C6" s="20" t="s">
        <v>145</v>
      </c>
    </row>
    <row r="7" spans="1:3" ht="15.75">
      <c r="A7" s="31" t="s">
        <v>43</v>
      </c>
      <c r="B7" s="32" t="s">
        <v>48</v>
      </c>
      <c r="C7" s="33" t="s">
        <v>42</v>
      </c>
    </row>
    <row r="8" spans="1:3" ht="15.75">
      <c r="A8" s="21" t="s">
        <v>63</v>
      </c>
      <c r="B8" s="22"/>
      <c r="C8" s="23"/>
    </row>
    <row r="9" spans="1:3" ht="15.75">
      <c r="A9" s="43" t="s">
        <v>64</v>
      </c>
      <c r="B9" s="19"/>
      <c r="C9" s="24"/>
    </row>
    <row r="10" spans="1:3" ht="31.5">
      <c r="A10" s="36" t="s">
        <v>65</v>
      </c>
      <c r="B10" s="45" t="s">
        <v>115</v>
      </c>
      <c r="C10" s="24" t="s">
        <v>116</v>
      </c>
    </row>
    <row r="11" spans="1:3" ht="15.75">
      <c r="A11" s="36" t="s">
        <v>111</v>
      </c>
      <c r="B11" s="45" t="s">
        <v>115</v>
      </c>
      <c r="C11" s="24" t="s">
        <v>117</v>
      </c>
    </row>
    <row r="12" spans="1:3" ht="30">
      <c r="A12" s="36" t="s">
        <v>66</v>
      </c>
      <c r="B12" s="45" t="s">
        <v>115</v>
      </c>
      <c r="C12" s="24" t="s">
        <v>118</v>
      </c>
    </row>
    <row r="13" spans="1:3" ht="30">
      <c r="A13" s="36" t="s">
        <v>67</v>
      </c>
      <c r="B13" s="45" t="s">
        <v>115</v>
      </c>
      <c r="C13" s="24" t="s">
        <v>119</v>
      </c>
    </row>
    <row r="14" spans="1:3" ht="30">
      <c r="A14" s="36" t="s">
        <v>68</v>
      </c>
      <c r="B14" s="45" t="s">
        <v>115</v>
      </c>
      <c r="C14" s="24" t="s">
        <v>120</v>
      </c>
    </row>
    <row r="15" spans="1:3" ht="47.25">
      <c r="A15" s="36" t="s">
        <v>69</v>
      </c>
      <c r="B15" s="45" t="s">
        <v>115</v>
      </c>
      <c r="C15" s="24" t="s">
        <v>121</v>
      </c>
    </row>
    <row r="16" spans="1:3" ht="47.25">
      <c r="A16" s="36" t="s">
        <v>70</v>
      </c>
      <c r="B16" s="45" t="s">
        <v>115</v>
      </c>
      <c r="C16" s="24" t="s">
        <v>122</v>
      </c>
    </row>
    <row r="17" spans="1:3" ht="15.75">
      <c r="A17" s="36" t="s">
        <v>112</v>
      </c>
      <c r="B17" s="45" t="s">
        <v>115</v>
      </c>
      <c r="C17" s="24" t="s">
        <v>146</v>
      </c>
    </row>
    <row r="18" spans="1:3" ht="47.25">
      <c r="A18" s="36" t="s">
        <v>71</v>
      </c>
      <c r="B18" s="45" t="s">
        <v>115</v>
      </c>
      <c r="C18" s="24" t="s">
        <v>123</v>
      </c>
    </row>
    <row r="19" spans="1:3" ht="15.75">
      <c r="A19" s="36" t="s">
        <v>72</v>
      </c>
      <c r="B19" s="45" t="s">
        <v>115</v>
      </c>
      <c r="C19" s="24" t="s">
        <v>124</v>
      </c>
    </row>
    <row r="20" spans="1:3" ht="15.75">
      <c r="A20" s="36" t="s">
        <v>73</v>
      </c>
      <c r="B20" s="45" t="s">
        <v>115</v>
      </c>
      <c r="C20" s="24" t="s">
        <v>125</v>
      </c>
    </row>
    <row r="21" spans="1:3" ht="30">
      <c r="A21" s="36" t="s">
        <v>74</v>
      </c>
      <c r="B21" s="45" t="s">
        <v>115</v>
      </c>
      <c r="C21" s="24" t="s">
        <v>126</v>
      </c>
    </row>
    <row r="22" spans="1:3" ht="30">
      <c r="A22" s="36" t="s">
        <v>75</v>
      </c>
      <c r="B22" s="45" t="s">
        <v>115</v>
      </c>
      <c r="C22" s="24" t="s">
        <v>126</v>
      </c>
    </row>
    <row r="23" spans="1:3" ht="15.75">
      <c r="A23" s="36" t="s">
        <v>76</v>
      </c>
      <c r="B23" s="45" t="s">
        <v>115</v>
      </c>
      <c r="C23" s="24" t="s">
        <v>126</v>
      </c>
    </row>
    <row r="24" spans="1:3" ht="45">
      <c r="A24" s="36" t="s">
        <v>77</v>
      </c>
      <c r="B24" s="45" t="s">
        <v>115</v>
      </c>
      <c r="C24" s="24" t="s">
        <v>126</v>
      </c>
    </row>
    <row r="25" spans="1:3" ht="30">
      <c r="A25" s="36" t="s">
        <v>78</v>
      </c>
      <c r="B25" s="45" t="s">
        <v>115</v>
      </c>
      <c r="C25" s="24" t="s">
        <v>126</v>
      </c>
    </row>
    <row r="26" spans="1:3" ht="15.75">
      <c r="A26" s="36" t="s">
        <v>79</v>
      </c>
      <c r="B26" s="45" t="s">
        <v>115</v>
      </c>
      <c r="C26" s="24" t="s">
        <v>126</v>
      </c>
    </row>
    <row r="27" spans="1:3" ht="63">
      <c r="A27" s="36" t="s">
        <v>80</v>
      </c>
      <c r="B27" s="45" t="s">
        <v>115</v>
      </c>
      <c r="C27" s="24" t="s">
        <v>127</v>
      </c>
    </row>
    <row r="28" spans="1:3" ht="15.75">
      <c r="A28" s="36" t="s">
        <v>81</v>
      </c>
      <c r="B28" s="45" t="s">
        <v>115</v>
      </c>
      <c r="C28" s="24" t="s">
        <v>128</v>
      </c>
    </row>
    <row r="29" spans="1:3" ht="30">
      <c r="A29" s="36" t="s">
        <v>82</v>
      </c>
      <c r="B29" s="45" t="s">
        <v>115</v>
      </c>
      <c r="C29" s="24" t="s">
        <v>126</v>
      </c>
    </row>
    <row r="30" spans="1:3" ht="30">
      <c r="A30" s="36" t="s">
        <v>83</v>
      </c>
      <c r="B30" s="45" t="s">
        <v>115</v>
      </c>
      <c r="C30" s="24" t="s">
        <v>126</v>
      </c>
    </row>
    <row r="31" spans="1:3" ht="31.5">
      <c r="A31" s="36" t="s">
        <v>84</v>
      </c>
      <c r="B31" s="45" t="s">
        <v>115</v>
      </c>
      <c r="C31" s="24" t="s">
        <v>129</v>
      </c>
    </row>
    <row r="32" spans="1:3" ht="30">
      <c r="A32" s="36" t="s">
        <v>85</v>
      </c>
      <c r="B32" s="45" t="s">
        <v>115</v>
      </c>
      <c r="C32" s="24" t="s">
        <v>126</v>
      </c>
    </row>
    <row r="33" spans="1:3" ht="30">
      <c r="A33" s="36" t="s">
        <v>86</v>
      </c>
      <c r="B33" s="45" t="s">
        <v>115</v>
      </c>
      <c r="C33" s="24" t="s">
        <v>126</v>
      </c>
    </row>
    <row r="34" spans="1:3" ht="30">
      <c r="A34" s="36" t="s">
        <v>113</v>
      </c>
      <c r="B34" s="45" t="s">
        <v>115</v>
      </c>
      <c r="C34" s="24" t="s">
        <v>130</v>
      </c>
    </row>
    <row r="35" spans="1:3" ht="30">
      <c r="A35" s="36" t="s">
        <v>87</v>
      </c>
      <c r="B35" s="45" t="s">
        <v>115</v>
      </c>
      <c r="C35" s="24" t="s">
        <v>131</v>
      </c>
    </row>
    <row r="36" spans="1:3" ht="30">
      <c r="A36" s="36" t="s">
        <v>88</v>
      </c>
      <c r="B36" s="45" t="s">
        <v>115</v>
      </c>
      <c r="C36" s="24" t="s">
        <v>132</v>
      </c>
    </row>
    <row r="37" spans="1:3" ht="15.75">
      <c r="A37" s="43" t="s">
        <v>89</v>
      </c>
      <c r="B37" s="45" t="s">
        <v>115</v>
      </c>
      <c r="C37" s="24"/>
    </row>
    <row r="38" spans="1:3" ht="60">
      <c r="A38" s="36" t="s">
        <v>91</v>
      </c>
      <c r="B38" s="45" t="s">
        <v>115</v>
      </c>
      <c r="C38" s="24" t="s">
        <v>147</v>
      </c>
    </row>
    <row r="39" spans="1:3" ht="30">
      <c r="A39" s="36" t="s">
        <v>90</v>
      </c>
      <c r="B39" s="45" t="s">
        <v>115</v>
      </c>
      <c r="C39" s="24" t="s">
        <v>133</v>
      </c>
    </row>
    <row r="40" spans="1:3" ht="30">
      <c r="A40" s="36" t="s">
        <v>92</v>
      </c>
      <c r="B40" s="45" t="s">
        <v>115</v>
      </c>
      <c r="C40" s="24" t="s">
        <v>126</v>
      </c>
    </row>
    <row r="41" spans="1:3" ht="30">
      <c r="A41" s="36" t="s">
        <v>93</v>
      </c>
      <c r="B41" s="45" t="s">
        <v>115</v>
      </c>
      <c r="C41" s="24" t="s">
        <v>126</v>
      </c>
    </row>
    <row r="42" spans="1:3" ht="38.25">
      <c r="A42" s="36" t="s">
        <v>94</v>
      </c>
      <c r="B42" s="45" t="s">
        <v>115</v>
      </c>
      <c r="C42" s="46" t="s">
        <v>134</v>
      </c>
    </row>
    <row r="43" spans="1:3" ht="283.5">
      <c r="A43" s="36" t="s">
        <v>95</v>
      </c>
      <c r="B43" s="45" t="s">
        <v>115</v>
      </c>
      <c r="C43" s="24" t="s">
        <v>153</v>
      </c>
    </row>
    <row r="44" spans="1:3" ht="31.5">
      <c r="A44" s="36" t="s">
        <v>96</v>
      </c>
      <c r="B44" s="45" t="s">
        <v>115</v>
      </c>
      <c r="C44" s="24" t="s">
        <v>135</v>
      </c>
    </row>
    <row r="45" spans="1:3" ht="30">
      <c r="A45" s="36" t="s">
        <v>97</v>
      </c>
      <c r="B45" s="45" t="s">
        <v>115</v>
      </c>
      <c r="C45" s="24" t="s">
        <v>136</v>
      </c>
    </row>
    <row r="46" spans="1:3" ht="45">
      <c r="A46" s="36" t="s">
        <v>98</v>
      </c>
      <c r="B46" s="45" t="s">
        <v>115</v>
      </c>
      <c r="C46" s="24" t="s">
        <v>126</v>
      </c>
    </row>
    <row r="47" spans="1:3" ht="30">
      <c r="A47" s="36" t="s">
        <v>99</v>
      </c>
      <c r="B47" s="45" t="s">
        <v>115</v>
      </c>
      <c r="C47" s="24" t="s">
        <v>137</v>
      </c>
    </row>
    <row r="48" spans="1:3" ht="30">
      <c r="A48" s="36" t="s">
        <v>100</v>
      </c>
      <c r="B48" s="45" t="s">
        <v>115</v>
      </c>
      <c r="C48" s="24" t="s">
        <v>138</v>
      </c>
    </row>
    <row r="49" spans="1:3" ht="15.75">
      <c r="A49" s="43" t="s">
        <v>101</v>
      </c>
      <c r="B49" s="45"/>
      <c r="C49" s="24"/>
    </row>
    <row r="50" spans="1:3" ht="31.5">
      <c r="A50" s="36" t="s">
        <v>102</v>
      </c>
      <c r="B50" s="45" t="s">
        <v>115</v>
      </c>
      <c r="C50" s="24" t="s">
        <v>139</v>
      </c>
    </row>
    <row r="51" spans="1:3" ht="45">
      <c r="A51" s="36" t="s">
        <v>103</v>
      </c>
      <c r="B51" s="45" t="s">
        <v>115</v>
      </c>
      <c r="C51" s="24" t="s">
        <v>140</v>
      </c>
    </row>
    <row r="52" spans="1:3" ht="78.75">
      <c r="A52" s="36" t="s">
        <v>104</v>
      </c>
      <c r="B52" s="45" t="s">
        <v>115</v>
      </c>
      <c r="C52" s="24" t="s">
        <v>141</v>
      </c>
    </row>
    <row r="53" spans="1:3" ht="45">
      <c r="A53" s="36" t="s">
        <v>105</v>
      </c>
      <c r="B53" s="45" t="s">
        <v>115</v>
      </c>
      <c r="C53" s="24" t="s">
        <v>126</v>
      </c>
    </row>
    <row r="54" spans="1:3" ht="15.75">
      <c r="A54" s="21" t="s">
        <v>51</v>
      </c>
      <c r="B54" s="45"/>
      <c r="C54" s="23"/>
    </row>
    <row r="55" spans="1:3" ht="45">
      <c r="A55" s="36" t="s">
        <v>106</v>
      </c>
      <c r="B55" s="45" t="s">
        <v>115</v>
      </c>
      <c r="C55" s="24" t="s">
        <v>148</v>
      </c>
    </row>
    <row r="56" spans="1:3" ht="47.25">
      <c r="A56" s="36" t="s">
        <v>107</v>
      </c>
      <c r="B56" s="45" t="s">
        <v>115</v>
      </c>
      <c r="C56" s="24" t="s">
        <v>149</v>
      </c>
    </row>
    <row r="57" spans="1:3" ht="31.5">
      <c r="A57" s="36" t="s">
        <v>108</v>
      </c>
      <c r="B57" s="45" t="s">
        <v>115</v>
      </c>
      <c r="C57" s="24" t="s">
        <v>152</v>
      </c>
    </row>
    <row r="58" spans="1:3" ht="45">
      <c r="A58" s="36" t="s">
        <v>109</v>
      </c>
      <c r="B58" s="45" t="s">
        <v>115</v>
      </c>
      <c r="C58" s="24" t="s">
        <v>150</v>
      </c>
    </row>
    <row r="59" spans="1:3" ht="31.5">
      <c r="A59" s="36" t="s">
        <v>110</v>
      </c>
      <c r="B59" s="45" t="s">
        <v>115</v>
      </c>
      <c r="C59" s="24" t="s">
        <v>144</v>
      </c>
    </row>
    <row r="60" spans="1:3" ht="45">
      <c r="A60" s="36" t="s">
        <v>114</v>
      </c>
      <c r="B60" s="45" t="s">
        <v>115</v>
      </c>
      <c r="C60" s="24" t="s">
        <v>151</v>
      </c>
    </row>
    <row r="61" spans="1:3" ht="15.75">
      <c r="A61" s="21" t="s">
        <v>44</v>
      </c>
      <c r="B61" s="45"/>
      <c r="C61" s="23"/>
    </row>
    <row r="62" spans="1:3" ht="48.75" customHeight="1">
      <c r="A62" s="38" t="s">
        <v>52</v>
      </c>
      <c r="B62" s="45" t="s">
        <v>115</v>
      </c>
      <c r="C62" s="24" t="s">
        <v>126</v>
      </c>
    </row>
    <row r="63" spans="1:3" ht="30">
      <c r="A63" s="36" t="s">
        <v>53</v>
      </c>
      <c r="B63" s="45" t="s">
        <v>115</v>
      </c>
      <c r="C63" s="24" t="s">
        <v>126</v>
      </c>
    </row>
    <row r="64" spans="1:3" ht="31.5">
      <c r="A64" s="37" t="s">
        <v>45</v>
      </c>
      <c r="B64" s="45" t="s">
        <v>115</v>
      </c>
      <c r="C64" s="34" t="s">
        <v>142</v>
      </c>
    </row>
    <row r="65" spans="1:3" ht="15.75">
      <c r="A65" s="21" t="s">
        <v>46</v>
      </c>
      <c r="B65" s="45"/>
      <c r="C65" s="23"/>
    </row>
    <row r="66" spans="1:3" ht="30">
      <c r="A66" s="37" t="s">
        <v>58</v>
      </c>
      <c r="B66" s="45" t="s">
        <v>115</v>
      </c>
      <c r="C66" s="34" t="s">
        <v>143</v>
      </c>
    </row>
    <row r="67" spans="1:3" ht="16.5" thickBot="1">
      <c r="A67" s="37" t="s">
        <v>47</v>
      </c>
      <c r="B67" s="45" t="s">
        <v>115</v>
      </c>
      <c r="C67" s="34" t="s">
        <v>126</v>
      </c>
    </row>
    <row r="68" spans="1:3" ht="18.600000000000001" customHeight="1">
      <c r="A68" s="39" t="s">
        <v>54</v>
      </c>
      <c r="B68" s="25"/>
      <c r="C68" s="26" t="s">
        <v>154</v>
      </c>
    </row>
    <row r="69" spans="1:3" ht="18" customHeight="1" thickBot="1">
      <c r="A69" s="40" t="s">
        <v>55</v>
      </c>
      <c r="B69" s="27"/>
      <c r="C69" s="28" t="s">
        <v>156</v>
      </c>
    </row>
    <row r="70" spans="1:3" ht="63">
      <c r="A70" s="41" t="s">
        <v>56</v>
      </c>
      <c r="B70" s="29"/>
      <c r="C70" s="30" t="s">
        <v>157</v>
      </c>
    </row>
    <row r="71" spans="1:3" ht="63.75" thickBot="1">
      <c r="A71" s="40" t="s">
        <v>57</v>
      </c>
      <c r="B71" s="27"/>
      <c r="C71" s="28" t="s">
        <v>158</v>
      </c>
    </row>
  </sheetData>
  <mergeCells count="4">
    <mergeCell ref="B4:C4"/>
    <mergeCell ref="A3:C3"/>
    <mergeCell ref="A1:C1"/>
    <mergeCell ref="A2:C2"/>
  </mergeCells>
  <phoneticPr fontId="19" type="noConversion"/>
  <pageMargins left="0.7" right="0.7" top="0.78740157499999996" bottom="0.78740157499999996" header="0.3" footer="0.3"/>
  <pageSetup paperSize="9" scale="71" fitToHeight="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8"/>
  <sheetViews>
    <sheetView zoomScale="80" zoomScaleNormal="80" workbookViewId="0">
      <selection activeCell="I18" sqref="I18:J18"/>
    </sheetView>
  </sheetViews>
  <sheetFormatPr defaultRowHeight="1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>
      <c r="A1" s="56" t="s">
        <v>34</v>
      </c>
      <c r="B1" s="56"/>
      <c r="C1" s="56"/>
      <c r="D1" s="56"/>
      <c r="E1" s="56"/>
      <c r="F1" s="56"/>
      <c r="G1" s="56"/>
      <c r="H1" s="56"/>
      <c r="I1" s="56"/>
      <c r="J1" s="56"/>
    </row>
    <row r="2" spans="1:10" ht="34.5" thickBot="1">
      <c r="A2" s="73" t="s">
        <v>13</v>
      </c>
      <c r="B2" s="74"/>
      <c r="C2" s="74"/>
      <c r="D2" s="74"/>
      <c r="E2" s="74"/>
      <c r="F2" s="74"/>
      <c r="G2" s="74"/>
      <c r="H2" s="74"/>
      <c r="I2" s="74"/>
      <c r="J2" s="75"/>
    </row>
    <row r="3" spans="1:10" ht="27" customHeight="1" thickBot="1">
      <c r="A3" s="17" t="s">
        <v>41</v>
      </c>
      <c r="B3" s="61" t="s">
        <v>159</v>
      </c>
      <c r="C3" s="87"/>
      <c r="D3" s="87"/>
      <c r="E3" s="87"/>
      <c r="F3" s="87"/>
      <c r="G3" s="87"/>
      <c r="H3" s="87"/>
      <c r="I3" s="87"/>
      <c r="J3" s="87"/>
    </row>
    <row r="4" spans="1:10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>
      <c r="A5" s="76" t="s">
        <v>160</v>
      </c>
      <c r="B5" s="77"/>
      <c r="C5" s="77"/>
      <c r="D5" s="77"/>
      <c r="E5" s="77"/>
      <c r="F5" s="77"/>
      <c r="G5" s="77"/>
      <c r="H5" s="77"/>
      <c r="I5" s="77"/>
      <c r="J5" s="78"/>
    </row>
    <row r="6" spans="1:10">
      <c r="A6" s="82" t="s">
        <v>14</v>
      </c>
      <c r="B6" s="83"/>
      <c r="C6" s="83"/>
      <c r="D6" s="4" t="s">
        <v>1</v>
      </c>
      <c r="E6" s="2"/>
      <c r="F6" s="2"/>
      <c r="G6" s="84" t="s">
        <v>2</v>
      </c>
      <c r="H6" s="83"/>
      <c r="I6" s="83"/>
      <c r="J6" s="9"/>
    </row>
    <row r="7" spans="1:10" ht="15.75" thickBot="1">
      <c r="A7" s="85" t="s">
        <v>161</v>
      </c>
      <c r="B7" s="86"/>
      <c r="C7" s="86"/>
      <c r="D7" s="94">
        <v>602550529</v>
      </c>
      <c r="E7" s="95"/>
      <c r="F7" s="95"/>
      <c r="G7" s="96" t="s">
        <v>162</v>
      </c>
      <c r="H7" s="97"/>
      <c r="I7" s="97"/>
      <c r="J7" s="98"/>
    </row>
    <row r="8" spans="1:10" ht="21.75" customHeight="1" thickTop="1" thickBot="1">
      <c r="A8" s="104" t="s">
        <v>20</v>
      </c>
      <c r="B8" s="105"/>
      <c r="C8" s="105"/>
      <c r="D8" s="105"/>
      <c r="E8" s="105"/>
      <c r="F8" s="105"/>
      <c r="G8" s="105"/>
      <c r="H8" s="105"/>
      <c r="I8" s="105"/>
      <c r="J8" s="106"/>
    </row>
    <row r="9" spans="1:10" ht="15.75" thickBot="1">
      <c r="A9" s="79"/>
      <c r="B9" s="80"/>
      <c r="C9" s="80"/>
      <c r="D9" s="81"/>
      <c r="E9" s="92" t="s">
        <v>3</v>
      </c>
      <c r="F9" s="92"/>
      <c r="G9" s="92" t="s">
        <v>4</v>
      </c>
      <c r="H9" s="92"/>
      <c r="I9" s="92" t="s">
        <v>5</v>
      </c>
      <c r="J9" s="93"/>
    </row>
    <row r="10" spans="1:10" s="5" customFormat="1" ht="15.75" thickBot="1">
      <c r="A10" s="107" t="s">
        <v>17</v>
      </c>
      <c r="B10" s="108"/>
      <c r="C10" s="108"/>
      <c r="D10" s="14" t="s">
        <v>39</v>
      </c>
      <c r="E10" s="61">
        <v>2800000</v>
      </c>
      <c r="F10" s="62"/>
      <c r="G10" s="61">
        <f>E10*0.21</f>
        <v>588000</v>
      </c>
      <c r="H10" s="62"/>
      <c r="I10" s="68">
        <f>E10*1.21</f>
        <v>3388000</v>
      </c>
      <c r="J10" s="69"/>
    </row>
    <row r="11" spans="1:10" s="5" customFormat="1" ht="15.75" thickBot="1">
      <c r="A11" s="15" t="s">
        <v>19</v>
      </c>
      <c r="B11" s="16"/>
      <c r="C11" s="16"/>
      <c r="D11" s="13">
        <v>1</v>
      </c>
      <c r="E11" s="61">
        <v>2800000</v>
      </c>
      <c r="F11" s="62"/>
      <c r="G11" s="61">
        <f>E11*0.21</f>
        <v>588000</v>
      </c>
      <c r="H11" s="62"/>
      <c r="I11" s="68">
        <f>E11*1.21</f>
        <v>3388000</v>
      </c>
      <c r="J11" s="69"/>
    </row>
    <row r="12" spans="1:10" ht="15.75" thickBot="1">
      <c r="A12" s="63" t="s">
        <v>18</v>
      </c>
      <c r="B12" s="64"/>
      <c r="C12" s="64"/>
      <c r="D12" s="64"/>
      <c r="E12" s="64"/>
      <c r="F12" s="64"/>
      <c r="G12" s="64"/>
      <c r="H12" s="64"/>
      <c r="I12" s="12">
        <v>2</v>
      </c>
      <c r="J12" s="6" t="s">
        <v>6</v>
      </c>
    </row>
    <row r="13" spans="1:10" ht="5.25" customHeight="1" thickBot="1">
      <c r="A13" s="65"/>
      <c r="B13" s="66"/>
      <c r="C13" s="66"/>
      <c r="D13" s="66"/>
      <c r="E13" s="66"/>
      <c r="F13" s="66"/>
      <c r="G13" s="66"/>
      <c r="H13" s="66"/>
      <c r="I13" s="66"/>
      <c r="J13" s="67"/>
    </row>
    <row r="14" spans="1:10" ht="18" customHeight="1" thickBot="1">
      <c r="A14" s="70" t="s">
        <v>40</v>
      </c>
      <c r="B14" s="71"/>
      <c r="C14" s="71"/>
      <c r="D14" s="71"/>
      <c r="E14" s="71"/>
      <c r="F14" s="71"/>
      <c r="G14" s="71"/>
      <c r="H14" s="71"/>
      <c r="I14" s="71"/>
      <c r="J14" s="72"/>
    </row>
    <row r="15" spans="1:10" ht="15.75" thickBot="1">
      <c r="A15" s="57"/>
      <c r="B15" s="58"/>
      <c r="C15" s="58"/>
      <c r="D15" s="58"/>
      <c r="E15" s="92" t="s">
        <v>3</v>
      </c>
      <c r="F15" s="92"/>
      <c r="G15" s="92" t="s">
        <v>4</v>
      </c>
      <c r="H15" s="92"/>
      <c r="I15" s="92" t="s">
        <v>5</v>
      </c>
      <c r="J15" s="93"/>
    </row>
    <row r="16" spans="1:10" ht="32.25" customHeight="1" thickBot="1">
      <c r="A16" s="59" t="s">
        <v>15</v>
      </c>
      <c r="B16" s="60"/>
      <c r="C16" s="60"/>
      <c r="D16" s="60"/>
      <c r="E16" s="101">
        <v>2450</v>
      </c>
      <c r="F16" s="101"/>
      <c r="G16" s="101">
        <f>E16*0.21</f>
        <v>514.5</v>
      </c>
      <c r="H16" s="101"/>
      <c r="I16" s="88">
        <f>E16*1.21</f>
        <v>2964.5</v>
      </c>
      <c r="J16" s="89"/>
    </row>
    <row r="17" spans="1:10" ht="15.75" thickBot="1">
      <c r="A17" s="63" t="s">
        <v>21</v>
      </c>
      <c r="B17" s="64"/>
      <c r="C17" s="64"/>
      <c r="D17" s="64"/>
      <c r="E17" s="64"/>
      <c r="F17" s="64"/>
      <c r="G17" s="64"/>
      <c r="H17" s="64"/>
      <c r="I17" s="12">
        <v>1</v>
      </c>
      <c r="J17" s="6" t="s">
        <v>7</v>
      </c>
    </row>
    <row r="18" spans="1:10" ht="32.25" customHeight="1" thickBot="1">
      <c r="A18" s="102" t="s">
        <v>16</v>
      </c>
      <c r="B18" s="103"/>
      <c r="C18" s="103"/>
      <c r="D18" s="103"/>
      <c r="E18" s="90">
        <f>E16*(8-I12)*I17</f>
        <v>14700</v>
      </c>
      <c r="F18" s="90"/>
      <c r="G18" s="90">
        <f>G16*(8-I12)*I17</f>
        <v>3087</v>
      </c>
      <c r="H18" s="90"/>
      <c r="I18" s="90">
        <f>I16*(8-I12)*I17</f>
        <v>17787</v>
      </c>
      <c r="J18" s="91"/>
    </row>
    <row r="19" spans="1:10" ht="3.75" customHeight="1" thickBot="1">
      <c r="A19" s="65">
        <v>0</v>
      </c>
      <c r="B19" s="66"/>
      <c r="C19" s="66"/>
      <c r="D19" s="66"/>
      <c r="E19" s="66"/>
      <c r="F19" s="66"/>
      <c r="G19" s="66"/>
      <c r="H19" s="66"/>
      <c r="I19" s="66"/>
      <c r="J19" s="67"/>
    </row>
    <row r="20" spans="1:10" ht="47.25" customHeight="1" thickBot="1">
      <c r="A20" s="99" t="s">
        <v>22</v>
      </c>
      <c r="B20" s="100"/>
      <c r="C20" s="100"/>
      <c r="D20" s="100"/>
      <c r="E20" s="101">
        <v>0</v>
      </c>
      <c r="F20" s="101"/>
      <c r="G20" s="101">
        <v>0</v>
      </c>
      <c r="H20" s="101"/>
      <c r="I20" s="88">
        <v>0</v>
      </c>
      <c r="J20" s="89"/>
    </row>
    <row r="21" spans="1:10" ht="15.75" thickBot="1">
      <c r="A21" s="63" t="s">
        <v>26</v>
      </c>
      <c r="B21" s="64"/>
      <c r="C21" s="64"/>
      <c r="D21" s="64"/>
      <c r="E21" s="64"/>
      <c r="F21" s="64"/>
      <c r="G21" s="64"/>
      <c r="H21" s="64"/>
      <c r="I21" s="12">
        <v>0</v>
      </c>
      <c r="J21" s="6" t="s">
        <v>7</v>
      </c>
    </row>
    <row r="22" spans="1:10" ht="33.75" customHeight="1" thickBot="1">
      <c r="A22" s="114" t="s">
        <v>23</v>
      </c>
      <c r="B22" s="115"/>
      <c r="C22" s="115"/>
      <c r="D22" s="115"/>
      <c r="E22" s="90">
        <f>E20*(8-I12)*I21</f>
        <v>0</v>
      </c>
      <c r="F22" s="90"/>
      <c r="G22" s="90">
        <f>G20*(8-I12)*I21</f>
        <v>0</v>
      </c>
      <c r="H22" s="90"/>
      <c r="I22" s="90">
        <f>I20*(8-I12)*I21</f>
        <v>0</v>
      </c>
      <c r="J22" s="91"/>
    </row>
    <row r="23" spans="1:10" ht="5.25" customHeight="1" thickBot="1">
      <c r="A23" s="65"/>
      <c r="B23" s="66"/>
      <c r="C23" s="66"/>
      <c r="D23" s="66"/>
      <c r="E23" s="66"/>
      <c r="F23" s="66"/>
      <c r="G23" s="66"/>
      <c r="H23" s="66"/>
      <c r="I23" s="66"/>
      <c r="J23" s="67"/>
    </row>
    <row r="24" spans="1:10" ht="54" customHeight="1" thickBot="1">
      <c r="A24" s="99" t="s">
        <v>24</v>
      </c>
      <c r="B24" s="100"/>
      <c r="C24" s="100"/>
      <c r="D24" s="100"/>
      <c r="E24" s="101">
        <v>0</v>
      </c>
      <c r="F24" s="101"/>
      <c r="G24" s="101">
        <v>0</v>
      </c>
      <c r="H24" s="101"/>
      <c r="I24" s="88">
        <v>0</v>
      </c>
      <c r="J24" s="89"/>
    </row>
    <row r="25" spans="1:10" ht="15.75" thickBot="1">
      <c r="A25" s="59" t="s">
        <v>25</v>
      </c>
      <c r="B25" s="119"/>
      <c r="C25" s="119"/>
      <c r="D25" s="119"/>
      <c r="E25" s="119"/>
      <c r="F25" s="119"/>
      <c r="G25" s="119"/>
      <c r="H25" s="119"/>
      <c r="I25" s="12">
        <v>0</v>
      </c>
      <c r="J25" s="6" t="s">
        <v>7</v>
      </c>
    </row>
    <row r="26" spans="1:10" ht="36" customHeight="1" thickBot="1">
      <c r="A26" s="120" t="s">
        <v>27</v>
      </c>
      <c r="B26" s="121"/>
      <c r="C26" s="121"/>
      <c r="D26" s="121"/>
      <c r="E26" s="90">
        <f>E24*(8-I12)*I25</f>
        <v>0</v>
      </c>
      <c r="F26" s="90"/>
      <c r="G26" s="90">
        <f>G24*(8-I12)*I25</f>
        <v>0</v>
      </c>
      <c r="H26" s="90"/>
      <c r="I26" s="90">
        <f>I24*(8-I12)*I25</f>
        <v>0</v>
      </c>
      <c r="J26" s="91"/>
    </row>
    <row r="27" spans="1:10" ht="4.5" customHeight="1" thickBot="1">
      <c r="A27" s="110"/>
      <c r="B27" s="111"/>
      <c r="C27" s="111"/>
      <c r="D27" s="111"/>
      <c r="E27" s="111"/>
      <c r="F27" s="111"/>
      <c r="G27" s="111"/>
      <c r="H27" s="111"/>
      <c r="I27" s="111"/>
      <c r="J27" s="112"/>
    </row>
    <row r="28" spans="1:10" ht="30" customHeight="1" thickBot="1">
      <c r="A28" s="117" t="s">
        <v>28</v>
      </c>
      <c r="B28" s="118"/>
      <c r="C28" s="118"/>
      <c r="D28" s="118"/>
      <c r="E28" s="90">
        <f>D11*(E18+E22+E26)</f>
        <v>14700</v>
      </c>
      <c r="F28" s="90"/>
      <c r="G28" s="90">
        <f>D11*(G18+G22+G26)</f>
        <v>3087</v>
      </c>
      <c r="H28" s="90"/>
      <c r="I28" s="90">
        <f>D11*(I18+I22+I26)</f>
        <v>17787</v>
      </c>
      <c r="J28" s="91"/>
    </row>
    <row r="29" spans="1:10" ht="30" customHeight="1" thickBot="1">
      <c r="A29" s="70" t="s">
        <v>11</v>
      </c>
      <c r="B29" s="71"/>
      <c r="C29" s="71"/>
      <c r="D29" s="71"/>
      <c r="E29" s="71"/>
      <c r="F29" s="71"/>
      <c r="G29" s="71"/>
      <c r="H29" s="71"/>
      <c r="I29" s="71"/>
      <c r="J29" s="72"/>
    </row>
    <row r="30" spans="1:10" ht="51" customHeight="1" thickBot="1">
      <c r="A30" s="59" t="s">
        <v>29</v>
      </c>
      <c r="B30" s="60"/>
      <c r="C30" s="60"/>
      <c r="D30" s="60"/>
      <c r="E30" s="101">
        <v>750</v>
      </c>
      <c r="F30" s="101"/>
      <c r="G30" s="101">
        <v>157.5</v>
      </c>
      <c r="H30" s="101"/>
      <c r="I30" s="101">
        <v>907.5</v>
      </c>
      <c r="J30" s="113"/>
    </row>
    <row r="31" spans="1:10" ht="29.25" customHeight="1" thickBot="1">
      <c r="A31" s="70" t="s">
        <v>38</v>
      </c>
      <c r="B31" s="71"/>
      <c r="C31" s="71"/>
      <c r="D31" s="71"/>
      <c r="E31" s="71"/>
      <c r="F31" s="71"/>
      <c r="G31" s="71"/>
      <c r="H31" s="71"/>
      <c r="I31" s="71"/>
      <c r="J31" s="72"/>
    </row>
    <row r="32" spans="1:10" ht="29.25" customHeight="1" thickBot="1">
      <c r="A32" s="59" t="s">
        <v>30</v>
      </c>
      <c r="B32" s="60"/>
      <c r="C32" s="60"/>
      <c r="D32" s="60"/>
      <c r="E32" s="101">
        <v>750</v>
      </c>
      <c r="F32" s="101"/>
      <c r="G32" s="101">
        <f>E32*0.21</f>
        <v>157.5</v>
      </c>
      <c r="H32" s="101"/>
      <c r="I32" s="101">
        <f>E32*1.21</f>
        <v>907.5</v>
      </c>
      <c r="J32" s="113"/>
    </row>
    <row r="33" spans="1:10" ht="48" customHeight="1" thickBot="1">
      <c r="A33" s="59" t="s">
        <v>31</v>
      </c>
      <c r="B33" s="60"/>
      <c r="C33" s="60"/>
      <c r="D33" s="60"/>
      <c r="E33" s="101">
        <v>920</v>
      </c>
      <c r="F33" s="101"/>
      <c r="G33" s="101">
        <f>E33*0.21</f>
        <v>193.2</v>
      </c>
      <c r="H33" s="101"/>
      <c r="I33" s="101">
        <f>E33*1.21</f>
        <v>1113.2</v>
      </c>
      <c r="J33" s="113"/>
    </row>
    <row r="34" spans="1:10" ht="39" customHeight="1" thickBot="1">
      <c r="A34" s="131" t="s">
        <v>32</v>
      </c>
      <c r="B34" s="132"/>
      <c r="C34" s="132"/>
      <c r="D34" s="132"/>
      <c r="E34" s="90">
        <f>(E32+E33)*1*(8-I12)</f>
        <v>10020</v>
      </c>
      <c r="F34" s="90"/>
      <c r="G34" s="90">
        <f>(G32+G33)*1*(8-I12)</f>
        <v>2104.1999999999998</v>
      </c>
      <c r="H34" s="90"/>
      <c r="I34" s="90">
        <f>(I32+I33)*1*(8-I12)</f>
        <v>12124.2</v>
      </c>
      <c r="J34" s="91"/>
    </row>
    <row r="35" spans="1:10" ht="3.75" customHeight="1" thickBot="1">
      <c r="A35" s="125"/>
      <c r="B35" s="126"/>
      <c r="C35" s="126"/>
      <c r="D35" s="126"/>
      <c r="E35" s="126"/>
      <c r="F35" s="126"/>
      <c r="G35" s="126"/>
      <c r="H35" s="126"/>
      <c r="I35" s="126"/>
      <c r="J35" s="127"/>
    </row>
    <row r="36" spans="1:10" s="7" customFormat="1" ht="39.75" customHeight="1" thickBot="1">
      <c r="A36" s="117" t="s">
        <v>33</v>
      </c>
      <c r="B36" s="118"/>
      <c r="C36" s="118"/>
      <c r="D36" s="118"/>
      <c r="E36" s="116">
        <f>E11+E28+E30+E34</f>
        <v>2825470</v>
      </c>
      <c r="F36" s="116"/>
      <c r="G36" s="116">
        <f>G11+G28+G30+G34</f>
        <v>593348.69999999995</v>
      </c>
      <c r="H36" s="116"/>
      <c r="I36" s="116">
        <f>I11+I28+I30+I34</f>
        <v>3418818.7</v>
      </c>
      <c r="J36" s="122"/>
    </row>
    <row r="37" spans="1:10" ht="9.75" customHeight="1"/>
    <row r="38" spans="1:10" ht="30" customHeight="1">
      <c r="A38" s="124" t="s">
        <v>10</v>
      </c>
      <c r="B38" s="124"/>
      <c r="C38" s="124"/>
      <c r="D38" s="124"/>
      <c r="E38" s="124"/>
      <c r="F38" s="124"/>
      <c r="G38" s="124"/>
      <c r="H38" s="124"/>
      <c r="I38" s="124"/>
      <c r="J38" s="124"/>
    </row>
    <row r="39" spans="1:10" ht="32.25" customHeight="1">
      <c r="A39" s="130" t="s">
        <v>8</v>
      </c>
      <c r="B39" s="130"/>
      <c r="C39" s="130"/>
      <c r="D39" s="130"/>
      <c r="E39" s="130"/>
      <c r="F39" s="130"/>
      <c r="G39" s="130"/>
      <c r="H39" s="130"/>
      <c r="I39" s="130"/>
      <c r="J39" s="130"/>
    </row>
    <row r="40" spans="1:10" ht="46.5" customHeight="1">
      <c r="A40" s="128" t="s">
        <v>9</v>
      </c>
      <c r="B40" s="128"/>
      <c r="C40" s="128"/>
      <c r="D40" s="128"/>
      <c r="E40" s="128"/>
      <c r="F40" s="128"/>
      <c r="G40" s="128"/>
      <c r="H40" s="128"/>
      <c r="I40" s="128"/>
      <c r="J40" s="128"/>
    </row>
    <row r="41" spans="1:10" ht="44.25" customHeight="1">
      <c r="A41" s="129" t="s">
        <v>12</v>
      </c>
      <c r="B41" s="129"/>
      <c r="C41" s="129"/>
      <c r="D41" s="129"/>
      <c r="E41" s="129"/>
      <c r="F41" s="129"/>
      <c r="G41" s="129"/>
      <c r="H41" s="129"/>
      <c r="I41" s="129"/>
      <c r="J41" s="129"/>
    </row>
    <row r="42" spans="1:10" ht="9" customHeight="1">
      <c r="A42" s="123"/>
      <c r="B42" s="123"/>
      <c r="C42" s="123"/>
      <c r="D42" s="123"/>
      <c r="E42" s="123"/>
      <c r="F42" s="123"/>
      <c r="G42" s="123"/>
      <c r="H42" s="123"/>
      <c r="I42" s="123"/>
      <c r="J42" s="123"/>
    </row>
    <row r="43" spans="1:10" ht="31.5" customHeight="1">
      <c r="A43" s="109" t="s">
        <v>37</v>
      </c>
      <c r="B43" s="109"/>
      <c r="C43" s="109"/>
      <c r="D43" s="109"/>
      <c r="E43" s="109"/>
      <c r="F43" s="109"/>
      <c r="G43" s="109"/>
      <c r="H43" s="109"/>
      <c r="I43" s="109"/>
      <c r="J43" s="109"/>
    </row>
    <row r="44" spans="1:10" ht="33" customHeight="1">
      <c r="A44" s="109" t="s">
        <v>36</v>
      </c>
      <c r="B44" s="109"/>
      <c r="C44" s="109"/>
      <c r="D44" s="109"/>
      <c r="E44" s="109"/>
      <c r="F44" s="109"/>
      <c r="G44" s="109"/>
      <c r="H44" s="109"/>
      <c r="I44" s="109"/>
      <c r="J44" s="109"/>
    </row>
    <row r="45" spans="1:10" ht="39" customHeight="1">
      <c r="A45" s="109" t="s">
        <v>35</v>
      </c>
      <c r="B45" s="109"/>
      <c r="C45" s="109"/>
      <c r="D45" s="109"/>
      <c r="E45" s="109"/>
      <c r="F45" s="109"/>
      <c r="G45" s="109"/>
      <c r="H45" s="109"/>
      <c r="I45" s="109"/>
      <c r="J45" s="109"/>
    </row>
    <row r="46" spans="1:10" ht="17.25">
      <c r="A46" s="8"/>
    </row>
    <row r="47" spans="1:10" ht="27" customHeight="1">
      <c r="I47" s="1"/>
      <c r="J47" s="1"/>
    </row>
    <row r="87" ht="22.5" customHeight="1"/>
    <row r="88" ht="8.25" customHeight="1"/>
  </sheetData>
  <mergeCells count="93">
    <mergeCell ref="I28:J28"/>
    <mergeCell ref="G26:H26"/>
    <mergeCell ref="A43:J43"/>
    <mergeCell ref="A44:J44"/>
    <mergeCell ref="A39:J39"/>
    <mergeCell ref="I26:J26"/>
    <mergeCell ref="E36:F36"/>
    <mergeCell ref="A34:D34"/>
    <mergeCell ref="A29:J29"/>
    <mergeCell ref="I33:J33"/>
    <mergeCell ref="I34:J34"/>
    <mergeCell ref="G34:H34"/>
    <mergeCell ref="I36:J36"/>
    <mergeCell ref="A42:J42"/>
    <mergeCell ref="A38:J38"/>
    <mergeCell ref="A35:J35"/>
    <mergeCell ref="A36:D36"/>
    <mergeCell ref="A40:J40"/>
    <mergeCell ref="A41:J41"/>
    <mergeCell ref="E34:F34"/>
    <mergeCell ref="A26:D26"/>
    <mergeCell ref="G22:H22"/>
    <mergeCell ref="E26:F26"/>
    <mergeCell ref="I22:J22"/>
    <mergeCell ref="A23:J23"/>
    <mergeCell ref="A24:D24"/>
    <mergeCell ref="E24:F24"/>
    <mergeCell ref="G24:H24"/>
    <mergeCell ref="E33:F33"/>
    <mergeCell ref="G33:H33"/>
    <mergeCell ref="A45:J45"/>
    <mergeCell ref="A27:J27"/>
    <mergeCell ref="A30:D30"/>
    <mergeCell ref="E30:F30"/>
    <mergeCell ref="G30:H30"/>
    <mergeCell ref="I30:J30"/>
    <mergeCell ref="A31:J31"/>
    <mergeCell ref="A32:D32"/>
    <mergeCell ref="G36:H36"/>
    <mergeCell ref="A28:D28"/>
    <mergeCell ref="E28:F28"/>
    <mergeCell ref="G28:H28"/>
    <mergeCell ref="I32:J32"/>
    <mergeCell ref="A33:D33"/>
    <mergeCell ref="E32:F32"/>
    <mergeCell ref="G32:H32"/>
    <mergeCell ref="I10:J10"/>
    <mergeCell ref="A8:J8"/>
    <mergeCell ref="G10:H10"/>
    <mergeCell ref="A10:C10"/>
    <mergeCell ref="E18:F18"/>
    <mergeCell ref="G18:H18"/>
    <mergeCell ref="E16:F16"/>
    <mergeCell ref="G16:H16"/>
    <mergeCell ref="A21:H21"/>
    <mergeCell ref="A22:D22"/>
    <mergeCell ref="E22:F22"/>
    <mergeCell ref="I24:J24"/>
    <mergeCell ref="I20:J20"/>
    <mergeCell ref="A25:H25"/>
    <mergeCell ref="A20:D20"/>
    <mergeCell ref="E20:F20"/>
    <mergeCell ref="G20:H20"/>
    <mergeCell ref="A17:H17"/>
    <mergeCell ref="A18:D18"/>
    <mergeCell ref="B3:J3"/>
    <mergeCell ref="I16:J16"/>
    <mergeCell ref="A19:J19"/>
    <mergeCell ref="I18:J18"/>
    <mergeCell ref="E15:F15"/>
    <mergeCell ref="G15:H15"/>
    <mergeCell ref="I15:J15"/>
    <mergeCell ref="D7:F7"/>
    <mergeCell ref="E9:F9"/>
    <mergeCell ref="G9:H9"/>
    <mergeCell ref="I9:J9"/>
    <mergeCell ref="G7:J7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A2:J2"/>
    <mergeCell ref="A5:J5"/>
    <mergeCell ref="A9:D9"/>
    <mergeCell ref="E10:F10"/>
    <mergeCell ref="A6:C6"/>
    <mergeCell ref="G6:I6"/>
    <mergeCell ref="A7:C7"/>
  </mergeCells>
  <phoneticPr fontId="19" type="noConversion"/>
  <hyperlinks>
    <hyperlink ref="G7" r:id="rId1"/>
  </hyperlinks>
  <pageMargins left="0.24" right="0.24" top="0.25" bottom="0.22" header="0.2" footer="0.2"/>
  <pageSetup paperSize="9" scale="6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průzkum trhu - specifikace</vt:lpstr>
      <vt:lpstr>průzkum trhu - rozpis cen</vt:lpstr>
      <vt:lpstr>'průzkum trhu - specifikace'!Oblast_tisku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63189</cp:lastModifiedBy>
  <cp:lastPrinted>2020-01-15T16:58:08Z</cp:lastPrinted>
  <dcterms:created xsi:type="dcterms:W3CDTF">2016-05-04T05:30:34Z</dcterms:created>
  <dcterms:modified xsi:type="dcterms:W3CDTF">2020-01-16T06:22:26Z</dcterms:modified>
</cp:coreProperties>
</file>