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760" yWindow="180" windowWidth="29040" windowHeight="13155"/>
  </bookViews>
  <sheets>
    <sheet name="průzkum trhu - specifikace" sheetId="2" r:id="rId1"/>
    <sheet name="průzkum trhu - rozpis cen" sheetId="1" r:id="rId2"/>
  </sheets>
  <calcPr calcId="125725"/>
</workbook>
</file>

<file path=xl/calcChain.xml><?xml version="1.0" encoding="utf-8"?>
<calcChain xmlns="http://schemas.openxmlformats.org/spreadsheetml/2006/main">
  <c r="G11" i="1"/>
  <c r="I11"/>
  <c r="E11"/>
  <c r="I34" l="1"/>
  <c r="G34"/>
  <c r="E34"/>
  <c r="I26"/>
  <c r="G26"/>
  <c r="E26"/>
  <c r="I22"/>
  <c r="G22"/>
  <c r="E22"/>
  <c r="I18"/>
  <c r="G18"/>
  <c r="E18"/>
  <c r="E28" l="1"/>
  <c r="G28"/>
  <c r="I28"/>
  <c r="I36" s="1"/>
  <c r="G36" l="1"/>
  <c r="E36"/>
</calcChain>
</file>

<file path=xl/sharedStrings.xml><?xml version="1.0" encoding="utf-8"?>
<sst xmlns="http://schemas.openxmlformats.org/spreadsheetml/2006/main" count="237" uniqueCount="124">
  <si>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</si>
  <si>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</si>
  <si>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</si>
  <si>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</si>
  <si>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</si>
  <si>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</si>
  <si>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</si>
  <si>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</si>
  <si>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</si>
  <si>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</si>
  <si>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</si>
  <si>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Náklady na instruktáž personálu dle §61 zákona č. 268/2014 Sb. 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</si>
  <si>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</si>
  <si>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</si>
  <si>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</si>
  <si>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</si>
  <si>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</si>
  <si>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</si>
  <si>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</si>
  <si>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</si>
  <si>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</si>
  <si>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</si>
  <si>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</si>
  <si>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</si>
  <si>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</si>
  <si>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</si>
  <si>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</si>
  <si>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</si>
  <si>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</si>
  <si>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</si>
  <si>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</si>
  <si>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</si>
  <si>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</si>
  <si>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</si>
  <si>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</si>
  <si>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</si>
  <si>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</si>
  <si>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</si>
  <si>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Modelové servisní náklady po dobu životnosti 8let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</si>
  <si>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</si>
  <si>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</si>
  <si>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</si>
  <si>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</si>
  <si>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</si>
  <si>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</si>
  <si>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</si>
  <si>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</si>
  <si>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</si>
  <si>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</si>
  <si>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</si>
  <si>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</si>
  <si>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Součást dodávky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</si>
  <si>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</si>
  <si>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</si>
  <si>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</si>
  <si>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</si>
  <si>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</si>
  <si>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</si>
  <si>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Délka záruky za jakost a bezvadnost provedeného díla minimálně po dobu 24 měsíců, případně uveďte jinou delší</t>
  </si>
  <si>
    <t xml:space="preserve">Uveďte typ, výrobce: </t>
  </si>
  <si>
    <t>TRŽNÍ PRŮZKUM</t>
  </si>
  <si>
    <t xml:space="preserve">Název veřejné zakázky:  Ultrazvukový přístroj </t>
  </si>
  <si>
    <t>Dodávka, instalace a uvedení do provozu ultrazvukového přístroje s příslušenstvím pro radiologickou kliniku, včetně provedení zaškolení personálu a připojení do PACS FN Olomouc</t>
  </si>
  <si>
    <t>Specifikace přístroje</t>
  </si>
  <si>
    <t xml:space="preserve">     přístroj</t>
  </si>
  <si>
    <t>ultrazvukový přístroj musí být mobilní, s dobrou ovladatelností a s centrální brzdou pro aretaci minimálně dvou kol</t>
  </si>
  <si>
    <t>ultrazvukový přístroj musí mít výškově a stranově nastavitelné rameno s LED monitorem s Full HD rozlišením o minimální úhlopříčce 23"</t>
  </si>
  <si>
    <t>ultrazvukový přístroj musí mít barevný dotykový ovládací panel o minimální úhlopříčce 12"</t>
  </si>
  <si>
    <t>ultrazvukový přístroj musí umožnit nastavení monitoru pro vyšetřování lékařem vsedě i vestoje</t>
  </si>
  <si>
    <t>ultrazvukový přístroj musí mít otočný, výškově a předozadně nastavitelný ovládací panel</t>
  </si>
  <si>
    <t>ultrazvukový přístroj musí mít výšku ovládacího panelu nastavovánu elektronicky pomocí motoru</t>
  </si>
  <si>
    <t>ultrazvukový přístroj musí mít velmi kvalitní 2D zobrazení, s možností budoucího rozšíření o 3D a 4D zobrazení</t>
  </si>
  <si>
    <t>ultrazvukový přístroj musí umožnit připojení 3D / 4D sond</t>
  </si>
  <si>
    <t>ultrazvukový přístroj musí mít minimální frekvenční rozsah 1 – 18 MHz</t>
  </si>
  <si>
    <t>ultrazvukový přístroj musí umožnit zobrazení náhledů uložených obrázků a smyček na monitoru během vyšetření</t>
  </si>
  <si>
    <t>ultrazvukový přístroj musí mít v živém i zmraženém obraze plynulé zvětšení s vysokým rozlišením s možností pohybu ve zvětšeném obraze</t>
  </si>
  <si>
    <t>ultrazvukový přístroj musí mít digitální TGC s pamětí pro uživatelská nastavení</t>
  </si>
  <si>
    <t>ultrazvukový přístroj musí mít automatickou kalkulaci dopplerovských parametrů z dopplerovské křivky, výpočty hodnot S, D, S/D, PI, RI a výpočet dopplerovských parametrů v reálném čase</t>
  </si>
  <si>
    <t>ultrazvukový přístroj musí mít předprogramované nastavení sond dle vyšetřované oblasti</t>
  </si>
  <si>
    <t>ultrazvukový přístroj musí mít uživatelská nastavení pro každou sondu</t>
  </si>
  <si>
    <t>ultrazvukový přístroj musí mít optimalizaci parametrů pro různé typy tkání</t>
  </si>
  <si>
    <t>ultrazvukový přístroj musí mít softwarové vybavení pro obor Radiologie</t>
  </si>
  <si>
    <t>ultrazvukový přístroj musí umožnit export dat do standardních formátů (DICOM, AVI, JPEG, apod.)</t>
  </si>
  <si>
    <t>ultrazvukový přístroj musí být vybaven jednotkou pro záznam obrazové informace na discích typu CD/DVD-R/RW, CD/DVD+R/RW</t>
  </si>
  <si>
    <t>ultrazvukový přístroj musí být vybaven USB portem minimálně 2.0 pro externí záznamové jednotky</t>
  </si>
  <si>
    <t>ultrazvukový přístroj musí mít rozhraní pro export dat Dicom 3 – store, print, worklist, odeslání snímků z přístroje pomocí jednoho tlačítka</t>
  </si>
  <si>
    <t>ultrazvukový přístroj musí mít přímý výstup na běžnou počítačovou tiskárnu s možností tisku protokolů a jejich editace</t>
  </si>
  <si>
    <t>ultrazvukový přístroj musí být při předání připojen do PACS Fakultní nemocnice Olomouc</t>
  </si>
  <si>
    <t>ultrazvukový přístroj musí mít funkci logování přístupu uživatelů k pacientským datům - GDPR kompatibilní</t>
  </si>
  <si>
    <t xml:space="preserve">     zobrazení</t>
  </si>
  <si>
    <t>ultrazvukový přístroj musí mít nedopplerovské zobrazení krevního toku s vysokou citlivostí</t>
  </si>
  <si>
    <t>ultrazvukový přístroj musí mít B-mode, Color doppler, Power doppler (energetický doppler), spektrální doppler (PW doppler) – včetně steeringu na lineární sondě, duplexní a triplexní mód v reálném čase, barevné dopplerovské zobrazení krevního toku a vysoce citlivý širokopásmový doppler</t>
  </si>
  <si>
    <t>ultrazvukový přístroj musí umožňovat uspořádání B-obrazu a dopplerovského spektra na monitoru vedle sebe i nad sebou</t>
  </si>
  <si>
    <t>ultrazvukový přístroj musí mít harmonické zobrazení, inverzní harmonické zobrazení, pulzní inverzní harmonické zobrazení na všech nabízených sondách</t>
  </si>
  <si>
    <t>ultrazvukový přístroj musí mít software pro CEUS kompatibilní s kontrastní látkou SonoVue</t>
  </si>
  <si>
    <t>ultrazvukový přístroj musí mít real-time elastografii typu Shear-wave s barevným kódováním tuhosti tkáně, včetně indikátoru kvality měření</t>
  </si>
  <si>
    <t>ultrazvukový přístroj musí mít software pro zvýraznění jehly při punkci</t>
  </si>
  <si>
    <t>ultrazvukový přístroj musí mít systém pro automatickou optimalizaci 2D  (zesílení i TGC)</t>
  </si>
  <si>
    <t>ultrazvukový přístroj musí mít systém pro automatickou optimalizaci CFM včetně steeringu (polohy vzorkovacího objemu a nastavení korekčního úhlu na lineární sondě)</t>
  </si>
  <si>
    <t>ultrazvukový přístroj musí mít systém pro automatickou optimalizaci PW (úprava měřítka a nulové linie)</t>
  </si>
  <si>
    <t>ultrazvukový přístroj musí umožnit budoucí rozšíření o systém pro fúzi ultrazvukového a CT / MRI obrazu pro abdominální oblast i prostatu</t>
  </si>
  <si>
    <t xml:space="preserve">     postprocessing</t>
  </si>
  <si>
    <t>ultrazvukový přístroj musí mít postprocessingové technologie pro zvýšení kvality ultrazvukového obrazu</t>
  </si>
  <si>
    <t>ultrazvukový přístroj musí mít vnitřní archivační systém a musí umožnit archivaci snímků, smyček i pacientských dat na integrovaném HDD s minimální kapacitou 500 GB</t>
  </si>
  <si>
    <t>ultrazvukový přístroj musí mít softwarové vybavení pro provádění základních měření, výpočtů a popisů (např. délka, plocha, objem atd.) a to i v uložených obrazech</t>
  </si>
  <si>
    <t>ultrazvukový přístroj musí umožnit srovnání a proměřování ultrazvukových obrazů (včetně dynamických obrazů) nasnímaných v různých časových obdobích s možností nastavení počtu obrazů na obrazovce</t>
  </si>
  <si>
    <t>součástí dodávky ultrazvukového přístroje musí být 1 kus lineární sondy s frekvenčním rozsahem minimálně 3 - 9 MHz, šířkou maximálně 45 mm, harmonickým zobrazením pro cévní vyšetření</t>
  </si>
  <si>
    <t>součástí dodávky ultrazvukového přístroje musí být 1 kus matrixové lineární sondy s frekvenčním rozsahem minimálně 5 - 15 MHz, šířkou minimálně 50 mm, harmonickým zobrazením pro vyšetření malých částí a MSK</t>
  </si>
  <si>
    <t>součástí dodávky ultrazvukového přístroje musí být 1 kus mikrokonvexní sondy s frekvenčním rozsahem minimálně 4 - 9 MHz pro vyšetření dětských hlaviček</t>
  </si>
  <si>
    <t>součástí dodávky ultrazvukového přístroje musí být 1 kus abdominální konvexní sondy s frekvenčním rozsahem minimálně 2 - 6 MHz, s možností provedení ShearWave elastografie s barevným kódováním</t>
  </si>
  <si>
    <t xml:space="preserve">součástí dodávky ultrazvukového přístroje musí být 1 kus vysokofrekvenční lineární sondy s maximálním frekvenčním rozsahem minimálně 5 - 18 MHz </t>
  </si>
  <si>
    <t>ultrazvukový přístroj musí mít HW nebo SW QWERTY klávesnici</t>
  </si>
  <si>
    <t>ultrazvukový přístroj musí mít minimálně 4 aktivní porty pro připojení 2D / 4D sond</t>
  </si>
  <si>
    <t>ultrazvukový přístroj musí mít napájení z elektrické sítě 230 V/ 50 Hz včetně UPS pro zajištění provozu přístroje bez elektrické sítě po dobu minimálně 5 minut</t>
  </si>
  <si>
    <t>součástí dodávky ultrazvukového přístroje musí být 1 kus lineární sondy typu „hokejka“ s frekvenčním rozsahem od 4 - 8 MHz do 15 - 22 Mhz pro intraorální vyšetření</t>
  </si>
  <si>
    <t>ANO</t>
  </si>
  <si>
    <t>NE</t>
  </si>
  <si>
    <r>
      <t xml:space="preserve">výrobce nyní nabízí pro tato vyšetření novou sondu s následující specifikací: </t>
    </r>
    <r>
      <rPr>
        <b/>
        <sz val="12"/>
        <rFont val="Times New Roman"/>
        <family val="1"/>
        <charset val="238"/>
      </rPr>
      <t xml:space="preserve">
součástí dodávky ultrazvukového přístroje musí být 1 kus lineární sondy s vysokým rozlišením s frekvenčním rozsahem minimálně 5 - 12 MHz, šířkou minimálně 50 mm, harmonickým zobrazením pro vyšetření malých částí a MSK</t>
    </r>
  </si>
  <si>
    <t>RS85, Samsung</t>
  </si>
  <si>
    <t>-</t>
  </si>
  <si>
    <t>Nimotech, s.r.o.</t>
  </si>
  <si>
    <t>Ing. Bogdan Szpyc</t>
  </si>
  <si>
    <t>szpyrc@nimotech.cz</t>
  </si>
  <si>
    <t>Ultrazvukový přístroj</t>
  </si>
</sst>
</file>

<file path=xl/styles.xml><?xml version="1.0" encoding="utf-8"?>
<styleSheet xmlns="http://schemas.openxmlformats.org/spreadsheetml/2006/main">
  <numFmts count="2">
    <numFmt numFmtId="8" formatCode="#,##0.00\ &quot;Kč&quot;;[Red]\-#,##0.00\ &quot;Kč&quot;"/>
    <numFmt numFmtId="44" formatCode="_-* #,##0.00\ &quot;Kč&quot;_-;\-* #,##0.00\ &quot;Kč&quot;_-;_-* &quot;-&quot;??\ &quot;Kč&quot;_-;_-@_-"/>
  </numFmts>
  <fonts count="2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u/>
      <sz val="11"/>
      <color theme="10"/>
      <name val="Calibri"/>
      <family val="2"/>
      <charset val="238"/>
    </font>
    <font>
      <b/>
      <sz val="12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134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5" fillId="9" borderId="29" xfId="0" applyFont="1" applyFill="1" applyBorder="1" applyAlignment="1">
      <alignment horizontal="center" vertical="center"/>
    </xf>
    <xf numFmtId="0" fontId="16" fillId="10" borderId="29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29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7" xfId="0" applyFont="1" applyFill="1" applyBorder="1" applyAlignment="1">
      <alignment horizontal="center" vertical="center" wrapText="1"/>
    </xf>
    <xf numFmtId="0" fontId="15" fillId="9" borderId="41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3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2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9" xfId="0" applyFont="1" applyFill="1" applyBorder="1" applyAlignment="1">
      <alignment vertical="top" wrapText="1"/>
    </xf>
    <xf numFmtId="0" fontId="15" fillId="9" borderId="46" xfId="0" applyFont="1" applyFill="1" applyBorder="1" applyAlignment="1">
      <alignment horizontal="center" vertical="center" wrapText="1"/>
    </xf>
    <xf numFmtId="0" fontId="15" fillId="10" borderId="33" xfId="0" applyFont="1" applyFill="1" applyBorder="1" applyAlignment="1">
      <alignment horizontal="left" vertical="center" wrapText="1"/>
    </xf>
    <xf numFmtId="0" fontId="17" fillId="4" borderId="33" xfId="0" applyFont="1" applyFill="1" applyBorder="1" applyAlignment="1">
      <alignment horizontal="left" vertical="center" wrapText="1"/>
    </xf>
    <xf numFmtId="0" fontId="16" fillId="4" borderId="29" xfId="0" applyFont="1" applyFill="1" applyBorder="1" applyAlignment="1">
      <alignment horizontal="center" vertical="center" wrapText="1"/>
    </xf>
    <xf numFmtId="0" fontId="16" fillId="4" borderId="34" xfId="0" applyFont="1" applyFill="1" applyBorder="1" applyAlignment="1">
      <alignment horizontal="left" vertical="center" wrapText="1"/>
    </xf>
    <xf numFmtId="8" fontId="15" fillId="9" borderId="31" xfId="0" applyNumberFormat="1" applyFont="1" applyFill="1" applyBorder="1" applyAlignment="1">
      <alignment horizontal="center" vertical="center" wrapText="1"/>
    </xf>
    <xf numFmtId="8" fontId="15" fillId="9" borderId="36" xfId="0" applyNumberFormat="1" applyFont="1" applyFill="1" applyBorder="1" applyAlignment="1">
      <alignment horizontal="center" vertical="center" wrapText="1"/>
    </xf>
    <xf numFmtId="44" fontId="15" fillId="9" borderId="40" xfId="1" applyFont="1" applyFill="1" applyBorder="1" applyAlignment="1">
      <alignment horizontal="center" vertical="center" wrapText="1"/>
    </xf>
    <xf numFmtId="44" fontId="15" fillId="9" borderId="36" xfId="1" applyFont="1" applyFill="1" applyBorder="1" applyAlignment="1">
      <alignment horizontal="center" vertical="center" wrapText="1"/>
    </xf>
    <xf numFmtId="0" fontId="16" fillId="10" borderId="44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5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22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18" fillId="4" borderId="26" xfId="3" applyFill="1" applyBorder="1" applyAlignment="1" applyProtection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</cellXfs>
  <cellStyles count="4">
    <cellStyle name="Hypertextový odkaz" xfId="3" builtinId="8"/>
    <cellStyle name="měny" xfId="1" builtinId="4"/>
    <cellStyle name="normální" xfId="0" builtinId="0"/>
    <cellStyle name="normální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zpyrc@nimotech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1"/>
  <sheetViews>
    <sheetView tabSelected="1" zoomScale="70" zoomScaleNormal="70" workbookViewId="0">
      <selection activeCell="H61" sqref="H61"/>
    </sheetView>
  </sheetViews>
  <sheetFormatPr defaultRowHeight="15"/>
  <cols>
    <col min="1" max="1" width="84.28515625" customWidth="1"/>
    <col min="2" max="2" width="18.5703125" bestFit="1" customWidth="1"/>
    <col min="3" max="3" width="21.7109375" customWidth="1"/>
  </cols>
  <sheetData>
    <row r="1" spans="1:3" ht="66.75" customHeight="1" thickBot="1">
      <c r="A1" s="53"/>
      <c r="B1" s="53"/>
      <c r="C1" s="53"/>
    </row>
    <row r="2" spans="1:3" ht="66.75" customHeight="1" thickBot="1">
      <c r="A2" s="54" t="s">
        <v>60</v>
      </c>
      <c r="B2" s="55"/>
      <c r="C2" s="56"/>
    </row>
    <row r="3" spans="1:3" ht="41.45" customHeight="1" thickBot="1">
      <c r="A3" s="50" t="s">
        <v>61</v>
      </c>
      <c r="B3" s="51"/>
      <c r="C3" s="52"/>
    </row>
    <row r="4" spans="1:3" ht="29.45" customHeight="1" thickBot="1">
      <c r="A4" s="31" t="s">
        <v>59</v>
      </c>
      <c r="B4" s="48" t="s">
        <v>118</v>
      </c>
      <c r="C4" s="49"/>
    </row>
    <row r="5" spans="1:3" ht="25.5" customHeight="1">
      <c r="A5" s="38" t="s">
        <v>49</v>
      </c>
      <c r="B5" s="18" t="s">
        <v>50</v>
      </c>
      <c r="C5" s="18" t="s">
        <v>42</v>
      </c>
    </row>
    <row r="6" spans="1:3" ht="45.75" thickBot="1">
      <c r="A6" s="32" t="s">
        <v>62</v>
      </c>
      <c r="B6" s="19" t="s">
        <v>115</v>
      </c>
      <c r="C6" s="20" t="s">
        <v>119</v>
      </c>
    </row>
    <row r="7" spans="1:3" ht="15.75">
      <c r="A7" s="27" t="s">
        <v>43</v>
      </c>
      <c r="B7" s="28" t="s">
        <v>48</v>
      </c>
      <c r="C7" s="29" t="s">
        <v>42</v>
      </c>
    </row>
    <row r="8" spans="1:3" ht="15.75">
      <c r="A8" s="21" t="s">
        <v>63</v>
      </c>
      <c r="B8" s="22"/>
      <c r="C8" s="23"/>
    </row>
    <row r="9" spans="1:3" ht="15.75">
      <c r="A9" s="39" t="s">
        <v>64</v>
      </c>
      <c r="B9" s="19"/>
      <c r="C9" s="20" t="s">
        <v>119</v>
      </c>
    </row>
    <row r="10" spans="1:3" ht="30">
      <c r="A10" s="32" t="s">
        <v>65</v>
      </c>
      <c r="B10" s="19" t="s">
        <v>115</v>
      </c>
      <c r="C10" s="20" t="s">
        <v>119</v>
      </c>
    </row>
    <row r="11" spans="1:3" ht="15.75">
      <c r="A11" s="32" t="s">
        <v>111</v>
      </c>
      <c r="B11" s="19" t="s">
        <v>115</v>
      </c>
      <c r="C11" s="20" t="s">
        <v>119</v>
      </c>
    </row>
    <row r="12" spans="1:3" ht="30">
      <c r="A12" s="32" t="s">
        <v>66</v>
      </c>
      <c r="B12" s="19" t="s">
        <v>115</v>
      </c>
      <c r="C12" s="20" t="s">
        <v>119</v>
      </c>
    </row>
    <row r="13" spans="1:3" ht="30">
      <c r="A13" s="32" t="s">
        <v>67</v>
      </c>
      <c r="B13" s="19" t="s">
        <v>115</v>
      </c>
      <c r="C13" s="20" t="s">
        <v>119</v>
      </c>
    </row>
    <row r="14" spans="1:3" ht="30">
      <c r="A14" s="32" t="s">
        <v>68</v>
      </c>
      <c r="B14" s="19" t="s">
        <v>115</v>
      </c>
      <c r="C14" s="20" t="s">
        <v>119</v>
      </c>
    </row>
    <row r="15" spans="1:3" ht="30">
      <c r="A15" s="32" t="s">
        <v>69</v>
      </c>
      <c r="B15" s="19" t="s">
        <v>115</v>
      </c>
      <c r="C15" s="20" t="s">
        <v>119</v>
      </c>
    </row>
    <row r="16" spans="1:3" ht="30">
      <c r="A16" s="32" t="s">
        <v>70</v>
      </c>
      <c r="B16" s="19" t="s">
        <v>115</v>
      </c>
      <c r="C16" s="20" t="s">
        <v>119</v>
      </c>
    </row>
    <row r="17" spans="1:3" ht="15.75">
      <c r="A17" s="32" t="s">
        <v>112</v>
      </c>
      <c r="B17" s="19" t="s">
        <v>115</v>
      </c>
      <c r="C17" s="20" t="s">
        <v>119</v>
      </c>
    </row>
    <row r="18" spans="1:3" ht="30">
      <c r="A18" s="32" t="s">
        <v>71</v>
      </c>
      <c r="B18" s="19" t="s">
        <v>115</v>
      </c>
      <c r="C18" s="20" t="s">
        <v>119</v>
      </c>
    </row>
    <row r="19" spans="1:3" ht="15.75">
      <c r="A19" s="32" t="s">
        <v>72</v>
      </c>
      <c r="B19" s="19" t="s">
        <v>115</v>
      </c>
      <c r="C19" s="20" t="s">
        <v>119</v>
      </c>
    </row>
    <row r="20" spans="1:3" ht="15.75">
      <c r="A20" s="32" t="s">
        <v>73</v>
      </c>
      <c r="B20" s="19" t="s">
        <v>115</v>
      </c>
      <c r="C20" s="20" t="s">
        <v>119</v>
      </c>
    </row>
    <row r="21" spans="1:3" ht="30">
      <c r="A21" s="32" t="s">
        <v>74</v>
      </c>
      <c r="B21" s="19" t="s">
        <v>115</v>
      </c>
      <c r="C21" s="20" t="s">
        <v>119</v>
      </c>
    </row>
    <row r="22" spans="1:3" ht="30">
      <c r="A22" s="32" t="s">
        <v>75</v>
      </c>
      <c r="B22" s="19" t="s">
        <v>115</v>
      </c>
      <c r="C22" s="20" t="s">
        <v>119</v>
      </c>
    </row>
    <row r="23" spans="1:3" ht="15.75">
      <c r="A23" s="32" t="s">
        <v>76</v>
      </c>
      <c r="B23" s="19" t="s">
        <v>115</v>
      </c>
      <c r="C23" s="20" t="s">
        <v>119</v>
      </c>
    </row>
    <row r="24" spans="1:3" ht="45">
      <c r="A24" s="32" t="s">
        <v>77</v>
      </c>
      <c r="B24" s="19" t="s">
        <v>115</v>
      </c>
      <c r="C24" s="20" t="s">
        <v>119</v>
      </c>
    </row>
    <row r="25" spans="1:3" ht="30">
      <c r="A25" s="32" t="s">
        <v>78</v>
      </c>
      <c r="B25" s="19" t="s">
        <v>115</v>
      </c>
      <c r="C25" s="20" t="s">
        <v>119</v>
      </c>
    </row>
    <row r="26" spans="1:3" ht="15.75">
      <c r="A26" s="32" t="s">
        <v>79</v>
      </c>
      <c r="B26" s="19" t="s">
        <v>115</v>
      </c>
      <c r="C26" s="20" t="s">
        <v>119</v>
      </c>
    </row>
    <row r="27" spans="1:3" ht="15.75">
      <c r="A27" s="32" t="s">
        <v>80</v>
      </c>
      <c r="B27" s="19" t="s">
        <v>115</v>
      </c>
      <c r="C27" s="20" t="s">
        <v>119</v>
      </c>
    </row>
    <row r="28" spans="1:3" ht="15.75">
      <c r="A28" s="32" t="s">
        <v>81</v>
      </c>
      <c r="B28" s="19" t="s">
        <v>115</v>
      </c>
      <c r="C28" s="20" t="s">
        <v>119</v>
      </c>
    </row>
    <row r="29" spans="1:3" ht="30">
      <c r="A29" s="32" t="s">
        <v>82</v>
      </c>
      <c r="B29" s="19" t="s">
        <v>115</v>
      </c>
      <c r="C29" s="20" t="s">
        <v>119</v>
      </c>
    </row>
    <row r="30" spans="1:3" ht="30">
      <c r="A30" s="32" t="s">
        <v>83</v>
      </c>
      <c r="B30" s="19" t="s">
        <v>115</v>
      </c>
      <c r="C30" s="20" t="s">
        <v>119</v>
      </c>
    </row>
    <row r="31" spans="1:3" ht="30">
      <c r="A31" s="32" t="s">
        <v>84</v>
      </c>
      <c r="B31" s="19" t="s">
        <v>115</v>
      </c>
      <c r="C31" s="20" t="s">
        <v>119</v>
      </c>
    </row>
    <row r="32" spans="1:3" ht="30">
      <c r="A32" s="32" t="s">
        <v>85</v>
      </c>
      <c r="B32" s="19" t="s">
        <v>115</v>
      </c>
      <c r="C32" s="20" t="s">
        <v>119</v>
      </c>
    </row>
    <row r="33" spans="1:3" ht="30">
      <c r="A33" s="32" t="s">
        <v>86</v>
      </c>
      <c r="B33" s="19" t="s">
        <v>115</v>
      </c>
      <c r="C33" s="20" t="s">
        <v>119</v>
      </c>
    </row>
    <row r="34" spans="1:3" ht="30">
      <c r="A34" s="32" t="s">
        <v>113</v>
      </c>
      <c r="B34" s="19" t="s">
        <v>115</v>
      </c>
      <c r="C34" s="20" t="s">
        <v>119</v>
      </c>
    </row>
    <row r="35" spans="1:3" ht="30">
      <c r="A35" s="32" t="s">
        <v>87</v>
      </c>
      <c r="B35" s="19" t="s">
        <v>115</v>
      </c>
      <c r="C35" s="20" t="s">
        <v>119</v>
      </c>
    </row>
    <row r="36" spans="1:3" ht="30">
      <c r="A36" s="32" t="s">
        <v>88</v>
      </c>
      <c r="B36" s="19" t="s">
        <v>115</v>
      </c>
      <c r="C36" s="20" t="s">
        <v>119</v>
      </c>
    </row>
    <row r="37" spans="1:3" ht="15.75">
      <c r="A37" s="39" t="s">
        <v>89</v>
      </c>
      <c r="B37" s="19"/>
      <c r="C37" s="20" t="s">
        <v>119</v>
      </c>
    </row>
    <row r="38" spans="1:3" ht="60">
      <c r="A38" s="32" t="s">
        <v>91</v>
      </c>
      <c r="B38" s="19" t="s">
        <v>115</v>
      </c>
      <c r="C38" s="20" t="s">
        <v>119</v>
      </c>
    </row>
    <row r="39" spans="1:3" ht="30">
      <c r="A39" s="32" t="s">
        <v>90</v>
      </c>
      <c r="B39" s="19" t="s">
        <v>115</v>
      </c>
      <c r="C39" s="20" t="s">
        <v>119</v>
      </c>
    </row>
    <row r="40" spans="1:3" ht="30">
      <c r="A40" s="32" t="s">
        <v>92</v>
      </c>
      <c r="B40" s="19" t="s">
        <v>115</v>
      </c>
      <c r="C40" s="20" t="s">
        <v>119</v>
      </c>
    </row>
    <row r="41" spans="1:3" ht="30">
      <c r="A41" s="32" t="s">
        <v>93</v>
      </c>
      <c r="B41" s="19" t="s">
        <v>115</v>
      </c>
      <c r="C41" s="20" t="s">
        <v>119</v>
      </c>
    </row>
    <row r="42" spans="1:3" ht="30">
      <c r="A42" s="32" t="s">
        <v>94</v>
      </c>
      <c r="B42" s="19" t="s">
        <v>115</v>
      </c>
      <c r="C42" s="20" t="s">
        <v>119</v>
      </c>
    </row>
    <row r="43" spans="1:3" ht="30">
      <c r="A43" s="32" t="s">
        <v>95</v>
      </c>
      <c r="B43" s="19" t="s">
        <v>115</v>
      </c>
      <c r="C43" s="20" t="s">
        <v>119</v>
      </c>
    </row>
    <row r="44" spans="1:3" ht="15.75">
      <c r="A44" s="32" t="s">
        <v>96</v>
      </c>
      <c r="B44" s="19" t="s">
        <v>115</v>
      </c>
      <c r="C44" s="20" t="s">
        <v>119</v>
      </c>
    </row>
    <row r="45" spans="1:3" ht="30">
      <c r="A45" s="32" t="s">
        <v>97</v>
      </c>
      <c r="B45" s="19" t="s">
        <v>115</v>
      </c>
      <c r="C45" s="20" t="s">
        <v>119</v>
      </c>
    </row>
    <row r="46" spans="1:3" ht="45">
      <c r="A46" s="32" t="s">
        <v>98</v>
      </c>
      <c r="B46" s="19" t="s">
        <v>115</v>
      </c>
      <c r="C46" s="20" t="s">
        <v>119</v>
      </c>
    </row>
    <row r="47" spans="1:3" ht="30">
      <c r="A47" s="32" t="s">
        <v>99</v>
      </c>
      <c r="B47" s="19" t="s">
        <v>115</v>
      </c>
      <c r="C47" s="20" t="s">
        <v>119</v>
      </c>
    </row>
    <row r="48" spans="1:3" ht="30">
      <c r="A48" s="32" t="s">
        <v>100</v>
      </c>
      <c r="B48" s="19" t="s">
        <v>115</v>
      </c>
      <c r="C48" s="20" t="s">
        <v>119</v>
      </c>
    </row>
    <row r="49" spans="1:3" ht="15.75">
      <c r="A49" s="39" t="s">
        <v>101</v>
      </c>
      <c r="B49" s="19"/>
      <c r="C49" s="20" t="s">
        <v>119</v>
      </c>
    </row>
    <row r="50" spans="1:3" ht="30">
      <c r="A50" s="32" t="s">
        <v>102</v>
      </c>
      <c r="B50" s="19" t="s">
        <v>115</v>
      </c>
      <c r="C50" s="20" t="s">
        <v>119</v>
      </c>
    </row>
    <row r="51" spans="1:3" ht="45">
      <c r="A51" s="32" t="s">
        <v>103</v>
      </c>
      <c r="B51" s="19" t="s">
        <v>115</v>
      </c>
      <c r="C51" s="20" t="s">
        <v>119</v>
      </c>
    </row>
    <row r="52" spans="1:3" ht="45">
      <c r="A52" s="32" t="s">
        <v>104</v>
      </c>
      <c r="B52" s="19" t="s">
        <v>115</v>
      </c>
      <c r="C52" s="20" t="s">
        <v>119</v>
      </c>
    </row>
    <row r="53" spans="1:3" ht="45">
      <c r="A53" s="32" t="s">
        <v>105</v>
      </c>
      <c r="B53" s="19" t="s">
        <v>115</v>
      </c>
      <c r="C53" s="20" t="s">
        <v>119</v>
      </c>
    </row>
    <row r="54" spans="1:3" ht="15.75">
      <c r="A54" s="21" t="s">
        <v>51</v>
      </c>
      <c r="B54" s="22"/>
      <c r="C54" s="23"/>
    </row>
    <row r="55" spans="1:3" ht="45">
      <c r="A55" s="32" t="s">
        <v>106</v>
      </c>
      <c r="B55" s="19" t="s">
        <v>115</v>
      </c>
      <c r="C55" s="20" t="s">
        <v>119</v>
      </c>
    </row>
    <row r="56" spans="1:3" ht="336" customHeight="1">
      <c r="A56" s="40" t="s">
        <v>107</v>
      </c>
      <c r="B56" s="41" t="s">
        <v>116</v>
      </c>
      <c r="C56" s="42" t="s">
        <v>117</v>
      </c>
    </row>
    <row r="57" spans="1:3" ht="30">
      <c r="A57" s="32" t="s">
        <v>108</v>
      </c>
      <c r="B57" s="19" t="s">
        <v>115</v>
      </c>
      <c r="C57" s="20" t="s">
        <v>119</v>
      </c>
    </row>
    <row r="58" spans="1:3" ht="45">
      <c r="A58" s="32" t="s">
        <v>109</v>
      </c>
      <c r="B58" s="19" t="s">
        <v>115</v>
      </c>
      <c r="C58" s="20" t="s">
        <v>119</v>
      </c>
    </row>
    <row r="59" spans="1:3" ht="30">
      <c r="A59" s="32" t="s">
        <v>110</v>
      </c>
      <c r="B59" s="19" t="s">
        <v>115</v>
      </c>
      <c r="C59" s="20" t="s">
        <v>119</v>
      </c>
    </row>
    <row r="60" spans="1:3" ht="45">
      <c r="A60" s="32" t="s">
        <v>114</v>
      </c>
      <c r="B60" s="19" t="s">
        <v>115</v>
      </c>
      <c r="C60" s="20" t="s">
        <v>119</v>
      </c>
    </row>
    <row r="61" spans="1:3" ht="15.75">
      <c r="A61" s="21" t="s">
        <v>44</v>
      </c>
      <c r="B61" s="22"/>
      <c r="C61" s="23"/>
    </row>
    <row r="62" spans="1:3" ht="48.75" customHeight="1">
      <c r="A62" s="34" t="s">
        <v>52</v>
      </c>
      <c r="B62" s="19" t="s">
        <v>115</v>
      </c>
      <c r="C62" s="20" t="s">
        <v>119</v>
      </c>
    </row>
    <row r="63" spans="1:3" ht="30">
      <c r="A63" s="32" t="s">
        <v>53</v>
      </c>
      <c r="B63" s="19" t="s">
        <v>115</v>
      </c>
      <c r="C63" s="20" t="s">
        <v>119</v>
      </c>
    </row>
    <row r="64" spans="1:3" ht="30">
      <c r="A64" s="33" t="s">
        <v>45</v>
      </c>
      <c r="B64" s="30" t="s">
        <v>115</v>
      </c>
      <c r="C64" s="47" t="s">
        <v>119</v>
      </c>
    </row>
    <row r="65" spans="1:3" ht="15.75">
      <c r="A65" s="21" t="s">
        <v>46</v>
      </c>
      <c r="B65" s="22"/>
      <c r="C65" s="23"/>
    </row>
    <row r="66" spans="1:3" ht="30">
      <c r="A66" s="33" t="s">
        <v>58</v>
      </c>
      <c r="B66" s="30" t="s">
        <v>115</v>
      </c>
      <c r="C66" s="47" t="s">
        <v>119</v>
      </c>
    </row>
    <row r="67" spans="1:3" ht="16.5" thickBot="1">
      <c r="A67" s="33" t="s">
        <v>47</v>
      </c>
      <c r="B67" s="30" t="s">
        <v>115</v>
      </c>
      <c r="C67" s="47" t="s">
        <v>119</v>
      </c>
    </row>
    <row r="68" spans="1:3" ht="18.600000000000001" customHeight="1">
      <c r="A68" s="35" t="s">
        <v>54</v>
      </c>
      <c r="B68" s="43">
        <v>2178720.2599999998</v>
      </c>
      <c r="C68" s="24"/>
    </row>
    <row r="69" spans="1:3" ht="18" customHeight="1" thickBot="1">
      <c r="A69" s="36" t="s">
        <v>55</v>
      </c>
      <c r="B69" s="44">
        <v>2636251.5099999998</v>
      </c>
      <c r="C69" s="25"/>
    </row>
    <row r="70" spans="1:3" ht="63">
      <c r="A70" s="37" t="s">
        <v>56</v>
      </c>
      <c r="B70" s="45">
        <v>8085</v>
      </c>
      <c r="C70" s="26"/>
    </row>
    <row r="71" spans="1:3" ht="63.75" thickBot="1">
      <c r="A71" s="36" t="s">
        <v>57</v>
      </c>
      <c r="B71" s="46">
        <v>0</v>
      </c>
      <c r="C71" s="25"/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8"/>
  <sheetViews>
    <sheetView zoomScale="80" zoomScaleNormal="80" workbookViewId="0">
      <selection sqref="A1:J1"/>
    </sheetView>
  </sheetViews>
  <sheetFormatPr defaultColWidth="9.140625" defaultRowHeight="1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>
      <c r="A1" s="59" t="s">
        <v>34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34.5" thickBot="1">
      <c r="A2" s="75" t="s">
        <v>13</v>
      </c>
      <c r="B2" s="76"/>
      <c r="C2" s="76"/>
      <c r="D2" s="76"/>
      <c r="E2" s="76"/>
      <c r="F2" s="76"/>
      <c r="G2" s="76"/>
      <c r="H2" s="76"/>
      <c r="I2" s="76"/>
      <c r="J2" s="77"/>
    </row>
    <row r="3" spans="1:10" ht="27" customHeight="1" thickBot="1">
      <c r="A3" s="17" t="s">
        <v>41</v>
      </c>
      <c r="B3" s="57" t="s">
        <v>123</v>
      </c>
      <c r="C3" s="58"/>
      <c r="D3" s="58"/>
      <c r="E3" s="58"/>
      <c r="F3" s="58"/>
      <c r="G3" s="58"/>
      <c r="H3" s="58"/>
      <c r="I3" s="58"/>
      <c r="J3" s="58"/>
    </row>
    <row r="4" spans="1:10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>
      <c r="A5" s="78" t="s">
        <v>120</v>
      </c>
      <c r="B5" s="79"/>
      <c r="C5" s="79"/>
      <c r="D5" s="79"/>
      <c r="E5" s="79"/>
      <c r="F5" s="79"/>
      <c r="G5" s="79"/>
      <c r="H5" s="79"/>
      <c r="I5" s="79"/>
      <c r="J5" s="80"/>
    </row>
    <row r="6" spans="1:10">
      <c r="A6" s="93" t="s">
        <v>14</v>
      </c>
      <c r="B6" s="94"/>
      <c r="C6" s="94"/>
      <c r="D6" s="4" t="s">
        <v>1</v>
      </c>
      <c r="E6" s="2"/>
      <c r="F6" s="2"/>
      <c r="G6" s="95" t="s">
        <v>2</v>
      </c>
      <c r="H6" s="94"/>
      <c r="I6" s="94"/>
      <c r="J6" s="9"/>
    </row>
    <row r="7" spans="1:10" ht="15.75" thickBot="1">
      <c r="A7" s="96" t="s">
        <v>121</v>
      </c>
      <c r="B7" s="97"/>
      <c r="C7" s="97"/>
      <c r="D7" s="98">
        <v>724538703</v>
      </c>
      <c r="E7" s="99"/>
      <c r="F7" s="99"/>
      <c r="G7" s="107" t="s">
        <v>122</v>
      </c>
      <c r="H7" s="108"/>
      <c r="I7" s="108"/>
      <c r="J7" s="109"/>
    </row>
    <row r="8" spans="1:10" ht="21.75" customHeight="1" thickTop="1" thickBot="1">
      <c r="A8" s="102" t="s">
        <v>20</v>
      </c>
      <c r="B8" s="103"/>
      <c r="C8" s="103"/>
      <c r="D8" s="103"/>
      <c r="E8" s="103"/>
      <c r="F8" s="103"/>
      <c r="G8" s="103"/>
      <c r="H8" s="103"/>
      <c r="I8" s="103"/>
      <c r="J8" s="104"/>
    </row>
    <row r="9" spans="1:10" ht="15.75" thickBot="1">
      <c r="A9" s="90"/>
      <c r="B9" s="91"/>
      <c r="C9" s="91"/>
      <c r="D9" s="92"/>
      <c r="E9" s="73" t="s">
        <v>3</v>
      </c>
      <c r="F9" s="73"/>
      <c r="G9" s="73" t="s">
        <v>4</v>
      </c>
      <c r="H9" s="73"/>
      <c r="I9" s="73" t="s">
        <v>5</v>
      </c>
      <c r="J9" s="74"/>
    </row>
    <row r="10" spans="1:10" s="5" customFormat="1" ht="15.75" thickBot="1">
      <c r="A10" s="105" t="s">
        <v>17</v>
      </c>
      <c r="B10" s="106"/>
      <c r="C10" s="106"/>
      <c r="D10" s="14" t="s">
        <v>39</v>
      </c>
      <c r="E10" s="57">
        <v>2178720.2599999998</v>
      </c>
      <c r="F10" s="64"/>
      <c r="G10" s="57">
        <v>457531.25</v>
      </c>
      <c r="H10" s="64"/>
      <c r="I10" s="100">
        <v>2636251.5099999998</v>
      </c>
      <c r="J10" s="101"/>
    </row>
    <row r="11" spans="1:10" s="5" customFormat="1" ht="15.75" thickBot="1">
      <c r="A11" s="15" t="s">
        <v>19</v>
      </c>
      <c r="B11" s="16"/>
      <c r="C11" s="16"/>
      <c r="D11" s="13">
        <v>1</v>
      </c>
      <c r="E11" s="57">
        <f>E10*$D$11</f>
        <v>2178720.2599999998</v>
      </c>
      <c r="F11" s="64"/>
      <c r="G11" s="57">
        <f t="shared" ref="G11" si="0">G10*$D$11</f>
        <v>457531.25</v>
      </c>
      <c r="H11" s="64"/>
      <c r="I11" s="57">
        <f t="shared" ref="I11" si="1">I10*$D$11</f>
        <v>2636251.5099999998</v>
      </c>
      <c r="J11" s="64"/>
    </row>
    <row r="12" spans="1:10" ht="15.75" thickBot="1">
      <c r="A12" s="65" t="s">
        <v>18</v>
      </c>
      <c r="B12" s="66"/>
      <c r="C12" s="66"/>
      <c r="D12" s="66"/>
      <c r="E12" s="66"/>
      <c r="F12" s="66"/>
      <c r="G12" s="66"/>
      <c r="H12" s="66"/>
      <c r="I12" s="12">
        <v>2</v>
      </c>
      <c r="J12" s="6" t="s">
        <v>6</v>
      </c>
    </row>
    <row r="13" spans="1:10" ht="5.25" customHeight="1" thickBot="1">
      <c r="A13" s="67"/>
      <c r="B13" s="68"/>
      <c r="C13" s="68"/>
      <c r="D13" s="68"/>
      <c r="E13" s="68"/>
      <c r="F13" s="68"/>
      <c r="G13" s="68"/>
      <c r="H13" s="68"/>
      <c r="I13" s="68"/>
      <c r="J13" s="69"/>
    </row>
    <row r="14" spans="1:10" ht="18" customHeight="1" thickBot="1">
      <c r="A14" s="70" t="s">
        <v>40</v>
      </c>
      <c r="B14" s="71"/>
      <c r="C14" s="71"/>
      <c r="D14" s="71"/>
      <c r="E14" s="71"/>
      <c r="F14" s="71"/>
      <c r="G14" s="71"/>
      <c r="H14" s="71"/>
      <c r="I14" s="71"/>
      <c r="J14" s="72"/>
    </row>
    <row r="15" spans="1:10" ht="15.75" thickBot="1">
      <c r="A15" s="60"/>
      <c r="B15" s="61"/>
      <c r="C15" s="61"/>
      <c r="D15" s="61"/>
      <c r="E15" s="73" t="s">
        <v>3</v>
      </c>
      <c r="F15" s="73"/>
      <c r="G15" s="73" t="s">
        <v>4</v>
      </c>
      <c r="H15" s="73"/>
      <c r="I15" s="73" t="s">
        <v>5</v>
      </c>
      <c r="J15" s="74"/>
    </row>
    <row r="16" spans="1:10" ht="32.25" customHeight="1" thickBot="1">
      <c r="A16" s="62" t="s">
        <v>15</v>
      </c>
      <c r="B16" s="63"/>
      <c r="C16" s="63"/>
      <c r="D16" s="63"/>
      <c r="E16" s="81">
        <v>2695</v>
      </c>
      <c r="F16" s="81"/>
      <c r="G16" s="81">
        <v>565.94999999999982</v>
      </c>
      <c r="H16" s="81"/>
      <c r="I16" s="82">
        <v>3260.95</v>
      </c>
      <c r="J16" s="83"/>
    </row>
    <row r="17" spans="1:10" ht="15.75" thickBot="1">
      <c r="A17" s="65" t="s">
        <v>21</v>
      </c>
      <c r="B17" s="66"/>
      <c r="C17" s="66"/>
      <c r="D17" s="66"/>
      <c r="E17" s="66"/>
      <c r="F17" s="66"/>
      <c r="G17" s="66"/>
      <c r="H17" s="66"/>
      <c r="I17" s="12">
        <v>0.5</v>
      </c>
      <c r="J17" s="6" t="s">
        <v>7</v>
      </c>
    </row>
    <row r="18" spans="1:10" ht="32.25" customHeight="1" thickBot="1">
      <c r="A18" s="86" t="s">
        <v>16</v>
      </c>
      <c r="B18" s="87"/>
      <c r="C18" s="87"/>
      <c r="D18" s="87"/>
      <c r="E18" s="88">
        <f>E16*(8-I12)*I17</f>
        <v>8085</v>
      </c>
      <c r="F18" s="88"/>
      <c r="G18" s="88">
        <f>G16*(8-I12)*I17</f>
        <v>1697.8499999999995</v>
      </c>
      <c r="H18" s="88"/>
      <c r="I18" s="88">
        <f>I16*(8-I12)*I17</f>
        <v>9782.8499999999985</v>
      </c>
      <c r="J18" s="89"/>
    </row>
    <row r="19" spans="1:10" ht="3.75" customHeight="1" thickBot="1">
      <c r="A19" s="67"/>
      <c r="B19" s="68"/>
      <c r="C19" s="68"/>
      <c r="D19" s="68"/>
      <c r="E19" s="68"/>
      <c r="F19" s="68"/>
      <c r="G19" s="68"/>
      <c r="H19" s="68"/>
      <c r="I19" s="68"/>
      <c r="J19" s="69"/>
    </row>
    <row r="20" spans="1:10" ht="47.25" customHeight="1" thickBot="1">
      <c r="A20" s="84" t="s">
        <v>22</v>
      </c>
      <c r="B20" s="85"/>
      <c r="C20" s="85"/>
      <c r="D20" s="85"/>
      <c r="E20" s="81">
        <v>0</v>
      </c>
      <c r="F20" s="81"/>
      <c r="G20" s="81">
        <v>0</v>
      </c>
      <c r="H20" s="81"/>
      <c r="I20" s="82">
        <v>0</v>
      </c>
      <c r="J20" s="83"/>
    </row>
    <row r="21" spans="1:10" ht="15.75" thickBot="1">
      <c r="A21" s="65" t="s">
        <v>26</v>
      </c>
      <c r="B21" s="66"/>
      <c r="C21" s="66"/>
      <c r="D21" s="66"/>
      <c r="E21" s="66"/>
      <c r="F21" s="66"/>
      <c r="G21" s="66"/>
      <c r="H21" s="66"/>
      <c r="I21" s="12"/>
      <c r="J21" s="6" t="s">
        <v>7</v>
      </c>
    </row>
    <row r="22" spans="1:10" ht="33.75" customHeight="1" thickBot="1">
      <c r="A22" s="116" t="s">
        <v>23</v>
      </c>
      <c r="B22" s="117"/>
      <c r="C22" s="117"/>
      <c r="D22" s="117"/>
      <c r="E22" s="88">
        <f>E20*(8-I12)*I21</f>
        <v>0</v>
      </c>
      <c r="F22" s="88"/>
      <c r="G22" s="88">
        <f>G20*(8-I12)*I21</f>
        <v>0</v>
      </c>
      <c r="H22" s="88"/>
      <c r="I22" s="88">
        <f>I20*(8-I12)*I21</f>
        <v>0</v>
      </c>
      <c r="J22" s="89"/>
    </row>
    <row r="23" spans="1:10" ht="5.25" customHeight="1" thickBot="1">
      <c r="A23" s="67"/>
      <c r="B23" s="68"/>
      <c r="C23" s="68"/>
      <c r="D23" s="68"/>
      <c r="E23" s="68"/>
      <c r="F23" s="68"/>
      <c r="G23" s="68"/>
      <c r="H23" s="68"/>
      <c r="I23" s="68"/>
      <c r="J23" s="69"/>
    </row>
    <row r="24" spans="1:10" ht="54" customHeight="1" thickBot="1">
      <c r="A24" s="84" t="s">
        <v>24</v>
      </c>
      <c r="B24" s="85"/>
      <c r="C24" s="85"/>
      <c r="D24" s="85"/>
      <c r="E24" s="81">
        <v>0</v>
      </c>
      <c r="F24" s="81"/>
      <c r="G24" s="81">
        <v>0</v>
      </c>
      <c r="H24" s="81"/>
      <c r="I24" s="82">
        <v>0</v>
      </c>
      <c r="J24" s="83"/>
    </row>
    <row r="25" spans="1:10" ht="15.75" thickBot="1">
      <c r="A25" s="62" t="s">
        <v>25</v>
      </c>
      <c r="B25" s="119"/>
      <c r="C25" s="119"/>
      <c r="D25" s="119"/>
      <c r="E25" s="119"/>
      <c r="F25" s="119"/>
      <c r="G25" s="119"/>
      <c r="H25" s="119"/>
      <c r="I25" s="12"/>
      <c r="J25" s="6" t="s">
        <v>7</v>
      </c>
    </row>
    <row r="26" spans="1:10" ht="36" customHeight="1" thickBot="1">
      <c r="A26" s="120" t="s">
        <v>27</v>
      </c>
      <c r="B26" s="121"/>
      <c r="C26" s="121"/>
      <c r="D26" s="121"/>
      <c r="E26" s="88">
        <f>E24*(8-I12)*I25</f>
        <v>0</v>
      </c>
      <c r="F26" s="88"/>
      <c r="G26" s="88">
        <f>G24*(8-I12)*I25</f>
        <v>0</v>
      </c>
      <c r="H26" s="88"/>
      <c r="I26" s="88">
        <f>I24*(8-I12)*I25</f>
        <v>0</v>
      </c>
      <c r="J26" s="89"/>
    </row>
    <row r="27" spans="1:10" ht="4.5" customHeight="1" thickBot="1">
      <c r="A27" s="111"/>
      <c r="B27" s="112"/>
      <c r="C27" s="112"/>
      <c r="D27" s="112"/>
      <c r="E27" s="112"/>
      <c r="F27" s="112"/>
      <c r="G27" s="112"/>
      <c r="H27" s="112"/>
      <c r="I27" s="112"/>
      <c r="J27" s="113"/>
    </row>
    <row r="28" spans="1:10" ht="30" customHeight="1" thickBot="1">
      <c r="A28" s="127" t="s">
        <v>28</v>
      </c>
      <c r="B28" s="128"/>
      <c r="C28" s="128"/>
      <c r="D28" s="128"/>
      <c r="E28" s="88">
        <f>D11*(E18+E22+E26)</f>
        <v>8085</v>
      </c>
      <c r="F28" s="88"/>
      <c r="G28" s="88">
        <f>D11*(G18+G22+G26)</f>
        <v>1697.8499999999995</v>
      </c>
      <c r="H28" s="88"/>
      <c r="I28" s="88">
        <f>D11*(I18+I22+I26)</f>
        <v>9782.8499999999985</v>
      </c>
      <c r="J28" s="89"/>
    </row>
    <row r="29" spans="1:10" ht="30" customHeight="1" thickBot="1">
      <c r="A29" s="70" t="s">
        <v>11</v>
      </c>
      <c r="B29" s="71"/>
      <c r="C29" s="71"/>
      <c r="D29" s="71"/>
      <c r="E29" s="71"/>
      <c r="F29" s="71"/>
      <c r="G29" s="71"/>
      <c r="H29" s="71"/>
      <c r="I29" s="71"/>
      <c r="J29" s="72"/>
    </row>
    <row r="30" spans="1:10" ht="51" customHeight="1" thickBot="1">
      <c r="A30" s="62" t="s">
        <v>29</v>
      </c>
      <c r="B30" s="63"/>
      <c r="C30" s="63"/>
      <c r="D30" s="63"/>
      <c r="E30" s="81">
        <v>3200</v>
      </c>
      <c r="F30" s="81"/>
      <c r="G30" s="81">
        <v>672</v>
      </c>
      <c r="H30" s="81"/>
      <c r="I30" s="81">
        <v>3872</v>
      </c>
      <c r="J30" s="114"/>
    </row>
    <row r="31" spans="1:10" ht="29.25" customHeight="1" thickBot="1">
      <c r="A31" s="70" t="s">
        <v>38</v>
      </c>
      <c r="B31" s="71"/>
      <c r="C31" s="71"/>
      <c r="D31" s="71"/>
      <c r="E31" s="71"/>
      <c r="F31" s="71"/>
      <c r="G31" s="71"/>
      <c r="H31" s="71"/>
      <c r="I31" s="71"/>
      <c r="J31" s="72"/>
    </row>
    <row r="32" spans="1:10" ht="29.25" customHeight="1" thickBot="1">
      <c r="A32" s="62" t="s">
        <v>30</v>
      </c>
      <c r="B32" s="63"/>
      <c r="C32" s="63"/>
      <c r="D32" s="63"/>
      <c r="E32" s="81">
        <v>980</v>
      </c>
      <c r="F32" s="81"/>
      <c r="G32" s="81">
        <v>205.79999999999995</v>
      </c>
      <c r="H32" s="81"/>
      <c r="I32" s="81">
        <v>1185.8</v>
      </c>
      <c r="J32" s="114"/>
    </row>
    <row r="33" spans="1:10" ht="48" customHeight="1" thickBot="1">
      <c r="A33" s="62" t="s">
        <v>31</v>
      </c>
      <c r="B33" s="63"/>
      <c r="C33" s="63"/>
      <c r="D33" s="63"/>
      <c r="E33" s="81">
        <v>2160</v>
      </c>
      <c r="F33" s="81"/>
      <c r="G33" s="81">
        <v>453.59999999999991</v>
      </c>
      <c r="H33" s="81"/>
      <c r="I33" s="81">
        <v>2613.6</v>
      </c>
      <c r="J33" s="114"/>
    </row>
    <row r="34" spans="1:10" ht="39" customHeight="1" thickBot="1">
      <c r="A34" s="131" t="s">
        <v>32</v>
      </c>
      <c r="B34" s="132"/>
      <c r="C34" s="132"/>
      <c r="D34" s="132"/>
      <c r="E34" s="88">
        <f>(E32+E33)*1*(8-I12)</f>
        <v>18840</v>
      </c>
      <c r="F34" s="88"/>
      <c r="G34" s="88">
        <f>(G32+G33)*1*(8-I12)</f>
        <v>3956.3999999999992</v>
      </c>
      <c r="H34" s="88"/>
      <c r="I34" s="88">
        <f>(I32+I33)*1*(8-I12)</f>
        <v>22796.399999999998</v>
      </c>
      <c r="J34" s="89"/>
    </row>
    <row r="35" spans="1:10" ht="3.75" customHeight="1" thickBot="1">
      <c r="A35" s="124"/>
      <c r="B35" s="125"/>
      <c r="C35" s="125"/>
      <c r="D35" s="125"/>
      <c r="E35" s="125"/>
      <c r="F35" s="125"/>
      <c r="G35" s="125"/>
      <c r="H35" s="125"/>
      <c r="I35" s="125"/>
      <c r="J35" s="126"/>
    </row>
    <row r="36" spans="1:10" s="7" customFormat="1" ht="39.75" customHeight="1" thickBot="1">
      <c r="A36" s="127" t="s">
        <v>33</v>
      </c>
      <c r="B36" s="128"/>
      <c r="C36" s="128"/>
      <c r="D36" s="128"/>
      <c r="E36" s="118">
        <f>E11+E28+E30+E34</f>
        <v>2208845.2599999998</v>
      </c>
      <c r="F36" s="118"/>
      <c r="G36" s="118">
        <f>G11+G28+G30+G34</f>
        <v>463857.5</v>
      </c>
      <c r="H36" s="118"/>
      <c r="I36" s="118">
        <f>I11+I28+I30+I34</f>
        <v>2672702.7599999998</v>
      </c>
      <c r="J36" s="133"/>
    </row>
    <row r="37" spans="1:10" ht="9.75" customHeight="1"/>
    <row r="38" spans="1:10" ht="30" customHeight="1">
      <c r="A38" s="123" t="s">
        <v>10</v>
      </c>
      <c r="B38" s="123"/>
      <c r="C38" s="123"/>
      <c r="D38" s="123"/>
      <c r="E38" s="123"/>
      <c r="F38" s="123"/>
      <c r="G38" s="123"/>
      <c r="H38" s="123"/>
      <c r="I38" s="123"/>
      <c r="J38" s="123"/>
    </row>
    <row r="39" spans="1:10" ht="32.25" customHeight="1">
      <c r="A39" s="130" t="s">
        <v>8</v>
      </c>
      <c r="B39" s="130"/>
      <c r="C39" s="130"/>
      <c r="D39" s="130"/>
      <c r="E39" s="130"/>
      <c r="F39" s="130"/>
      <c r="G39" s="130"/>
      <c r="H39" s="130"/>
      <c r="I39" s="130"/>
      <c r="J39" s="130"/>
    </row>
    <row r="40" spans="1:10" ht="46.5" customHeight="1">
      <c r="A40" s="129" t="s">
        <v>9</v>
      </c>
      <c r="B40" s="129"/>
      <c r="C40" s="129"/>
      <c r="D40" s="129"/>
      <c r="E40" s="129"/>
      <c r="F40" s="129"/>
      <c r="G40" s="129"/>
      <c r="H40" s="129"/>
      <c r="I40" s="129"/>
      <c r="J40" s="129"/>
    </row>
    <row r="41" spans="1:10" ht="44.25" customHeight="1">
      <c r="A41" s="115" t="s">
        <v>12</v>
      </c>
      <c r="B41" s="115"/>
      <c r="C41" s="115"/>
      <c r="D41" s="115"/>
      <c r="E41" s="115"/>
      <c r="F41" s="115"/>
      <c r="G41" s="115"/>
      <c r="H41" s="115"/>
      <c r="I41" s="115"/>
      <c r="J41" s="115"/>
    </row>
    <row r="42" spans="1:10" ht="9" customHeight="1">
      <c r="A42" s="122"/>
      <c r="B42" s="122"/>
      <c r="C42" s="122"/>
      <c r="D42" s="122"/>
      <c r="E42" s="122"/>
      <c r="F42" s="122"/>
      <c r="G42" s="122"/>
      <c r="H42" s="122"/>
      <c r="I42" s="122"/>
      <c r="J42" s="122"/>
    </row>
    <row r="43" spans="1:10" ht="31.5" customHeight="1">
      <c r="A43" s="110" t="s">
        <v>37</v>
      </c>
      <c r="B43" s="110"/>
      <c r="C43" s="110"/>
      <c r="D43" s="110"/>
      <c r="E43" s="110"/>
      <c r="F43" s="110"/>
      <c r="G43" s="110"/>
      <c r="H43" s="110"/>
      <c r="I43" s="110"/>
      <c r="J43" s="110"/>
    </row>
    <row r="44" spans="1:10" ht="33" customHeight="1">
      <c r="A44" s="110" t="s">
        <v>36</v>
      </c>
      <c r="B44" s="110"/>
      <c r="C44" s="110"/>
      <c r="D44" s="110"/>
      <c r="E44" s="110"/>
      <c r="F44" s="110"/>
      <c r="G44" s="110"/>
      <c r="H44" s="110"/>
      <c r="I44" s="110"/>
      <c r="J44" s="110"/>
    </row>
    <row r="45" spans="1:10" ht="39" customHeight="1">
      <c r="A45" s="110" t="s">
        <v>35</v>
      </c>
      <c r="B45" s="110"/>
      <c r="C45" s="110"/>
      <c r="D45" s="110"/>
      <c r="E45" s="110"/>
      <c r="F45" s="110"/>
      <c r="G45" s="110"/>
      <c r="H45" s="110"/>
      <c r="I45" s="110"/>
      <c r="J45" s="110"/>
    </row>
    <row r="46" spans="1:10" ht="17.25">
      <c r="A46" s="8"/>
    </row>
    <row r="47" spans="1:10" ht="27" customHeight="1">
      <c r="I47" s="1"/>
      <c r="J47" s="1"/>
    </row>
    <row r="87" ht="22.5" customHeight="1"/>
    <row r="88" ht="8.25" customHeight="1"/>
  </sheetData>
  <mergeCells count="93">
    <mergeCell ref="A44:J44"/>
    <mergeCell ref="A39:J39"/>
    <mergeCell ref="I26:J26"/>
    <mergeCell ref="E36:F36"/>
    <mergeCell ref="A34:D34"/>
    <mergeCell ref="A29:J29"/>
    <mergeCell ref="I33:J33"/>
    <mergeCell ref="I34:J34"/>
    <mergeCell ref="G34:H34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0:D30"/>
    <mergeCell ref="E30:F30"/>
    <mergeCell ref="G30:H30"/>
    <mergeCell ref="I30:J30"/>
    <mergeCell ref="A31:J31"/>
    <mergeCell ref="A32:D32"/>
    <mergeCell ref="E32:F32"/>
    <mergeCell ref="G32:H32"/>
    <mergeCell ref="I32:J32"/>
    <mergeCell ref="A33:D33"/>
    <mergeCell ref="E33:F33"/>
    <mergeCell ref="G33:H33"/>
    <mergeCell ref="A41:J41"/>
    <mergeCell ref="E34:F34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hyperlinks>
    <hyperlink ref="G7" r:id="rId1"/>
  </hyperlinks>
  <pageMargins left="0.24" right="0.24" top="0.25" bottom="0.22" header="0.2" footer="0.2"/>
  <pageSetup paperSize="9" scale="6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63189</cp:lastModifiedBy>
  <cp:lastPrinted>2017-03-17T08:38:19Z</cp:lastPrinted>
  <dcterms:created xsi:type="dcterms:W3CDTF">2016-05-04T05:30:34Z</dcterms:created>
  <dcterms:modified xsi:type="dcterms:W3CDTF">2020-01-17T08:07:47Z</dcterms:modified>
</cp:coreProperties>
</file>