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365" yWindow="-180" windowWidth="15465" windowHeight="12945" activeTab="2"/>
  </bookViews>
  <sheets>
    <sheet name="RHB" sheetId="1" r:id="rId1"/>
    <sheet name="GASTRO" sheetId="2" r:id="rId2"/>
    <sheet name="RDG" sheetId="3" r:id="rId3"/>
  </sheets>
  <calcPr calcId="125725"/>
</workbook>
</file>

<file path=xl/calcChain.xml><?xml version="1.0" encoding="utf-8"?>
<calcChain xmlns="http://schemas.openxmlformats.org/spreadsheetml/2006/main">
  <c r="E34" i="3"/>
  <c r="I33"/>
  <c r="G33" s="1"/>
  <c r="I32"/>
  <c r="I34" s="1"/>
  <c r="I30"/>
  <c r="G30" s="1"/>
  <c r="E26"/>
  <c r="I24"/>
  <c r="I26" s="1"/>
  <c r="I22"/>
  <c r="E22"/>
  <c r="I20"/>
  <c r="G20"/>
  <c r="G22" s="1"/>
  <c r="E18"/>
  <c r="E28" s="1"/>
  <c r="I16"/>
  <c r="I18" s="1"/>
  <c r="E11"/>
  <c r="E36" s="1"/>
  <c r="I10"/>
  <c r="G10" s="1"/>
  <c r="E34" i="2"/>
  <c r="I33"/>
  <c r="G33" s="1"/>
  <c r="I32"/>
  <c r="I34" s="1"/>
  <c r="I30"/>
  <c r="G30" s="1"/>
  <c r="E26"/>
  <c r="I24"/>
  <c r="I26" s="1"/>
  <c r="I22"/>
  <c r="E22"/>
  <c r="I20"/>
  <c r="G20"/>
  <c r="G22" s="1"/>
  <c r="E18"/>
  <c r="E28" s="1"/>
  <c r="I16"/>
  <c r="I18" s="1"/>
  <c r="E11"/>
  <c r="E36" s="1"/>
  <c r="I10"/>
  <c r="G10"/>
  <c r="G10" i="1"/>
  <c r="I10"/>
  <c r="I33"/>
  <c r="G33" s="1"/>
  <c r="I32"/>
  <c r="G32" s="1"/>
  <c r="I30"/>
  <c r="G30" s="1"/>
  <c r="I24"/>
  <c r="I26" s="1"/>
  <c r="I20"/>
  <c r="I22" s="1"/>
  <c r="I16"/>
  <c r="I18" s="1"/>
  <c r="E11"/>
  <c r="I11" s="1"/>
  <c r="G11" s="1"/>
  <c r="E34"/>
  <c r="E26"/>
  <c r="E22"/>
  <c r="E18"/>
  <c r="I28" i="3" l="1"/>
  <c r="G16"/>
  <c r="G18" s="1"/>
  <c r="G32"/>
  <c r="G34" s="1"/>
  <c r="I11"/>
  <c r="G24"/>
  <c r="G26" s="1"/>
  <c r="I28" i="2"/>
  <c r="G16"/>
  <c r="G18" s="1"/>
  <c r="G32"/>
  <c r="G34" s="1"/>
  <c r="I11"/>
  <c r="G24"/>
  <c r="G26" s="1"/>
  <c r="G24" i="1"/>
  <c r="G20"/>
  <c r="G16"/>
  <c r="G18" s="1"/>
  <c r="G34"/>
  <c r="G26"/>
  <c r="G22"/>
  <c r="I34"/>
  <c r="E28"/>
  <c r="I28"/>
  <c r="G28" i="3" l="1"/>
  <c r="G11"/>
  <c r="I36"/>
  <c r="G11" i="2"/>
  <c r="G36" s="1"/>
  <c r="I36"/>
  <c r="G28"/>
  <c r="G28" i="1"/>
  <c r="G36" s="1"/>
  <c r="I36"/>
  <c r="E36"/>
  <c r="G36" i="3" l="1"/>
</calcChain>
</file>

<file path=xl/sharedStrings.xml><?xml version="1.0" encoding="utf-8"?>
<sst xmlns="http://schemas.openxmlformats.org/spreadsheetml/2006/main" count="153" uniqueCount="46">
  <si>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</si>
  <si>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</si>
  <si>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</si>
  <si>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</si>
  <si>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</si>
  <si>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</si>
  <si>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</si>
  <si>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</si>
  <si>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</si>
  <si>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</si>
  <si>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</si>
  <si>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</si>
  <si>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</si>
  <si>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</si>
  <si>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</si>
  <si>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</si>
  <si>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</si>
  <si>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</si>
  <si>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</si>
  <si>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</si>
  <si>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</si>
  <si>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</si>
  <si>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</si>
  <si>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</si>
  <si>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</si>
  <si>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</si>
  <si>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</si>
  <si>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</si>
  <si>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</si>
  <si>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</si>
  <si>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</si>
  <si>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</si>
  <si>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</si>
  <si>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</si>
  <si>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</si>
  <si>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</si>
  <si>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</si>
  <si>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</si>
  <si>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</si>
  <si>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</si>
  <si>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</si>
  <si>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</si>
  <si>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Ultrazvukové systémy 2019</t>
  </si>
  <si>
    <t>NIMOTECH, s.r.o.</t>
  </si>
  <si>
    <t>Ing. Bogdan Szpyrc</t>
  </si>
  <si>
    <t>szpyrc@nimotech.cz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</si>
</sst>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44" fontId="2" fillId="4" borderId="11" xfId="3" applyNumberFormat="1" applyFont="1" applyFill="1" applyBorder="1" applyAlignment="1">
      <alignment horizontal="center" vertical="center"/>
    </xf>
    <xf numFmtId="9" fontId="2" fillId="4" borderId="11" xfId="3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vertical="center"/>
    </xf>
    <xf numFmtId="0" fontId="3" fillId="4" borderId="1" xfId="2" applyFill="1" applyBorder="1" applyAlignment="1">
      <alignment vertical="center"/>
    </xf>
    <xf numFmtId="0" fontId="3" fillId="4" borderId="5" xfId="2" applyFill="1" applyBorder="1" applyAlignment="1">
      <alignment vertical="center"/>
    </xf>
    <xf numFmtId="44" fontId="2" fillId="4" borderId="11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0" fontId="14" fillId="4" borderId="26" xfId="4" applyFill="1" applyBorder="1" applyAlignment="1" applyProtection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</cellXfs>
  <cellStyles count="5">
    <cellStyle name="Hypertextový odkaz" xfId="4" builtinId="8"/>
    <cellStyle name="měny" xfId="1" builtinId="4"/>
    <cellStyle name="normální" xfId="0" builtinId="0"/>
    <cellStyle name="normální 2" xfId="2"/>
    <cellStyle name="pro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zpyrc@nimotech.c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zpyrc@nimotech.cz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zpyrc@nimotech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E10" sqref="E10:F10"/>
    </sheetView>
  </sheetViews>
  <sheetFormatPr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34" t="s">
        <v>34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34.5" thickBot="1">
      <c r="A2" s="54" t="s">
        <v>13</v>
      </c>
      <c r="B2" s="55"/>
      <c r="C2" s="55"/>
      <c r="D2" s="55"/>
      <c r="E2" s="55"/>
      <c r="F2" s="55"/>
      <c r="G2" s="55"/>
      <c r="H2" s="55"/>
      <c r="I2" s="55"/>
      <c r="J2" s="56"/>
    </row>
    <row r="3" spans="1:10" ht="27" customHeight="1" thickBot="1">
      <c r="A3" s="17" t="s">
        <v>41</v>
      </c>
      <c r="B3" s="32" t="s">
        <v>42</v>
      </c>
      <c r="C3" s="33"/>
      <c r="D3" s="33"/>
      <c r="E3" s="33"/>
      <c r="F3" s="33"/>
      <c r="G3" s="33"/>
      <c r="H3" s="33"/>
      <c r="I3" s="33"/>
      <c r="J3" s="33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57" t="s">
        <v>43</v>
      </c>
      <c r="B5" s="58"/>
      <c r="C5" s="58"/>
      <c r="D5" s="58"/>
      <c r="E5" s="58"/>
      <c r="F5" s="58"/>
      <c r="G5" s="58"/>
      <c r="H5" s="58"/>
      <c r="I5" s="58"/>
      <c r="J5" s="59"/>
    </row>
    <row r="6" spans="1:10">
      <c r="A6" s="66" t="s">
        <v>14</v>
      </c>
      <c r="B6" s="67"/>
      <c r="C6" s="67"/>
      <c r="D6" s="4" t="s">
        <v>1</v>
      </c>
      <c r="E6" s="2"/>
      <c r="F6" s="2"/>
      <c r="G6" s="68" t="s">
        <v>2</v>
      </c>
      <c r="H6" s="67"/>
      <c r="I6" s="67"/>
      <c r="J6" s="9"/>
    </row>
    <row r="7" spans="1:10" ht="15.75" thickBot="1">
      <c r="A7" s="69" t="s">
        <v>44</v>
      </c>
      <c r="B7" s="70"/>
      <c r="C7" s="70"/>
      <c r="D7" s="71">
        <v>420724538703</v>
      </c>
      <c r="E7" s="72"/>
      <c r="F7" s="72"/>
      <c r="G7" s="84" t="s">
        <v>45</v>
      </c>
      <c r="H7" s="85"/>
      <c r="I7" s="85"/>
      <c r="J7" s="86"/>
    </row>
    <row r="8" spans="1:10" ht="21.75" customHeight="1" thickTop="1" thickBot="1">
      <c r="A8" s="73" t="s">
        <v>20</v>
      </c>
      <c r="B8" s="74"/>
      <c r="C8" s="74"/>
      <c r="D8" s="74"/>
      <c r="E8" s="74"/>
      <c r="F8" s="74"/>
      <c r="G8" s="74"/>
      <c r="H8" s="74"/>
      <c r="I8" s="74"/>
      <c r="J8" s="75"/>
    </row>
    <row r="9" spans="1:10" ht="15.75" thickBot="1">
      <c r="A9" s="63"/>
      <c r="B9" s="64"/>
      <c r="C9" s="64"/>
      <c r="D9" s="65"/>
      <c r="E9" s="52" t="s">
        <v>3</v>
      </c>
      <c r="F9" s="52"/>
      <c r="G9" s="52" t="s">
        <v>4</v>
      </c>
      <c r="H9" s="52"/>
      <c r="I9" s="52" t="s">
        <v>5</v>
      </c>
      <c r="J9" s="53"/>
    </row>
    <row r="10" spans="1:10" s="5" customFormat="1" ht="15.75" thickBot="1">
      <c r="A10" s="76" t="s">
        <v>17</v>
      </c>
      <c r="B10" s="77"/>
      <c r="C10" s="77"/>
      <c r="D10" s="14" t="s">
        <v>39</v>
      </c>
      <c r="E10" s="32">
        <v>926647.29</v>
      </c>
      <c r="F10" s="39"/>
      <c r="G10" s="40">
        <f>I10-E10</f>
        <v>194595.93090000004</v>
      </c>
      <c r="H10" s="41"/>
      <c r="I10" s="47">
        <f>E10*(1.21)</f>
        <v>1121243.2209000001</v>
      </c>
      <c r="J10" s="48"/>
    </row>
    <row r="11" spans="1:10" s="5" customFormat="1" ht="15.75" thickBot="1">
      <c r="A11" s="15" t="s">
        <v>19</v>
      </c>
      <c r="B11" s="16"/>
      <c r="C11" s="16"/>
      <c r="D11" s="13">
        <v>1</v>
      </c>
      <c r="E11" s="32">
        <f>E10*D11</f>
        <v>926647.29</v>
      </c>
      <c r="F11" s="39"/>
      <c r="G11" s="40">
        <f>I11-E11</f>
        <v>194595.93090000004</v>
      </c>
      <c r="H11" s="41"/>
      <c r="I11" s="47">
        <f>E11*(1.21)</f>
        <v>1121243.2209000001</v>
      </c>
      <c r="J11" s="48"/>
    </row>
    <row r="12" spans="1:10" ht="15.75" thickBot="1">
      <c r="A12" s="42" t="s">
        <v>18</v>
      </c>
      <c r="B12" s="43"/>
      <c r="C12" s="43"/>
      <c r="D12" s="43"/>
      <c r="E12" s="43"/>
      <c r="F12" s="43"/>
      <c r="G12" s="43"/>
      <c r="H12" s="43"/>
      <c r="I12" s="12">
        <v>2</v>
      </c>
      <c r="J12" s="6" t="s">
        <v>6</v>
      </c>
    </row>
    <row r="13" spans="1:10" ht="5.25" customHeight="1" thickBot="1">
      <c r="A13" s="44"/>
      <c r="B13" s="45"/>
      <c r="C13" s="45"/>
      <c r="D13" s="45"/>
      <c r="E13" s="45"/>
      <c r="F13" s="45"/>
      <c r="G13" s="45"/>
      <c r="H13" s="45"/>
      <c r="I13" s="45"/>
      <c r="J13" s="46"/>
    </row>
    <row r="14" spans="1:10" ht="18" customHeight="1" thickBot="1">
      <c r="A14" s="49" t="s">
        <v>40</v>
      </c>
      <c r="B14" s="50"/>
      <c r="C14" s="50"/>
      <c r="D14" s="50"/>
      <c r="E14" s="50"/>
      <c r="F14" s="50"/>
      <c r="G14" s="50"/>
      <c r="H14" s="50"/>
      <c r="I14" s="50"/>
      <c r="J14" s="51"/>
    </row>
    <row r="15" spans="1:10" ht="15.75" thickBot="1">
      <c r="A15" s="35"/>
      <c r="B15" s="36"/>
      <c r="C15" s="36"/>
      <c r="D15" s="36"/>
      <c r="E15" s="52" t="s">
        <v>3</v>
      </c>
      <c r="F15" s="52"/>
      <c r="G15" s="52" t="s">
        <v>4</v>
      </c>
      <c r="H15" s="52"/>
      <c r="I15" s="52" t="s">
        <v>5</v>
      </c>
      <c r="J15" s="53"/>
    </row>
    <row r="16" spans="1:10" ht="32.25" customHeight="1" thickBot="1">
      <c r="A16" s="37" t="s">
        <v>15</v>
      </c>
      <c r="B16" s="38"/>
      <c r="C16" s="38"/>
      <c r="D16" s="38"/>
      <c r="E16" s="60">
        <v>2450</v>
      </c>
      <c r="F16" s="60"/>
      <c r="G16" s="40">
        <f>I16-E16</f>
        <v>514.5</v>
      </c>
      <c r="H16" s="41"/>
      <c r="I16" s="47">
        <f>E16*(1.21)</f>
        <v>2964.5</v>
      </c>
      <c r="J16" s="48"/>
    </row>
    <row r="17" spans="1:10" ht="15.75" thickBot="1">
      <c r="A17" s="42" t="s">
        <v>21</v>
      </c>
      <c r="B17" s="43"/>
      <c r="C17" s="43"/>
      <c r="D17" s="43"/>
      <c r="E17" s="43"/>
      <c r="F17" s="43"/>
      <c r="G17" s="43"/>
      <c r="H17" s="43"/>
      <c r="I17" s="12">
        <v>0.5</v>
      </c>
      <c r="J17" s="6" t="s">
        <v>7</v>
      </c>
    </row>
    <row r="18" spans="1:10" ht="32.25" customHeight="1" thickBot="1">
      <c r="A18" s="89" t="s">
        <v>16</v>
      </c>
      <c r="B18" s="90"/>
      <c r="C18" s="90"/>
      <c r="D18" s="90"/>
      <c r="E18" s="83">
        <f>E16*(8-I12)*I17</f>
        <v>7350</v>
      </c>
      <c r="F18" s="83"/>
      <c r="G18" s="83">
        <f>G16*(8-I12)*I17</f>
        <v>1543.5</v>
      </c>
      <c r="H18" s="83"/>
      <c r="I18" s="83">
        <f>I16*(8-I12)*I17</f>
        <v>8893.5</v>
      </c>
      <c r="J18" s="91"/>
    </row>
    <row r="19" spans="1:10" ht="3.75" customHeight="1" thickBot="1">
      <c r="A19" s="44"/>
      <c r="B19" s="45"/>
      <c r="C19" s="45"/>
      <c r="D19" s="45"/>
      <c r="E19" s="45"/>
      <c r="F19" s="45"/>
      <c r="G19" s="45"/>
      <c r="H19" s="45"/>
      <c r="I19" s="45"/>
      <c r="J19" s="46"/>
    </row>
    <row r="20" spans="1:10" ht="47.25" customHeight="1" thickBot="1">
      <c r="A20" s="61" t="s">
        <v>22</v>
      </c>
      <c r="B20" s="62"/>
      <c r="C20" s="62"/>
      <c r="D20" s="62"/>
      <c r="E20" s="60">
        <v>1500</v>
      </c>
      <c r="F20" s="60"/>
      <c r="G20" s="40">
        <f>I20-E20</f>
        <v>315</v>
      </c>
      <c r="H20" s="41"/>
      <c r="I20" s="47">
        <f>E20*(1.21)</f>
        <v>1815</v>
      </c>
      <c r="J20" s="48"/>
    </row>
    <row r="21" spans="1:10" ht="15.75" thickBot="1">
      <c r="A21" s="42" t="s">
        <v>26</v>
      </c>
      <c r="B21" s="43"/>
      <c r="C21" s="43"/>
      <c r="D21" s="43"/>
      <c r="E21" s="43"/>
      <c r="F21" s="43"/>
      <c r="G21" s="43"/>
      <c r="H21" s="43"/>
      <c r="I21" s="12">
        <v>0.5</v>
      </c>
      <c r="J21" s="6" t="s">
        <v>7</v>
      </c>
    </row>
    <row r="22" spans="1:10" ht="33.75" customHeight="1" thickBot="1">
      <c r="A22" s="98" t="s">
        <v>23</v>
      </c>
      <c r="B22" s="99"/>
      <c r="C22" s="99"/>
      <c r="D22" s="99"/>
      <c r="E22" s="83">
        <f>E20*(8-I12)*I21</f>
        <v>4500</v>
      </c>
      <c r="F22" s="83"/>
      <c r="G22" s="83">
        <f>G20*(8-I12)*I21</f>
        <v>945</v>
      </c>
      <c r="H22" s="83"/>
      <c r="I22" s="83">
        <f>I20*(8-I12)*I21</f>
        <v>5445</v>
      </c>
      <c r="J22" s="91"/>
    </row>
    <row r="23" spans="1:10" ht="5.25" customHeight="1" thickBot="1">
      <c r="A23" s="44"/>
      <c r="B23" s="45"/>
      <c r="C23" s="45"/>
      <c r="D23" s="45"/>
      <c r="E23" s="45"/>
      <c r="F23" s="45"/>
      <c r="G23" s="45"/>
      <c r="H23" s="45"/>
      <c r="I23" s="45"/>
      <c r="J23" s="46"/>
    </row>
    <row r="24" spans="1:10" ht="54" customHeight="1" thickBot="1">
      <c r="A24" s="61" t="s">
        <v>24</v>
      </c>
      <c r="B24" s="62"/>
      <c r="C24" s="62"/>
      <c r="D24" s="62"/>
      <c r="E24" s="60">
        <v>0</v>
      </c>
      <c r="F24" s="60"/>
      <c r="G24" s="40">
        <f>I24-E24</f>
        <v>0</v>
      </c>
      <c r="H24" s="41"/>
      <c r="I24" s="47">
        <f>E24*(1.21)</f>
        <v>0</v>
      </c>
      <c r="J24" s="48"/>
    </row>
    <row r="25" spans="1:10" ht="15.75" thickBot="1">
      <c r="A25" s="37" t="s">
        <v>25</v>
      </c>
      <c r="B25" s="101"/>
      <c r="C25" s="101"/>
      <c r="D25" s="101"/>
      <c r="E25" s="101"/>
      <c r="F25" s="101"/>
      <c r="G25" s="101"/>
      <c r="H25" s="101"/>
      <c r="I25" s="12">
        <v>0</v>
      </c>
      <c r="J25" s="6" t="s">
        <v>7</v>
      </c>
    </row>
    <row r="26" spans="1:10" ht="36" customHeight="1" thickBot="1">
      <c r="A26" s="102" t="s">
        <v>27</v>
      </c>
      <c r="B26" s="103"/>
      <c r="C26" s="103"/>
      <c r="D26" s="103"/>
      <c r="E26" s="83">
        <f>E24*(8-I12)*I25</f>
        <v>0</v>
      </c>
      <c r="F26" s="83"/>
      <c r="G26" s="83">
        <f>G24*(8-I12)*I25</f>
        <v>0</v>
      </c>
      <c r="H26" s="83"/>
      <c r="I26" s="83">
        <f>I24*(8-I12)*I25</f>
        <v>0</v>
      </c>
      <c r="J26" s="91"/>
    </row>
    <row r="27" spans="1:10" ht="4.5" customHeight="1" thickBot="1">
      <c r="A27" s="79"/>
      <c r="B27" s="80"/>
      <c r="C27" s="80"/>
      <c r="D27" s="80"/>
      <c r="E27" s="80"/>
      <c r="F27" s="80"/>
      <c r="G27" s="80"/>
      <c r="H27" s="80"/>
      <c r="I27" s="80"/>
      <c r="J27" s="81"/>
    </row>
    <row r="28" spans="1:10" ht="30" customHeight="1" thickBot="1">
      <c r="A28" s="95" t="s">
        <v>28</v>
      </c>
      <c r="B28" s="96"/>
      <c r="C28" s="96"/>
      <c r="D28" s="96"/>
      <c r="E28" s="83">
        <f>D11*(E18+E22+E26)</f>
        <v>11850</v>
      </c>
      <c r="F28" s="83"/>
      <c r="G28" s="83">
        <f>D11*(G18+G22+G26)</f>
        <v>2488.5</v>
      </c>
      <c r="H28" s="83"/>
      <c r="I28" s="83">
        <f>D11*(I18+I22+I26)</f>
        <v>14338.5</v>
      </c>
      <c r="J28" s="91"/>
    </row>
    <row r="29" spans="1:10" ht="30" customHeight="1" thickBot="1">
      <c r="A29" s="49" t="s">
        <v>11</v>
      </c>
      <c r="B29" s="50"/>
      <c r="C29" s="50"/>
      <c r="D29" s="50"/>
      <c r="E29" s="50"/>
      <c r="F29" s="50"/>
      <c r="G29" s="50"/>
      <c r="H29" s="50"/>
      <c r="I29" s="50"/>
      <c r="J29" s="51"/>
    </row>
    <row r="30" spans="1:10" ht="51" customHeight="1" thickBot="1">
      <c r="A30" s="37" t="s">
        <v>29</v>
      </c>
      <c r="B30" s="38"/>
      <c r="C30" s="38"/>
      <c r="D30" s="38"/>
      <c r="E30" s="60">
        <v>3200</v>
      </c>
      <c r="F30" s="60"/>
      <c r="G30" s="40">
        <f>I30-E30</f>
        <v>672</v>
      </c>
      <c r="H30" s="41"/>
      <c r="I30" s="47">
        <f>E30*(1.21)</f>
        <v>3872</v>
      </c>
      <c r="J30" s="48"/>
    </row>
    <row r="31" spans="1:10" ht="29.25" customHeight="1" thickBot="1">
      <c r="A31" s="49" t="s">
        <v>38</v>
      </c>
      <c r="B31" s="50"/>
      <c r="C31" s="50"/>
      <c r="D31" s="50"/>
      <c r="E31" s="50"/>
      <c r="F31" s="50"/>
      <c r="G31" s="50"/>
      <c r="H31" s="50"/>
      <c r="I31" s="50"/>
      <c r="J31" s="51"/>
    </row>
    <row r="32" spans="1:10" ht="29.25" customHeight="1" thickBot="1">
      <c r="A32" s="37" t="s">
        <v>30</v>
      </c>
      <c r="B32" s="38"/>
      <c r="C32" s="38"/>
      <c r="D32" s="38"/>
      <c r="E32" s="60">
        <v>960</v>
      </c>
      <c r="F32" s="60"/>
      <c r="G32" s="40">
        <f>I32-E32</f>
        <v>201.59999999999991</v>
      </c>
      <c r="H32" s="41"/>
      <c r="I32" s="47">
        <f>E32*(1.21)</f>
        <v>1161.5999999999999</v>
      </c>
      <c r="J32" s="48"/>
    </row>
    <row r="33" spans="1:10" ht="48" customHeight="1" thickBot="1">
      <c r="A33" s="37" t="s">
        <v>31</v>
      </c>
      <c r="B33" s="38"/>
      <c r="C33" s="38"/>
      <c r="D33" s="38"/>
      <c r="E33" s="60">
        <v>2160</v>
      </c>
      <c r="F33" s="60"/>
      <c r="G33" s="40">
        <f>I33-E33</f>
        <v>453.59999999999991</v>
      </c>
      <c r="H33" s="41"/>
      <c r="I33" s="47">
        <f>E33*(1.21)</f>
        <v>2613.6</v>
      </c>
      <c r="J33" s="48"/>
    </row>
    <row r="34" spans="1:10" ht="39" customHeight="1" thickBot="1">
      <c r="A34" s="105" t="s">
        <v>32</v>
      </c>
      <c r="B34" s="106"/>
      <c r="C34" s="106"/>
      <c r="D34" s="106"/>
      <c r="E34" s="83">
        <f>(E32+E33)*1*(8-I12)</f>
        <v>18720</v>
      </c>
      <c r="F34" s="83"/>
      <c r="G34" s="83">
        <f>(G32+G33)*1*(8-I12)</f>
        <v>3931.1999999999989</v>
      </c>
      <c r="H34" s="83"/>
      <c r="I34" s="83">
        <f>(I32+I33)*1*(8-I12)</f>
        <v>22651.199999999997</v>
      </c>
      <c r="J34" s="91"/>
    </row>
    <row r="35" spans="1:10" ht="3.75" customHeight="1" thickBot="1">
      <c r="A35" s="92"/>
      <c r="B35" s="93"/>
      <c r="C35" s="93"/>
      <c r="D35" s="93"/>
      <c r="E35" s="93"/>
      <c r="F35" s="93"/>
      <c r="G35" s="93"/>
      <c r="H35" s="93"/>
      <c r="I35" s="93"/>
      <c r="J35" s="94"/>
    </row>
    <row r="36" spans="1:10" s="7" customFormat="1" ht="39.75" customHeight="1" thickBot="1">
      <c r="A36" s="95" t="s">
        <v>33</v>
      </c>
      <c r="B36" s="96"/>
      <c r="C36" s="96"/>
      <c r="D36" s="96"/>
      <c r="E36" s="100">
        <f>E11+E28+E30+E34</f>
        <v>960417.29</v>
      </c>
      <c r="F36" s="100"/>
      <c r="G36" s="100">
        <f>G11+G28+G30+G34</f>
        <v>201687.63090000005</v>
      </c>
      <c r="H36" s="100"/>
      <c r="I36" s="100">
        <f>I11+I28+I30+I34</f>
        <v>1162104.9209</v>
      </c>
      <c r="J36" s="107"/>
    </row>
    <row r="37" spans="1:10" ht="9.75" customHeight="1"/>
    <row r="38" spans="1:10" ht="30" customHeight="1">
      <c r="A38" s="88" t="s">
        <v>10</v>
      </c>
      <c r="B38" s="88"/>
      <c r="C38" s="88"/>
      <c r="D38" s="88"/>
      <c r="E38" s="88"/>
      <c r="F38" s="88"/>
      <c r="G38" s="88"/>
      <c r="H38" s="88"/>
      <c r="I38" s="88"/>
      <c r="J38" s="88"/>
    </row>
    <row r="39" spans="1:10" ht="32.25" customHeight="1">
      <c r="A39" s="104" t="s">
        <v>8</v>
      </c>
      <c r="B39" s="104"/>
      <c r="C39" s="104"/>
      <c r="D39" s="104"/>
      <c r="E39" s="104"/>
      <c r="F39" s="104"/>
      <c r="G39" s="104"/>
      <c r="H39" s="104"/>
      <c r="I39" s="104"/>
      <c r="J39" s="104"/>
    </row>
    <row r="40" spans="1:10" ht="46.5" customHeight="1">
      <c r="A40" s="97" t="s">
        <v>9</v>
      </c>
      <c r="B40" s="97"/>
      <c r="C40" s="97"/>
      <c r="D40" s="97"/>
      <c r="E40" s="97"/>
      <c r="F40" s="97"/>
      <c r="G40" s="97"/>
      <c r="H40" s="97"/>
      <c r="I40" s="97"/>
      <c r="J40" s="97"/>
    </row>
    <row r="41" spans="1:10" ht="44.25" customHeight="1">
      <c r="A41" s="82" t="s">
        <v>12</v>
      </c>
      <c r="B41" s="82"/>
      <c r="C41" s="82"/>
      <c r="D41" s="82"/>
      <c r="E41" s="82"/>
      <c r="F41" s="82"/>
      <c r="G41" s="82"/>
      <c r="H41" s="82"/>
      <c r="I41" s="82"/>
      <c r="J41" s="82"/>
    </row>
    <row r="42" spans="1:10" ht="9" customHeight="1">
      <c r="A42" s="87"/>
      <c r="B42" s="87"/>
      <c r="C42" s="87"/>
      <c r="D42" s="87"/>
      <c r="E42" s="87"/>
      <c r="F42" s="87"/>
      <c r="G42" s="87"/>
      <c r="H42" s="87"/>
      <c r="I42" s="87"/>
      <c r="J42" s="87"/>
    </row>
    <row r="43" spans="1:10" ht="31.5" customHeight="1">
      <c r="A43" s="78" t="s">
        <v>37</v>
      </c>
      <c r="B43" s="78"/>
      <c r="C43" s="78"/>
      <c r="D43" s="78"/>
      <c r="E43" s="78"/>
      <c r="F43" s="78"/>
      <c r="G43" s="78"/>
      <c r="H43" s="78"/>
      <c r="I43" s="78"/>
      <c r="J43" s="78"/>
    </row>
    <row r="44" spans="1:10" ht="33" customHeight="1">
      <c r="A44" s="78" t="s">
        <v>36</v>
      </c>
      <c r="B44" s="78"/>
      <c r="C44" s="78"/>
      <c r="D44" s="78"/>
      <c r="E44" s="78"/>
      <c r="F44" s="78"/>
      <c r="G44" s="78"/>
      <c r="H44" s="78"/>
      <c r="I44" s="78"/>
      <c r="J44" s="78"/>
    </row>
    <row r="45" spans="1:10" ht="39" customHeight="1">
      <c r="A45" s="78" t="s">
        <v>35</v>
      </c>
      <c r="B45" s="78"/>
      <c r="C45" s="78"/>
      <c r="D45" s="78"/>
      <c r="E45" s="78"/>
      <c r="F45" s="78"/>
      <c r="G45" s="78"/>
      <c r="H45" s="78"/>
      <c r="I45" s="78"/>
      <c r="J45" s="78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I22:J22"/>
    <mergeCell ref="A23:J23"/>
    <mergeCell ref="A24:D24"/>
    <mergeCell ref="E24:F24"/>
    <mergeCell ref="G24:H24"/>
    <mergeCell ref="I24:J24"/>
    <mergeCell ref="A25:H25"/>
    <mergeCell ref="A26:D26"/>
    <mergeCell ref="G22:H22"/>
    <mergeCell ref="E26:F26"/>
    <mergeCell ref="A43:J43"/>
    <mergeCell ref="A42:J42"/>
    <mergeCell ref="A38:J38"/>
    <mergeCell ref="A17:H17"/>
    <mergeCell ref="A18:D18"/>
    <mergeCell ref="E18:F18"/>
    <mergeCell ref="G18:H18"/>
    <mergeCell ref="I18:J18"/>
    <mergeCell ref="A35:J35"/>
    <mergeCell ref="A36:D36"/>
    <mergeCell ref="A40:J40"/>
    <mergeCell ref="A21:H21"/>
    <mergeCell ref="A22:D22"/>
    <mergeCell ref="E22:F22"/>
    <mergeCell ref="G36:H36"/>
    <mergeCell ref="I20:J20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E11" sqref="E11:F11"/>
    </sheetView>
  </sheetViews>
  <sheetFormatPr defaultRowHeight="15"/>
  <cols>
    <col min="1" max="4" width="25.140625" style="18" customWidth="1"/>
    <col min="5" max="8" width="9.140625" style="18"/>
    <col min="9" max="10" width="9.140625" style="28"/>
    <col min="11" max="11" width="13.28515625" style="18" customWidth="1"/>
    <col min="12" max="16384" width="9.140625" style="18"/>
  </cols>
  <sheetData>
    <row r="1" spans="1:10" ht="21">
      <c r="A1" s="34" t="s">
        <v>34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34.5" thickBot="1">
      <c r="A2" s="54" t="s">
        <v>13</v>
      </c>
      <c r="B2" s="55"/>
      <c r="C2" s="55"/>
      <c r="D2" s="55"/>
      <c r="E2" s="55"/>
      <c r="F2" s="55"/>
      <c r="G2" s="55"/>
      <c r="H2" s="55"/>
      <c r="I2" s="55"/>
      <c r="J2" s="56"/>
    </row>
    <row r="3" spans="1:10" ht="27" customHeight="1" thickBot="1">
      <c r="A3" s="17" t="s">
        <v>41</v>
      </c>
      <c r="B3" s="32" t="s">
        <v>42</v>
      </c>
      <c r="C3" s="33"/>
      <c r="D3" s="33"/>
      <c r="E3" s="33"/>
      <c r="F3" s="33"/>
      <c r="G3" s="33"/>
      <c r="H3" s="33"/>
      <c r="I3" s="33"/>
      <c r="J3" s="33"/>
    </row>
    <row r="4" spans="1:10">
      <c r="A4" s="20" t="s">
        <v>0</v>
      </c>
      <c r="B4" s="19"/>
      <c r="C4" s="19"/>
      <c r="D4" s="19"/>
      <c r="E4" s="19"/>
      <c r="F4" s="19"/>
      <c r="G4" s="19"/>
      <c r="H4" s="19"/>
      <c r="I4" s="27"/>
      <c r="J4" s="26"/>
    </row>
    <row r="5" spans="1:10">
      <c r="A5" s="57" t="s">
        <v>43</v>
      </c>
      <c r="B5" s="58"/>
      <c r="C5" s="58"/>
      <c r="D5" s="58"/>
      <c r="E5" s="58"/>
      <c r="F5" s="58"/>
      <c r="G5" s="58"/>
      <c r="H5" s="58"/>
      <c r="I5" s="58"/>
      <c r="J5" s="59"/>
    </row>
    <row r="6" spans="1:10">
      <c r="A6" s="66" t="s">
        <v>14</v>
      </c>
      <c r="B6" s="67"/>
      <c r="C6" s="67"/>
      <c r="D6" s="21" t="s">
        <v>1</v>
      </c>
      <c r="E6" s="19"/>
      <c r="F6" s="19"/>
      <c r="G6" s="68" t="s">
        <v>2</v>
      </c>
      <c r="H6" s="67"/>
      <c r="I6" s="67"/>
      <c r="J6" s="26"/>
    </row>
    <row r="7" spans="1:10" ht="15.75" thickBot="1">
      <c r="A7" s="69" t="s">
        <v>44</v>
      </c>
      <c r="B7" s="70"/>
      <c r="C7" s="70"/>
      <c r="D7" s="71">
        <v>420724538703</v>
      </c>
      <c r="E7" s="72"/>
      <c r="F7" s="72"/>
      <c r="G7" s="84" t="s">
        <v>45</v>
      </c>
      <c r="H7" s="85"/>
      <c r="I7" s="85"/>
      <c r="J7" s="86"/>
    </row>
    <row r="8" spans="1:10" ht="21.75" customHeight="1" thickTop="1" thickBot="1">
      <c r="A8" s="73" t="s">
        <v>20</v>
      </c>
      <c r="B8" s="74"/>
      <c r="C8" s="74"/>
      <c r="D8" s="74"/>
      <c r="E8" s="74"/>
      <c r="F8" s="74"/>
      <c r="G8" s="74"/>
      <c r="H8" s="74"/>
      <c r="I8" s="74"/>
      <c r="J8" s="75"/>
    </row>
    <row r="9" spans="1:10" ht="15.75" thickBot="1">
      <c r="A9" s="63"/>
      <c r="B9" s="64"/>
      <c r="C9" s="64"/>
      <c r="D9" s="65"/>
      <c r="E9" s="52" t="s">
        <v>3</v>
      </c>
      <c r="F9" s="52"/>
      <c r="G9" s="52" t="s">
        <v>4</v>
      </c>
      <c r="H9" s="52"/>
      <c r="I9" s="52" t="s">
        <v>5</v>
      </c>
      <c r="J9" s="53"/>
    </row>
    <row r="10" spans="1:10" s="22" customFormat="1" ht="15.75" thickBot="1">
      <c r="A10" s="76" t="s">
        <v>17</v>
      </c>
      <c r="B10" s="77"/>
      <c r="C10" s="77"/>
      <c r="D10" s="31" t="s">
        <v>39</v>
      </c>
      <c r="E10" s="32">
        <v>1408213.07</v>
      </c>
      <c r="F10" s="39"/>
      <c r="G10" s="40">
        <f>I10-E10</f>
        <v>295724.74469999992</v>
      </c>
      <c r="H10" s="41"/>
      <c r="I10" s="47">
        <f>E10*(1.21)</f>
        <v>1703937.8147</v>
      </c>
      <c r="J10" s="48"/>
    </row>
    <row r="11" spans="1:10" s="22" customFormat="1" ht="15.75" thickBot="1">
      <c r="A11" s="15" t="s">
        <v>19</v>
      </c>
      <c r="B11" s="16"/>
      <c r="C11" s="16"/>
      <c r="D11" s="30">
        <v>1</v>
      </c>
      <c r="E11" s="32">
        <f>E10*D11</f>
        <v>1408213.07</v>
      </c>
      <c r="F11" s="39"/>
      <c r="G11" s="40">
        <f>I11-E11</f>
        <v>295724.74469999992</v>
      </c>
      <c r="H11" s="41"/>
      <c r="I11" s="47">
        <f>E11*(1.21)</f>
        <v>1703937.8147</v>
      </c>
      <c r="J11" s="48"/>
    </row>
    <row r="12" spans="1:10" ht="15.75" thickBot="1">
      <c r="A12" s="42" t="s">
        <v>18</v>
      </c>
      <c r="B12" s="43"/>
      <c r="C12" s="43"/>
      <c r="D12" s="43"/>
      <c r="E12" s="43"/>
      <c r="F12" s="43"/>
      <c r="G12" s="43"/>
      <c r="H12" s="43"/>
      <c r="I12" s="29">
        <v>2</v>
      </c>
      <c r="J12" s="23" t="s">
        <v>6</v>
      </c>
    </row>
    <row r="13" spans="1:10" ht="5.25" customHeight="1" thickBot="1">
      <c r="A13" s="44"/>
      <c r="B13" s="45"/>
      <c r="C13" s="45"/>
      <c r="D13" s="45"/>
      <c r="E13" s="45"/>
      <c r="F13" s="45"/>
      <c r="G13" s="45"/>
      <c r="H13" s="45"/>
      <c r="I13" s="45"/>
      <c r="J13" s="46"/>
    </row>
    <row r="14" spans="1:10" ht="18" customHeight="1" thickBot="1">
      <c r="A14" s="49" t="s">
        <v>40</v>
      </c>
      <c r="B14" s="50"/>
      <c r="C14" s="50"/>
      <c r="D14" s="50"/>
      <c r="E14" s="50"/>
      <c r="F14" s="50"/>
      <c r="G14" s="50"/>
      <c r="H14" s="50"/>
      <c r="I14" s="50"/>
      <c r="J14" s="51"/>
    </row>
    <row r="15" spans="1:10" ht="15.75" thickBot="1">
      <c r="A15" s="35"/>
      <c r="B15" s="36"/>
      <c r="C15" s="36"/>
      <c r="D15" s="36"/>
      <c r="E15" s="52" t="s">
        <v>3</v>
      </c>
      <c r="F15" s="52"/>
      <c r="G15" s="52" t="s">
        <v>4</v>
      </c>
      <c r="H15" s="52"/>
      <c r="I15" s="52" t="s">
        <v>5</v>
      </c>
      <c r="J15" s="53"/>
    </row>
    <row r="16" spans="1:10" ht="32.25" customHeight="1" thickBot="1">
      <c r="A16" s="37" t="s">
        <v>15</v>
      </c>
      <c r="B16" s="38"/>
      <c r="C16" s="38"/>
      <c r="D16" s="38"/>
      <c r="E16" s="60">
        <v>2450</v>
      </c>
      <c r="F16" s="60"/>
      <c r="G16" s="40">
        <f>I16-E16</f>
        <v>514.5</v>
      </c>
      <c r="H16" s="41"/>
      <c r="I16" s="47">
        <f>E16*(1.21)</f>
        <v>2964.5</v>
      </c>
      <c r="J16" s="48"/>
    </row>
    <row r="17" spans="1:10" ht="15.75" thickBot="1">
      <c r="A17" s="42" t="s">
        <v>21</v>
      </c>
      <c r="B17" s="43"/>
      <c r="C17" s="43"/>
      <c r="D17" s="43"/>
      <c r="E17" s="43"/>
      <c r="F17" s="43"/>
      <c r="G17" s="43"/>
      <c r="H17" s="43"/>
      <c r="I17" s="29">
        <v>0.5</v>
      </c>
      <c r="J17" s="23" t="s">
        <v>7</v>
      </c>
    </row>
    <row r="18" spans="1:10" ht="32.25" customHeight="1" thickBot="1">
      <c r="A18" s="89" t="s">
        <v>16</v>
      </c>
      <c r="B18" s="90"/>
      <c r="C18" s="90"/>
      <c r="D18" s="90"/>
      <c r="E18" s="83">
        <f>E16*(8-I12)*I17</f>
        <v>7350</v>
      </c>
      <c r="F18" s="83"/>
      <c r="G18" s="83">
        <f>G16*(8-I12)*I17</f>
        <v>1543.5</v>
      </c>
      <c r="H18" s="83"/>
      <c r="I18" s="83">
        <f>I16*(8-I12)*I17</f>
        <v>8893.5</v>
      </c>
      <c r="J18" s="91"/>
    </row>
    <row r="19" spans="1:10" ht="3.75" customHeight="1" thickBot="1">
      <c r="A19" s="44"/>
      <c r="B19" s="45"/>
      <c r="C19" s="45"/>
      <c r="D19" s="45"/>
      <c r="E19" s="45"/>
      <c r="F19" s="45"/>
      <c r="G19" s="45"/>
      <c r="H19" s="45"/>
      <c r="I19" s="45"/>
      <c r="J19" s="46"/>
    </row>
    <row r="20" spans="1:10" ht="47.25" customHeight="1" thickBot="1">
      <c r="A20" s="61" t="s">
        <v>22</v>
      </c>
      <c r="B20" s="62"/>
      <c r="C20" s="62"/>
      <c r="D20" s="62"/>
      <c r="E20" s="60">
        <v>1500</v>
      </c>
      <c r="F20" s="60"/>
      <c r="G20" s="40">
        <f>I20-E20</f>
        <v>315</v>
      </c>
      <c r="H20" s="41"/>
      <c r="I20" s="47">
        <f>E20*(1.21)</f>
        <v>1815</v>
      </c>
      <c r="J20" s="48"/>
    </row>
    <row r="21" spans="1:10" ht="15.75" thickBot="1">
      <c r="A21" s="42" t="s">
        <v>26</v>
      </c>
      <c r="B21" s="43"/>
      <c r="C21" s="43"/>
      <c r="D21" s="43"/>
      <c r="E21" s="43"/>
      <c r="F21" s="43"/>
      <c r="G21" s="43"/>
      <c r="H21" s="43"/>
      <c r="I21" s="29">
        <v>0.5</v>
      </c>
      <c r="J21" s="23" t="s">
        <v>7</v>
      </c>
    </row>
    <row r="22" spans="1:10" ht="33.75" customHeight="1" thickBot="1">
      <c r="A22" s="98" t="s">
        <v>23</v>
      </c>
      <c r="B22" s="99"/>
      <c r="C22" s="99"/>
      <c r="D22" s="99"/>
      <c r="E22" s="83">
        <f>E20*(8-I12)*I21</f>
        <v>4500</v>
      </c>
      <c r="F22" s="83"/>
      <c r="G22" s="83">
        <f>G20*(8-I12)*I21</f>
        <v>945</v>
      </c>
      <c r="H22" s="83"/>
      <c r="I22" s="83">
        <f>I20*(8-I12)*I21</f>
        <v>5445</v>
      </c>
      <c r="J22" s="91"/>
    </row>
    <row r="23" spans="1:10" ht="5.25" customHeight="1" thickBot="1">
      <c r="A23" s="44"/>
      <c r="B23" s="45"/>
      <c r="C23" s="45"/>
      <c r="D23" s="45"/>
      <c r="E23" s="45"/>
      <c r="F23" s="45"/>
      <c r="G23" s="45"/>
      <c r="H23" s="45"/>
      <c r="I23" s="45"/>
      <c r="J23" s="46"/>
    </row>
    <row r="24" spans="1:10" ht="54" customHeight="1" thickBot="1">
      <c r="A24" s="61" t="s">
        <v>24</v>
      </c>
      <c r="B24" s="62"/>
      <c r="C24" s="62"/>
      <c r="D24" s="62"/>
      <c r="E24" s="60">
        <v>0</v>
      </c>
      <c r="F24" s="60"/>
      <c r="G24" s="40">
        <f>I24-E24</f>
        <v>0</v>
      </c>
      <c r="H24" s="41"/>
      <c r="I24" s="47">
        <f>E24*(1.21)</f>
        <v>0</v>
      </c>
      <c r="J24" s="48"/>
    </row>
    <row r="25" spans="1:10" ht="15.75" thickBot="1">
      <c r="A25" s="37" t="s">
        <v>25</v>
      </c>
      <c r="B25" s="101"/>
      <c r="C25" s="101"/>
      <c r="D25" s="101"/>
      <c r="E25" s="101"/>
      <c r="F25" s="101"/>
      <c r="G25" s="101"/>
      <c r="H25" s="101"/>
      <c r="I25" s="29">
        <v>0</v>
      </c>
      <c r="J25" s="23" t="s">
        <v>7</v>
      </c>
    </row>
    <row r="26" spans="1:10" ht="36" customHeight="1" thickBot="1">
      <c r="A26" s="102" t="s">
        <v>27</v>
      </c>
      <c r="B26" s="103"/>
      <c r="C26" s="103"/>
      <c r="D26" s="103"/>
      <c r="E26" s="83">
        <f>E24*(8-I12)*I25</f>
        <v>0</v>
      </c>
      <c r="F26" s="83"/>
      <c r="G26" s="83">
        <f>G24*(8-I12)*I25</f>
        <v>0</v>
      </c>
      <c r="H26" s="83"/>
      <c r="I26" s="83">
        <f>I24*(8-I12)*I25</f>
        <v>0</v>
      </c>
      <c r="J26" s="91"/>
    </row>
    <row r="27" spans="1:10" ht="4.5" customHeight="1" thickBot="1">
      <c r="A27" s="79"/>
      <c r="B27" s="80"/>
      <c r="C27" s="80"/>
      <c r="D27" s="80"/>
      <c r="E27" s="80"/>
      <c r="F27" s="80"/>
      <c r="G27" s="80"/>
      <c r="H27" s="80"/>
      <c r="I27" s="80"/>
      <c r="J27" s="81"/>
    </row>
    <row r="28" spans="1:10" ht="30" customHeight="1" thickBot="1">
      <c r="A28" s="95" t="s">
        <v>28</v>
      </c>
      <c r="B28" s="96"/>
      <c r="C28" s="96"/>
      <c r="D28" s="96"/>
      <c r="E28" s="83">
        <f>D11*(E18+E22+E26)</f>
        <v>11850</v>
      </c>
      <c r="F28" s="83"/>
      <c r="G28" s="83">
        <f>D11*(G18+G22+G26)</f>
        <v>2488.5</v>
      </c>
      <c r="H28" s="83"/>
      <c r="I28" s="83">
        <f>D11*(I18+I22+I26)</f>
        <v>14338.5</v>
      </c>
      <c r="J28" s="91"/>
    </row>
    <row r="29" spans="1:10" ht="30" customHeight="1" thickBot="1">
      <c r="A29" s="49" t="s">
        <v>11</v>
      </c>
      <c r="B29" s="50"/>
      <c r="C29" s="50"/>
      <c r="D29" s="50"/>
      <c r="E29" s="50"/>
      <c r="F29" s="50"/>
      <c r="G29" s="50"/>
      <c r="H29" s="50"/>
      <c r="I29" s="50"/>
      <c r="J29" s="51"/>
    </row>
    <row r="30" spans="1:10" ht="51" customHeight="1" thickBot="1">
      <c r="A30" s="37" t="s">
        <v>29</v>
      </c>
      <c r="B30" s="38"/>
      <c r="C30" s="38"/>
      <c r="D30" s="38"/>
      <c r="E30" s="60">
        <v>3200</v>
      </c>
      <c r="F30" s="60"/>
      <c r="G30" s="40">
        <f>I30-E30</f>
        <v>672</v>
      </c>
      <c r="H30" s="41"/>
      <c r="I30" s="47">
        <f>E30*(1.21)</f>
        <v>3872</v>
      </c>
      <c r="J30" s="48"/>
    </row>
    <row r="31" spans="1:10" ht="29.25" customHeight="1" thickBot="1">
      <c r="A31" s="49" t="s">
        <v>38</v>
      </c>
      <c r="B31" s="50"/>
      <c r="C31" s="50"/>
      <c r="D31" s="50"/>
      <c r="E31" s="50"/>
      <c r="F31" s="50"/>
      <c r="G31" s="50"/>
      <c r="H31" s="50"/>
      <c r="I31" s="50"/>
      <c r="J31" s="51"/>
    </row>
    <row r="32" spans="1:10" ht="29.25" customHeight="1" thickBot="1">
      <c r="A32" s="37" t="s">
        <v>30</v>
      </c>
      <c r="B32" s="38"/>
      <c r="C32" s="38"/>
      <c r="D32" s="38"/>
      <c r="E32" s="60">
        <v>960</v>
      </c>
      <c r="F32" s="60"/>
      <c r="G32" s="40">
        <f>I32-E32</f>
        <v>201.59999999999991</v>
      </c>
      <c r="H32" s="41"/>
      <c r="I32" s="47">
        <f>E32*(1.21)</f>
        <v>1161.5999999999999</v>
      </c>
      <c r="J32" s="48"/>
    </row>
    <row r="33" spans="1:10" ht="48" customHeight="1" thickBot="1">
      <c r="A33" s="37" t="s">
        <v>31</v>
      </c>
      <c r="B33" s="38"/>
      <c r="C33" s="38"/>
      <c r="D33" s="38"/>
      <c r="E33" s="60">
        <v>2160</v>
      </c>
      <c r="F33" s="60"/>
      <c r="G33" s="40">
        <f>I33-E33</f>
        <v>453.59999999999991</v>
      </c>
      <c r="H33" s="41"/>
      <c r="I33" s="47">
        <f>E33*(1.21)</f>
        <v>2613.6</v>
      </c>
      <c r="J33" s="48"/>
    </row>
    <row r="34" spans="1:10" ht="39" customHeight="1" thickBot="1">
      <c r="A34" s="105" t="s">
        <v>32</v>
      </c>
      <c r="B34" s="106"/>
      <c r="C34" s="106"/>
      <c r="D34" s="106"/>
      <c r="E34" s="83">
        <f>(E32+E33)*1*(8-I12)</f>
        <v>18720</v>
      </c>
      <c r="F34" s="83"/>
      <c r="G34" s="83">
        <f>(G32+G33)*1*(8-I12)</f>
        <v>3931.1999999999989</v>
      </c>
      <c r="H34" s="83"/>
      <c r="I34" s="83">
        <f>(I32+I33)*1*(8-I12)</f>
        <v>22651.199999999997</v>
      </c>
      <c r="J34" s="91"/>
    </row>
    <row r="35" spans="1:10" ht="3.75" customHeight="1" thickBot="1">
      <c r="A35" s="92"/>
      <c r="B35" s="93"/>
      <c r="C35" s="93"/>
      <c r="D35" s="93"/>
      <c r="E35" s="93"/>
      <c r="F35" s="93"/>
      <c r="G35" s="93"/>
      <c r="H35" s="93"/>
      <c r="I35" s="93"/>
      <c r="J35" s="94"/>
    </row>
    <row r="36" spans="1:10" s="24" customFormat="1" ht="39.75" customHeight="1" thickBot="1">
      <c r="A36" s="95" t="s">
        <v>33</v>
      </c>
      <c r="B36" s="96"/>
      <c r="C36" s="96"/>
      <c r="D36" s="96"/>
      <c r="E36" s="100">
        <f>E11+E28+E30+E34</f>
        <v>1441983.07</v>
      </c>
      <c r="F36" s="100"/>
      <c r="G36" s="100">
        <f>G11+G28+G30+G34</f>
        <v>302816.44469999993</v>
      </c>
      <c r="H36" s="100"/>
      <c r="I36" s="100">
        <f>I11+I28+I30+I34</f>
        <v>1744799.5146999999</v>
      </c>
      <c r="J36" s="107"/>
    </row>
    <row r="37" spans="1:10" ht="9.75" customHeight="1"/>
    <row r="38" spans="1:10" ht="30" customHeight="1">
      <c r="A38" s="88" t="s">
        <v>10</v>
      </c>
      <c r="B38" s="88"/>
      <c r="C38" s="88"/>
      <c r="D38" s="88"/>
      <c r="E38" s="88"/>
      <c r="F38" s="88"/>
      <c r="G38" s="88"/>
      <c r="H38" s="88"/>
      <c r="I38" s="88"/>
      <c r="J38" s="88"/>
    </row>
    <row r="39" spans="1:10" ht="32.25" customHeight="1">
      <c r="A39" s="104" t="s">
        <v>8</v>
      </c>
      <c r="B39" s="104"/>
      <c r="C39" s="104"/>
      <c r="D39" s="104"/>
      <c r="E39" s="104"/>
      <c r="F39" s="104"/>
      <c r="G39" s="104"/>
      <c r="H39" s="104"/>
      <c r="I39" s="104"/>
      <c r="J39" s="104"/>
    </row>
    <row r="40" spans="1:10" ht="46.5" customHeight="1">
      <c r="A40" s="97" t="s">
        <v>9</v>
      </c>
      <c r="B40" s="97"/>
      <c r="C40" s="97"/>
      <c r="D40" s="97"/>
      <c r="E40" s="97"/>
      <c r="F40" s="97"/>
      <c r="G40" s="97"/>
      <c r="H40" s="97"/>
      <c r="I40" s="97"/>
      <c r="J40" s="97"/>
    </row>
    <row r="41" spans="1:10" ht="44.25" customHeight="1">
      <c r="A41" s="82" t="s">
        <v>12</v>
      </c>
      <c r="B41" s="82"/>
      <c r="C41" s="82"/>
      <c r="D41" s="82"/>
      <c r="E41" s="82"/>
      <c r="F41" s="82"/>
      <c r="G41" s="82"/>
      <c r="H41" s="82"/>
      <c r="I41" s="82"/>
      <c r="J41" s="82"/>
    </row>
    <row r="42" spans="1:10" ht="9" customHeight="1">
      <c r="A42" s="87"/>
      <c r="B42" s="87"/>
      <c r="C42" s="87"/>
      <c r="D42" s="87"/>
      <c r="E42" s="87"/>
      <c r="F42" s="87"/>
      <c r="G42" s="87"/>
      <c r="H42" s="87"/>
      <c r="I42" s="87"/>
      <c r="J42" s="87"/>
    </row>
    <row r="43" spans="1:10" ht="31.5" customHeight="1">
      <c r="A43" s="78" t="s">
        <v>37</v>
      </c>
      <c r="B43" s="78"/>
      <c r="C43" s="78"/>
      <c r="D43" s="78"/>
      <c r="E43" s="78"/>
      <c r="F43" s="78"/>
      <c r="G43" s="78"/>
      <c r="H43" s="78"/>
      <c r="I43" s="78"/>
      <c r="J43" s="78"/>
    </row>
    <row r="44" spans="1:10" ht="33" customHeight="1">
      <c r="A44" s="78" t="s">
        <v>36</v>
      </c>
      <c r="B44" s="78"/>
      <c r="C44" s="78"/>
      <c r="D44" s="78"/>
      <c r="E44" s="78"/>
      <c r="F44" s="78"/>
      <c r="G44" s="78"/>
      <c r="H44" s="78"/>
      <c r="I44" s="78"/>
      <c r="J44" s="78"/>
    </row>
    <row r="45" spans="1:10" ht="39" customHeight="1">
      <c r="A45" s="78" t="s">
        <v>35</v>
      </c>
      <c r="B45" s="78"/>
      <c r="C45" s="78"/>
      <c r="D45" s="78"/>
      <c r="E45" s="78"/>
      <c r="F45" s="78"/>
      <c r="G45" s="78"/>
      <c r="H45" s="78"/>
      <c r="I45" s="78"/>
      <c r="J45" s="78"/>
    </row>
    <row r="46" spans="1:10" ht="17.25">
      <c r="A46" s="25"/>
    </row>
    <row r="47" spans="1:10" ht="27" customHeight="1">
      <c r="I47" s="18"/>
      <c r="J47" s="18"/>
    </row>
    <row r="87" ht="22.5" customHeight="1"/>
    <row r="88" ht="8.25" customHeight="1"/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6:D36"/>
    <mergeCell ref="E36:F36"/>
    <mergeCell ref="G36:H36"/>
    <mergeCell ref="I36:J36"/>
    <mergeCell ref="A31:J31"/>
    <mergeCell ref="A32:D32"/>
    <mergeCell ref="E32:F32"/>
    <mergeCell ref="G32:H32"/>
    <mergeCell ref="I32:J32"/>
    <mergeCell ref="A33:D33"/>
    <mergeCell ref="E33:F33"/>
    <mergeCell ref="G33:H33"/>
    <mergeCell ref="I33:J33"/>
    <mergeCell ref="A34:D34"/>
    <mergeCell ref="E34:F34"/>
    <mergeCell ref="G34:H34"/>
    <mergeCell ref="I34:J34"/>
    <mergeCell ref="A35:J35"/>
    <mergeCell ref="A44:J44"/>
    <mergeCell ref="A45:J45"/>
    <mergeCell ref="A38:J38"/>
    <mergeCell ref="A39:J39"/>
    <mergeCell ref="A40:J40"/>
    <mergeCell ref="A41:J41"/>
    <mergeCell ref="A42:J42"/>
    <mergeCell ref="A43:J43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tabSelected="1" zoomScale="80" zoomScaleNormal="80" workbookViewId="0">
      <selection activeCell="E11" sqref="E11:F11"/>
    </sheetView>
  </sheetViews>
  <sheetFormatPr defaultRowHeight="15"/>
  <cols>
    <col min="1" max="4" width="25.140625" style="18" customWidth="1"/>
    <col min="5" max="8" width="9.140625" style="18"/>
    <col min="9" max="10" width="9.140625" style="28"/>
    <col min="11" max="11" width="13.28515625" style="18" customWidth="1"/>
    <col min="12" max="16384" width="9.140625" style="18"/>
  </cols>
  <sheetData>
    <row r="1" spans="1:10" ht="21">
      <c r="A1" s="34" t="s">
        <v>34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34.5" thickBot="1">
      <c r="A2" s="54" t="s">
        <v>13</v>
      </c>
      <c r="B2" s="55"/>
      <c r="C2" s="55"/>
      <c r="D2" s="55"/>
      <c r="E2" s="55"/>
      <c r="F2" s="55"/>
      <c r="G2" s="55"/>
      <c r="H2" s="55"/>
      <c r="I2" s="55"/>
      <c r="J2" s="56"/>
    </row>
    <row r="3" spans="1:10" ht="27" customHeight="1" thickBot="1">
      <c r="A3" s="17" t="s">
        <v>41</v>
      </c>
      <c r="B3" s="32" t="s">
        <v>42</v>
      </c>
      <c r="C3" s="33"/>
      <c r="D3" s="33"/>
      <c r="E3" s="33"/>
      <c r="F3" s="33"/>
      <c r="G3" s="33"/>
      <c r="H3" s="33"/>
      <c r="I3" s="33"/>
      <c r="J3" s="33"/>
    </row>
    <row r="4" spans="1:10">
      <c r="A4" s="20" t="s">
        <v>0</v>
      </c>
      <c r="B4" s="19"/>
      <c r="C4" s="19"/>
      <c r="D4" s="19"/>
      <c r="E4" s="19"/>
      <c r="F4" s="19"/>
      <c r="G4" s="19"/>
      <c r="H4" s="19"/>
      <c r="I4" s="27"/>
      <c r="J4" s="26"/>
    </row>
    <row r="5" spans="1:10">
      <c r="A5" s="57" t="s">
        <v>43</v>
      </c>
      <c r="B5" s="58"/>
      <c r="C5" s="58"/>
      <c r="D5" s="58"/>
      <c r="E5" s="58"/>
      <c r="F5" s="58"/>
      <c r="G5" s="58"/>
      <c r="H5" s="58"/>
      <c r="I5" s="58"/>
      <c r="J5" s="59"/>
    </row>
    <row r="6" spans="1:10">
      <c r="A6" s="66" t="s">
        <v>14</v>
      </c>
      <c r="B6" s="67"/>
      <c r="C6" s="67"/>
      <c r="D6" s="21" t="s">
        <v>1</v>
      </c>
      <c r="E6" s="19"/>
      <c r="F6" s="19"/>
      <c r="G6" s="68" t="s">
        <v>2</v>
      </c>
      <c r="H6" s="67"/>
      <c r="I6" s="67"/>
      <c r="J6" s="26"/>
    </row>
    <row r="7" spans="1:10" ht="15.75" thickBot="1">
      <c r="A7" s="69" t="s">
        <v>44</v>
      </c>
      <c r="B7" s="70"/>
      <c r="C7" s="70"/>
      <c r="D7" s="71">
        <v>420724538703</v>
      </c>
      <c r="E7" s="72"/>
      <c r="F7" s="72"/>
      <c r="G7" s="84" t="s">
        <v>45</v>
      </c>
      <c r="H7" s="85"/>
      <c r="I7" s="85"/>
      <c r="J7" s="86"/>
    </row>
    <row r="8" spans="1:10" ht="21.75" customHeight="1" thickTop="1" thickBot="1">
      <c r="A8" s="73" t="s">
        <v>20</v>
      </c>
      <c r="B8" s="74"/>
      <c r="C8" s="74"/>
      <c r="D8" s="74"/>
      <c r="E8" s="74"/>
      <c r="F8" s="74"/>
      <c r="G8" s="74"/>
      <c r="H8" s="74"/>
      <c r="I8" s="74"/>
      <c r="J8" s="75"/>
    </row>
    <row r="9" spans="1:10" ht="15.75" thickBot="1">
      <c r="A9" s="63"/>
      <c r="B9" s="64"/>
      <c r="C9" s="64"/>
      <c r="D9" s="65"/>
      <c r="E9" s="52" t="s">
        <v>3</v>
      </c>
      <c r="F9" s="52"/>
      <c r="G9" s="52" t="s">
        <v>4</v>
      </c>
      <c r="H9" s="52"/>
      <c r="I9" s="52" t="s">
        <v>5</v>
      </c>
      <c r="J9" s="53"/>
    </row>
    <row r="10" spans="1:10" s="22" customFormat="1" ht="15.75" thickBot="1">
      <c r="A10" s="76" t="s">
        <v>17</v>
      </c>
      <c r="B10" s="77"/>
      <c r="C10" s="77"/>
      <c r="D10" s="31" t="s">
        <v>39</v>
      </c>
      <c r="E10" s="32">
        <v>2190343.35</v>
      </c>
      <c r="F10" s="39"/>
      <c r="G10" s="40">
        <f>I10-E10</f>
        <v>459972.10349999974</v>
      </c>
      <c r="H10" s="41"/>
      <c r="I10" s="47">
        <f>E10*(1.21)</f>
        <v>2650315.4534999998</v>
      </c>
      <c r="J10" s="48"/>
    </row>
    <row r="11" spans="1:10" s="22" customFormat="1" ht="15.75" thickBot="1">
      <c r="A11" s="15" t="s">
        <v>19</v>
      </c>
      <c r="B11" s="16"/>
      <c r="C11" s="16"/>
      <c r="D11" s="30">
        <v>1</v>
      </c>
      <c r="E11" s="32">
        <f>E10*D11</f>
        <v>2190343.35</v>
      </c>
      <c r="F11" s="39"/>
      <c r="G11" s="40">
        <f>I11-E11</f>
        <v>459972.10349999974</v>
      </c>
      <c r="H11" s="41"/>
      <c r="I11" s="47">
        <f>E11*(1.21)</f>
        <v>2650315.4534999998</v>
      </c>
      <c r="J11" s="48"/>
    </row>
    <row r="12" spans="1:10" ht="15.75" thickBot="1">
      <c r="A12" s="42" t="s">
        <v>18</v>
      </c>
      <c r="B12" s="43"/>
      <c r="C12" s="43"/>
      <c r="D12" s="43"/>
      <c r="E12" s="43"/>
      <c r="F12" s="43"/>
      <c r="G12" s="43"/>
      <c r="H12" s="43"/>
      <c r="I12" s="29">
        <v>2</v>
      </c>
      <c r="J12" s="23" t="s">
        <v>6</v>
      </c>
    </row>
    <row r="13" spans="1:10" ht="5.25" customHeight="1" thickBot="1">
      <c r="A13" s="44"/>
      <c r="B13" s="45"/>
      <c r="C13" s="45"/>
      <c r="D13" s="45"/>
      <c r="E13" s="45"/>
      <c r="F13" s="45"/>
      <c r="G13" s="45"/>
      <c r="H13" s="45"/>
      <c r="I13" s="45"/>
      <c r="J13" s="46"/>
    </row>
    <row r="14" spans="1:10" ht="18" customHeight="1" thickBot="1">
      <c r="A14" s="49" t="s">
        <v>40</v>
      </c>
      <c r="B14" s="50"/>
      <c r="C14" s="50"/>
      <c r="D14" s="50"/>
      <c r="E14" s="50"/>
      <c r="F14" s="50"/>
      <c r="G14" s="50"/>
      <c r="H14" s="50"/>
      <c r="I14" s="50"/>
      <c r="J14" s="51"/>
    </row>
    <row r="15" spans="1:10" ht="15.75" thickBot="1">
      <c r="A15" s="35"/>
      <c r="B15" s="36"/>
      <c r="C15" s="36"/>
      <c r="D15" s="36"/>
      <c r="E15" s="52" t="s">
        <v>3</v>
      </c>
      <c r="F15" s="52"/>
      <c r="G15" s="52" t="s">
        <v>4</v>
      </c>
      <c r="H15" s="52"/>
      <c r="I15" s="52" t="s">
        <v>5</v>
      </c>
      <c r="J15" s="53"/>
    </row>
    <row r="16" spans="1:10" ht="32.25" customHeight="1" thickBot="1">
      <c r="A16" s="37" t="s">
        <v>15</v>
      </c>
      <c r="B16" s="38"/>
      <c r="C16" s="38"/>
      <c r="D16" s="38"/>
      <c r="E16" s="60">
        <v>2450</v>
      </c>
      <c r="F16" s="60"/>
      <c r="G16" s="40">
        <f>I16-E16</f>
        <v>514.5</v>
      </c>
      <c r="H16" s="41"/>
      <c r="I16" s="47">
        <f>E16*(1.21)</f>
        <v>2964.5</v>
      </c>
      <c r="J16" s="48"/>
    </row>
    <row r="17" spans="1:10" ht="15.75" thickBot="1">
      <c r="A17" s="42" t="s">
        <v>21</v>
      </c>
      <c r="B17" s="43"/>
      <c r="C17" s="43"/>
      <c r="D17" s="43"/>
      <c r="E17" s="43"/>
      <c r="F17" s="43"/>
      <c r="G17" s="43"/>
      <c r="H17" s="43"/>
      <c r="I17" s="29">
        <v>0.5</v>
      </c>
      <c r="J17" s="23" t="s">
        <v>7</v>
      </c>
    </row>
    <row r="18" spans="1:10" ht="32.25" customHeight="1" thickBot="1">
      <c r="A18" s="89" t="s">
        <v>16</v>
      </c>
      <c r="B18" s="90"/>
      <c r="C18" s="90"/>
      <c r="D18" s="90"/>
      <c r="E18" s="83">
        <f>E16*(8-I12)*I17</f>
        <v>7350</v>
      </c>
      <c r="F18" s="83"/>
      <c r="G18" s="83">
        <f>G16*(8-I12)*I17</f>
        <v>1543.5</v>
      </c>
      <c r="H18" s="83"/>
      <c r="I18" s="83">
        <f>I16*(8-I12)*I17</f>
        <v>8893.5</v>
      </c>
      <c r="J18" s="91"/>
    </row>
    <row r="19" spans="1:10" ht="3.75" customHeight="1" thickBot="1">
      <c r="A19" s="44"/>
      <c r="B19" s="45"/>
      <c r="C19" s="45"/>
      <c r="D19" s="45"/>
      <c r="E19" s="45"/>
      <c r="F19" s="45"/>
      <c r="G19" s="45"/>
      <c r="H19" s="45"/>
      <c r="I19" s="45"/>
      <c r="J19" s="46"/>
    </row>
    <row r="20" spans="1:10" ht="47.25" customHeight="1" thickBot="1">
      <c r="A20" s="61" t="s">
        <v>22</v>
      </c>
      <c r="B20" s="62"/>
      <c r="C20" s="62"/>
      <c r="D20" s="62"/>
      <c r="E20" s="60">
        <v>1500</v>
      </c>
      <c r="F20" s="60"/>
      <c r="G20" s="40">
        <f>I20-E20</f>
        <v>315</v>
      </c>
      <c r="H20" s="41"/>
      <c r="I20" s="47">
        <f>E20*(1.21)</f>
        <v>1815</v>
      </c>
      <c r="J20" s="48"/>
    </row>
    <row r="21" spans="1:10" ht="15.75" thickBot="1">
      <c r="A21" s="42" t="s">
        <v>26</v>
      </c>
      <c r="B21" s="43"/>
      <c r="C21" s="43"/>
      <c r="D21" s="43"/>
      <c r="E21" s="43"/>
      <c r="F21" s="43"/>
      <c r="G21" s="43"/>
      <c r="H21" s="43"/>
      <c r="I21" s="29">
        <v>0.5</v>
      </c>
      <c r="J21" s="23" t="s">
        <v>7</v>
      </c>
    </row>
    <row r="22" spans="1:10" ht="33.75" customHeight="1" thickBot="1">
      <c r="A22" s="98" t="s">
        <v>23</v>
      </c>
      <c r="B22" s="99"/>
      <c r="C22" s="99"/>
      <c r="D22" s="99"/>
      <c r="E22" s="83">
        <f>E20*(8-I12)*I21</f>
        <v>4500</v>
      </c>
      <c r="F22" s="83"/>
      <c r="G22" s="83">
        <f>G20*(8-I12)*I21</f>
        <v>945</v>
      </c>
      <c r="H22" s="83"/>
      <c r="I22" s="83">
        <f>I20*(8-I12)*I21</f>
        <v>5445</v>
      </c>
      <c r="J22" s="91"/>
    </row>
    <row r="23" spans="1:10" ht="5.25" customHeight="1" thickBot="1">
      <c r="A23" s="44"/>
      <c r="B23" s="45"/>
      <c r="C23" s="45"/>
      <c r="D23" s="45"/>
      <c r="E23" s="45"/>
      <c r="F23" s="45"/>
      <c r="G23" s="45"/>
      <c r="H23" s="45"/>
      <c r="I23" s="45"/>
      <c r="J23" s="46"/>
    </row>
    <row r="24" spans="1:10" ht="54" customHeight="1" thickBot="1">
      <c r="A24" s="61" t="s">
        <v>24</v>
      </c>
      <c r="B24" s="62"/>
      <c r="C24" s="62"/>
      <c r="D24" s="62"/>
      <c r="E24" s="60">
        <v>0</v>
      </c>
      <c r="F24" s="60"/>
      <c r="G24" s="40">
        <f>I24-E24</f>
        <v>0</v>
      </c>
      <c r="H24" s="41"/>
      <c r="I24" s="47">
        <f>E24*(1.21)</f>
        <v>0</v>
      </c>
      <c r="J24" s="48"/>
    </row>
    <row r="25" spans="1:10" ht="15.75" thickBot="1">
      <c r="A25" s="37" t="s">
        <v>25</v>
      </c>
      <c r="B25" s="101"/>
      <c r="C25" s="101"/>
      <c r="D25" s="101"/>
      <c r="E25" s="101"/>
      <c r="F25" s="101"/>
      <c r="G25" s="101"/>
      <c r="H25" s="101"/>
      <c r="I25" s="29">
        <v>0</v>
      </c>
      <c r="J25" s="23" t="s">
        <v>7</v>
      </c>
    </row>
    <row r="26" spans="1:10" ht="36" customHeight="1" thickBot="1">
      <c r="A26" s="102" t="s">
        <v>27</v>
      </c>
      <c r="B26" s="103"/>
      <c r="C26" s="103"/>
      <c r="D26" s="103"/>
      <c r="E26" s="83">
        <f>E24*(8-I12)*I25</f>
        <v>0</v>
      </c>
      <c r="F26" s="83"/>
      <c r="G26" s="83">
        <f>G24*(8-I12)*I25</f>
        <v>0</v>
      </c>
      <c r="H26" s="83"/>
      <c r="I26" s="83">
        <f>I24*(8-I12)*I25</f>
        <v>0</v>
      </c>
      <c r="J26" s="91"/>
    </row>
    <row r="27" spans="1:10" ht="4.5" customHeight="1" thickBot="1">
      <c r="A27" s="79"/>
      <c r="B27" s="80"/>
      <c r="C27" s="80"/>
      <c r="D27" s="80"/>
      <c r="E27" s="80"/>
      <c r="F27" s="80"/>
      <c r="G27" s="80"/>
      <c r="H27" s="80"/>
      <c r="I27" s="80"/>
      <c r="J27" s="81"/>
    </row>
    <row r="28" spans="1:10" ht="30" customHeight="1" thickBot="1">
      <c r="A28" s="95" t="s">
        <v>28</v>
      </c>
      <c r="B28" s="96"/>
      <c r="C28" s="96"/>
      <c r="D28" s="96"/>
      <c r="E28" s="83">
        <f>D11*(E18+E22+E26)</f>
        <v>11850</v>
      </c>
      <c r="F28" s="83"/>
      <c r="G28" s="83">
        <f>D11*(G18+G22+G26)</f>
        <v>2488.5</v>
      </c>
      <c r="H28" s="83"/>
      <c r="I28" s="83">
        <f>D11*(I18+I22+I26)</f>
        <v>14338.5</v>
      </c>
      <c r="J28" s="91"/>
    </row>
    <row r="29" spans="1:10" ht="30" customHeight="1" thickBot="1">
      <c r="A29" s="49" t="s">
        <v>11</v>
      </c>
      <c r="B29" s="50"/>
      <c r="C29" s="50"/>
      <c r="D29" s="50"/>
      <c r="E29" s="50"/>
      <c r="F29" s="50"/>
      <c r="G29" s="50"/>
      <c r="H29" s="50"/>
      <c r="I29" s="50"/>
      <c r="J29" s="51"/>
    </row>
    <row r="30" spans="1:10" ht="51" customHeight="1" thickBot="1">
      <c r="A30" s="37" t="s">
        <v>29</v>
      </c>
      <c r="B30" s="38"/>
      <c r="C30" s="38"/>
      <c r="D30" s="38"/>
      <c r="E30" s="60">
        <v>3200</v>
      </c>
      <c r="F30" s="60"/>
      <c r="G30" s="40">
        <f>I30-E30</f>
        <v>672</v>
      </c>
      <c r="H30" s="41"/>
      <c r="I30" s="47">
        <f>E30*(1.21)</f>
        <v>3872</v>
      </c>
      <c r="J30" s="48"/>
    </row>
    <row r="31" spans="1:10" ht="29.25" customHeight="1" thickBot="1">
      <c r="A31" s="49" t="s">
        <v>38</v>
      </c>
      <c r="B31" s="50"/>
      <c r="C31" s="50"/>
      <c r="D31" s="50"/>
      <c r="E31" s="50"/>
      <c r="F31" s="50"/>
      <c r="G31" s="50"/>
      <c r="H31" s="50"/>
      <c r="I31" s="50"/>
      <c r="J31" s="51"/>
    </row>
    <row r="32" spans="1:10" ht="29.25" customHeight="1" thickBot="1">
      <c r="A32" s="37" t="s">
        <v>30</v>
      </c>
      <c r="B32" s="38"/>
      <c r="C32" s="38"/>
      <c r="D32" s="38"/>
      <c r="E32" s="60">
        <v>960</v>
      </c>
      <c r="F32" s="60"/>
      <c r="G32" s="40">
        <f>I32-E32</f>
        <v>201.59999999999991</v>
      </c>
      <c r="H32" s="41"/>
      <c r="I32" s="47">
        <f>E32*(1.21)</f>
        <v>1161.5999999999999</v>
      </c>
      <c r="J32" s="48"/>
    </row>
    <row r="33" spans="1:10" ht="48" customHeight="1" thickBot="1">
      <c r="A33" s="37" t="s">
        <v>31</v>
      </c>
      <c r="B33" s="38"/>
      <c r="C33" s="38"/>
      <c r="D33" s="38"/>
      <c r="E33" s="60">
        <v>2160</v>
      </c>
      <c r="F33" s="60"/>
      <c r="G33" s="40">
        <f>I33-E33</f>
        <v>453.59999999999991</v>
      </c>
      <c r="H33" s="41"/>
      <c r="I33" s="47">
        <f>E33*(1.21)</f>
        <v>2613.6</v>
      </c>
      <c r="J33" s="48"/>
    </row>
    <row r="34" spans="1:10" ht="39" customHeight="1" thickBot="1">
      <c r="A34" s="105" t="s">
        <v>32</v>
      </c>
      <c r="B34" s="106"/>
      <c r="C34" s="106"/>
      <c r="D34" s="106"/>
      <c r="E34" s="83">
        <f>(E32+E33)*1*(8-I12)</f>
        <v>18720</v>
      </c>
      <c r="F34" s="83"/>
      <c r="G34" s="83">
        <f>(G32+G33)*1*(8-I12)</f>
        <v>3931.1999999999989</v>
      </c>
      <c r="H34" s="83"/>
      <c r="I34" s="83">
        <f>(I32+I33)*1*(8-I12)</f>
        <v>22651.199999999997</v>
      </c>
      <c r="J34" s="91"/>
    </row>
    <row r="35" spans="1:10" ht="3.75" customHeight="1" thickBot="1">
      <c r="A35" s="92"/>
      <c r="B35" s="93"/>
      <c r="C35" s="93"/>
      <c r="D35" s="93"/>
      <c r="E35" s="93"/>
      <c r="F35" s="93"/>
      <c r="G35" s="93"/>
      <c r="H35" s="93"/>
      <c r="I35" s="93"/>
      <c r="J35" s="94"/>
    </row>
    <row r="36" spans="1:10" s="24" customFormat="1" ht="39.75" customHeight="1" thickBot="1">
      <c r="A36" s="95" t="s">
        <v>33</v>
      </c>
      <c r="B36" s="96"/>
      <c r="C36" s="96"/>
      <c r="D36" s="96"/>
      <c r="E36" s="100">
        <f>E11+E28+E30+E34</f>
        <v>2224113.35</v>
      </c>
      <c r="F36" s="100"/>
      <c r="G36" s="100">
        <f>G11+G28+G30+G34</f>
        <v>467063.80349999975</v>
      </c>
      <c r="H36" s="100"/>
      <c r="I36" s="100">
        <f>I11+I28+I30+I34</f>
        <v>2691177.1535</v>
      </c>
      <c r="J36" s="107"/>
    </row>
    <row r="37" spans="1:10" ht="9.75" customHeight="1"/>
    <row r="38" spans="1:10" ht="30" customHeight="1">
      <c r="A38" s="88" t="s">
        <v>10</v>
      </c>
      <c r="B38" s="88"/>
      <c r="C38" s="88"/>
      <c r="D38" s="88"/>
      <c r="E38" s="88"/>
      <c r="F38" s="88"/>
      <c r="G38" s="88"/>
      <c r="H38" s="88"/>
      <c r="I38" s="88"/>
      <c r="J38" s="88"/>
    </row>
    <row r="39" spans="1:10" ht="32.25" customHeight="1">
      <c r="A39" s="104" t="s">
        <v>8</v>
      </c>
      <c r="B39" s="104"/>
      <c r="C39" s="104"/>
      <c r="D39" s="104"/>
      <c r="E39" s="104"/>
      <c r="F39" s="104"/>
      <c r="G39" s="104"/>
      <c r="H39" s="104"/>
      <c r="I39" s="104"/>
      <c r="J39" s="104"/>
    </row>
    <row r="40" spans="1:10" ht="46.5" customHeight="1">
      <c r="A40" s="97" t="s">
        <v>9</v>
      </c>
      <c r="B40" s="97"/>
      <c r="C40" s="97"/>
      <c r="D40" s="97"/>
      <c r="E40" s="97"/>
      <c r="F40" s="97"/>
      <c r="G40" s="97"/>
      <c r="H40" s="97"/>
      <c r="I40" s="97"/>
      <c r="J40" s="97"/>
    </row>
    <row r="41" spans="1:10" ht="44.25" customHeight="1">
      <c r="A41" s="82" t="s">
        <v>12</v>
      </c>
      <c r="B41" s="82"/>
      <c r="C41" s="82"/>
      <c r="D41" s="82"/>
      <c r="E41" s="82"/>
      <c r="F41" s="82"/>
      <c r="G41" s="82"/>
      <c r="H41" s="82"/>
      <c r="I41" s="82"/>
      <c r="J41" s="82"/>
    </row>
    <row r="42" spans="1:10" ht="9" customHeight="1">
      <c r="A42" s="87"/>
      <c r="B42" s="87"/>
      <c r="C42" s="87"/>
      <c r="D42" s="87"/>
      <c r="E42" s="87"/>
      <c r="F42" s="87"/>
      <c r="G42" s="87"/>
      <c r="H42" s="87"/>
      <c r="I42" s="87"/>
      <c r="J42" s="87"/>
    </row>
    <row r="43" spans="1:10" ht="31.5" customHeight="1">
      <c r="A43" s="78" t="s">
        <v>37</v>
      </c>
      <c r="B43" s="78"/>
      <c r="C43" s="78"/>
      <c r="D43" s="78"/>
      <c r="E43" s="78"/>
      <c r="F43" s="78"/>
      <c r="G43" s="78"/>
      <c r="H43" s="78"/>
      <c r="I43" s="78"/>
      <c r="J43" s="78"/>
    </row>
    <row r="44" spans="1:10" ht="33" customHeight="1">
      <c r="A44" s="78" t="s">
        <v>36</v>
      </c>
      <c r="B44" s="78"/>
      <c r="C44" s="78"/>
      <c r="D44" s="78"/>
      <c r="E44" s="78"/>
      <c r="F44" s="78"/>
      <c r="G44" s="78"/>
      <c r="H44" s="78"/>
      <c r="I44" s="78"/>
      <c r="J44" s="78"/>
    </row>
    <row r="45" spans="1:10" ht="39" customHeight="1">
      <c r="A45" s="78" t="s">
        <v>35</v>
      </c>
      <c r="B45" s="78"/>
      <c r="C45" s="78"/>
      <c r="D45" s="78"/>
      <c r="E45" s="78"/>
      <c r="F45" s="78"/>
      <c r="G45" s="78"/>
      <c r="H45" s="78"/>
      <c r="I45" s="78"/>
      <c r="J45" s="78"/>
    </row>
    <row r="46" spans="1:10" ht="17.25">
      <c r="A46" s="25"/>
    </row>
    <row r="47" spans="1:10" ht="27" customHeight="1">
      <c r="I47" s="18"/>
      <c r="J47" s="18"/>
    </row>
    <row r="87" ht="22.5" customHeight="1"/>
    <row r="88" ht="8.25" customHeight="1"/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6:D36"/>
    <mergeCell ref="E36:F36"/>
    <mergeCell ref="G36:H36"/>
    <mergeCell ref="I36:J36"/>
    <mergeCell ref="A31:J31"/>
    <mergeCell ref="A32:D32"/>
    <mergeCell ref="E32:F32"/>
    <mergeCell ref="G32:H32"/>
    <mergeCell ref="I32:J32"/>
    <mergeCell ref="A33:D33"/>
    <mergeCell ref="E33:F33"/>
    <mergeCell ref="G33:H33"/>
    <mergeCell ref="I33:J33"/>
    <mergeCell ref="A34:D34"/>
    <mergeCell ref="E34:F34"/>
    <mergeCell ref="G34:H34"/>
    <mergeCell ref="I34:J34"/>
    <mergeCell ref="A35:J35"/>
    <mergeCell ref="A44:J44"/>
    <mergeCell ref="A45:J45"/>
    <mergeCell ref="A38:J38"/>
    <mergeCell ref="A39:J39"/>
    <mergeCell ref="A40:J40"/>
    <mergeCell ref="A41:J41"/>
    <mergeCell ref="A42:J42"/>
    <mergeCell ref="A43:J43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RHB</vt:lpstr>
      <vt:lpstr>GASTRO</vt:lpstr>
      <vt:lpstr>RDG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63189</cp:lastModifiedBy>
  <cp:lastPrinted>2017-03-17T08:38:19Z</cp:lastPrinted>
  <dcterms:created xsi:type="dcterms:W3CDTF">2016-05-04T05:30:34Z</dcterms:created>
  <dcterms:modified xsi:type="dcterms:W3CDTF">2019-05-02T05:33:31Z</dcterms:modified>
</cp:coreProperties>
</file>