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/>
  </bookViews>
  <sheets>
    <sheet name="průzkum trhu - rozpis ce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G31" i="1"/>
  <c r="G30" i="1"/>
  <c r="G32" i="1" s="1"/>
  <c r="G24" i="1"/>
  <c r="G20" i="1"/>
  <c r="I34" i="1"/>
  <c r="I31" i="1"/>
  <c r="I30" i="1"/>
  <c r="I16" i="1" l="1"/>
  <c r="G16" i="1" s="1"/>
  <c r="E11" i="1"/>
  <c r="I11" i="1" s="1"/>
  <c r="G11" i="1" s="1"/>
  <c r="I10" i="1"/>
  <c r="G10" i="1" s="1"/>
  <c r="I32" i="1" l="1"/>
  <c r="E32" i="1"/>
  <c r="I26" i="1"/>
  <c r="G26" i="1"/>
  <c r="E26" i="1"/>
  <c r="I22" i="1"/>
  <c r="G22" i="1"/>
  <c r="E22" i="1"/>
  <c r="I18" i="1"/>
  <c r="G18" i="1"/>
  <c r="E18" i="1"/>
  <c r="E28" i="1" l="1"/>
  <c r="G28" i="1"/>
  <c r="G36" i="1" s="1"/>
  <c r="I28" i="1"/>
  <c r="I36" i="1" s="1"/>
  <c r="E36" i="1" l="1"/>
</calcChain>
</file>

<file path=xl/sharedStrings.xml><?xml version="1.0" encoding="utf-8"?>
<sst xmlns="http://schemas.openxmlformats.org/spreadsheetml/2006/main" count="51" uniqueCount="46">
  <si>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</si>
  <si>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</si>
  <si>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</si>
  <si>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</si>
  <si>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</si>
  <si>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</si>
  <si>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</si>
  <si>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</si>
  <si>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</si>
  <si>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</si>
  <si>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</si>
  <si>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</si>
  <si>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</si>
  <si>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</si>
  <si>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</si>
  <si>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</si>
  <si>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</si>
  <si>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</si>
  <si>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</si>
  <si>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</si>
  <si>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</si>
  <si>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</si>
  <si>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</si>
  <si>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</si>
  <si>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</si>
  <si>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</si>
  <si>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</si>
  <si>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</si>
  <si>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</si>
  <si>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</si>
  <si>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</si>
  <si>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</si>
  <si>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</si>
  <si>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</si>
  <si>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</si>
  <si>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</si>
  <si>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</si>
  <si>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</si>
  <si>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</si>
  <si>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</si>
  <si>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</si>
  <si>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</si>
  <si>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Josef Machanec</t>
  </si>
  <si>
    <t>machanec@btl.cz</t>
  </si>
  <si>
    <t>BTL zdravotnická technika, a.s., Makovského náměstí 3147/2, Žabovřesky, 616 00 Brno, IČ: 26884143</t>
  </si>
  <si>
    <t>BTL EMSELLA Křeslo ke stimulaci pánevního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</si>
</sst>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6" fillId="3" borderId="7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7" fillId="0" borderId="3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/>
    </xf>
    <xf numFmtId="44" fontId="2" fillId="0" borderId="10" xfId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9" fillId="3" borderId="1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44" fontId="2" fillId="4" borderId="9" xfId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44" fontId="6" fillId="4" borderId="7" xfId="1" applyFont="1" applyFill="1" applyBorder="1" applyAlignment="1">
      <alignment horizontal="center" vertical="center"/>
    </xf>
    <xf numFmtId="44" fontId="6" fillId="4" borderId="9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2" fillId="8" borderId="8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4" fontId="2" fillId="4" borderId="17" xfId="1" applyNumberFormat="1" applyFont="1" applyFill="1" applyBorder="1" applyAlignment="1">
      <alignment horizontal="center" vertical="center"/>
    </xf>
    <xf numFmtId="44" fontId="2" fillId="4" borderId="18" xfId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18" xfId="2" applyBorder="1" applyAlignment="1">
      <alignment horizontal="center" vertical="center"/>
    </xf>
    <xf numFmtId="44" fontId="2" fillId="4" borderId="17" xfId="1" applyFont="1" applyFill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3" fillId="4" borderId="26" xfId="2" applyFill="1" applyBorder="1" applyAlignment="1">
      <alignment vertical="center"/>
    </xf>
    <xf numFmtId="0" fontId="3" fillId="4" borderId="23" xfId="2" applyFill="1" applyBorder="1" applyAlignment="1">
      <alignment vertical="center"/>
    </xf>
    <xf numFmtId="0" fontId="3" fillId="4" borderId="24" xfId="2" applyFill="1" applyBorder="1" applyAlignment="1">
      <alignment vertical="center"/>
    </xf>
    <xf numFmtId="3" fontId="3" fillId="4" borderId="26" xfId="2" applyNumberFormat="1" applyFill="1" applyBorder="1" applyAlignment="1">
      <alignment horizontal="left" vertical="center" indent="1"/>
    </xf>
    <xf numFmtId="3" fontId="3" fillId="4" borderId="23" xfId="2" applyNumberFormat="1" applyFill="1" applyBorder="1" applyAlignment="1">
      <alignment horizontal="left" vertical="center" indent="1"/>
    </xf>
    <xf numFmtId="3" fontId="3" fillId="4" borderId="27" xfId="2" applyNumberFormat="1" applyFill="1" applyBorder="1" applyAlignment="1">
      <alignment horizontal="left" vertical="center" indent="1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44" fontId="6" fillId="4" borderId="17" xfId="1" applyFont="1" applyFill="1" applyBorder="1" applyAlignment="1">
      <alignment horizontal="center" vertical="center"/>
    </xf>
    <xf numFmtId="44" fontId="6" fillId="4" borderId="6" xfId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5" fillId="4" borderId="22" xfId="3" applyFill="1" applyBorder="1" applyAlignment="1">
      <alignment horizontal="left" vertical="center"/>
    </xf>
    <xf numFmtId="0" fontId="15" fillId="4" borderId="23" xfId="3" applyFill="1" applyBorder="1" applyAlignment="1">
      <alignment horizontal="left" vertical="center"/>
    </xf>
    <xf numFmtId="0" fontId="15" fillId="4" borderId="24" xfId="3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4" borderId="5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4" xfId="2" applyFill="1" applyBorder="1" applyAlignment="1">
      <alignment horizontal="left" vertical="center" inden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chanec@bt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topLeftCell="A13" zoomScale="80" zoomScaleNormal="80" workbookViewId="0">
      <selection activeCell="E31" sqref="E31:F3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90" t="s">
        <v>33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34.5" thickBot="1" x14ac:dyDescent="0.3">
      <c r="A2" s="93" t="s">
        <v>12</v>
      </c>
      <c r="B2" s="94"/>
      <c r="C2" s="94"/>
      <c r="D2" s="94"/>
      <c r="E2" s="94"/>
      <c r="F2" s="94"/>
      <c r="G2" s="94"/>
      <c r="H2" s="94"/>
      <c r="I2" s="94"/>
      <c r="J2" s="95"/>
    </row>
    <row r="3" spans="1:10" ht="27" customHeight="1" thickBot="1" x14ac:dyDescent="0.3">
      <c r="A3" s="17" t="s">
        <v>39</v>
      </c>
      <c r="B3" s="66" t="s">
        <v>45</v>
      </c>
      <c r="C3" s="89"/>
      <c r="D3" s="89"/>
      <c r="E3" s="89"/>
      <c r="F3" s="89"/>
      <c r="G3" s="89"/>
      <c r="H3" s="89"/>
      <c r="I3" s="89"/>
      <c r="J3" s="89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6" t="s">
        <v>44</v>
      </c>
      <c r="B5" s="97"/>
      <c r="C5" s="97"/>
      <c r="D5" s="97"/>
      <c r="E5" s="97"/>
      <c r="F5" s="97"/>
      <c r="G5" s="97"/>
      <c r="H5" s="97"/>
      <c r="I5" s="97"/>
      <c r="J5" s="98"/>
    </row>
    <row r="6" spans="1:10" x14ac:dyDescent="0.25">
      <c r="A6" s="67" t="s">
        <v>13</v>
      </c>
      <c r="B6" s="68"/>
      <c r="C6" s="68"/>
      <c r="D6" s="4" t="s">
        <v>1</v>
      </c>
      <c r="E6" s="2"/>
      <c r="F6" s="2"/>
      <c r="G6" s="68" t="s">
        <v>2</v>
      </c>
      <c r="H6" s="68"/>
      <c r="I6" s="68"/>
      <c r="J6" s="9"/>
    </row>
    <row r="7" spans="1:10" ht="15.75" thickBot="1" x14ac:dyDescent="0.3">
      <c r="A7" s="69" t="s">
        <v>42</v>
      </c>
      <c r="B7" s="70"/>
      <c r="C7" s="71"/>
      <c r="D7" s="72">
        <v>777920286</v>
      </c>
      <c r="E7" s="73"/>
      <c r="F7" s="74"/>
      <c r="G7" s="84" t="s">
        <v>43</v>
      </c>
      <c r="H7" s="85"/>
      <c r="I7" s="85"/>
      <c r="J7" s="86"/>
    </row>
    <row r="8" spans="1:10" ht="21.75" customHeight="1" thickTop="1" thickBot="1" x14ac:dyDescent="0.3">
      <c r="A8" s="79" t="s">
        <v>19</v>
      </c>
      <c r="B8" s="80"/>
      <c r="C8" s="80"/>
      <c r="D8" s="80"/>
      <c r="E8" s="80"/>
      <c r="F8" s="80"/>
      <c r="G8" s="80"/>
      <c r="H8" s="80"/>
      <c r="I8" s="80"/>
      <c r="J8" s="81"/>
    </row>
    <row r="9" spans="1:10" ht="15.75" thickBot="1" x14ac:dyDescent="0.3">
      <c r="A9" s="63"/>
      <c r="B9" s="64"/>
      <c r="C9" s="64"/>
      <c r="D9" s="65"/>
      <c r="E9" s="75" t="s">
        <v>3</v>
      </c>
      <c r="F9" s="75"/>
      <c r="G9" s="75" t="s">
        <v>4</v>
      </c>
      <c r="H9" s="75"/>
      <c r="I9" s="75" t="s">
        <v>5</v>
      </c>
      <c r="J9" s="76"/>
    </row>
    <row r="10" spans="1:10" s="5" customFormat="1" ht="15.75" thickBot="1" x14ac:dyDescent="0.3">
      <c r="A10" s="82" t="s">
        <v>16</v>
      </c>
      <c r="B10" s="83"/>
      <c r="C10" s="83"/>
      <c r="D10" s="14" t="s">
        <v>37</v>
      </c>
      <c r="E10" s="66">
        <v>1550000</v>
      </c>
      <c r="F10" s="57"/>
      <c r="G10" s="56">
        <f>I10-E10</f>
        <v>325500</v>
      </c>
      <c r="H10" s="57"/>
      <c r="I10" s="77">
        <f>E10*1.21</f>
        <v>1875500</v>
      </c>
      <c r="J10" s="78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66">
        <f>E10</f>
        <v>1550000</v>
      </c>
      <c r="F11" s="57"/>
      <c r="G11" s="56">
        <f>I11-E11</f>
        <v>325500</v>
      </c>
      <c r="H11" s="57"/>
      <c r="I11" s="77">
        <f>(E11*D11)*1.21</f>
        <v>1875500</v>
      </c>
      <c r="J11" s="78"/>
    </row>
    <row r="12" spans="1:10" ht="15.75" thickBot="1" x14ac:dyDescent="0.3">
      <c r="A12" s="41" t="s">
        <v>17</v>
      </c>
      <c r="B12" s="42"/>
      <c r="C12" s="42"/>
      <c r="D12" s="42"/>
      <c r="E12" s="42"/>
      <c r="F12" s="42"/>
      <c r="G12" s="42"/>
      <c r="H12" s="42"/>
      <c r="I12" s="12">
        <v>2</v>
      </c>
      <c r="J12" s="6" t="s">
        <v>6</v>
      </c>
    </row>
    <row r="13" spans="1:10" ht="5.25" customHeight="1" thickBot="1" x14ac:dyDescent="0.3">
      <c r="A13" s="51"/>
      <c r="B13" s="52"/>
      <c r="C13" s="52"/>
      <c r="D13" s="52"/>
      <c r="E13" s="52"/>
      <c r="F13" s="52"/>
      <c r="G13" s="52"/>
      <c r="H13" s="52"/>
      <c r="I13" s="52"/>
      <c r="J13" s="53"/>
    </row>
    <row r="14" spans="1:10" ht="18" customHeight="1" thickBot="1" x14ac:dyDescent="0.3">
      <c r="A14" s="25" t="s">
        <v>38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10" ht="15.75" thickBot="1" x14ac:dyDescent="0.3">
      <c r="A15" s="91"/>
      <c r="B15" s="92"/>
      <c r="C15" s="92"/>
      <c r="D15" s="92"/>
      <c r="E15" s="75" t="s">
        <v>3</v>
      </c>
      <c r="F15" s="75"/>
      <c r="G15" s="75" t="s">
        <v>4</v>
      </c>
      <c r="H15" s="75"/>
      <c r="I15" s="75" t="s">
        <v>5</v>
      </c>
      <c r="J15" s="76"/>
    </row>
    <row r="16" spans="1:10" ht="32.25" customHeight="1" thickBot="1" x14ac:dyDescent="0.3">
      <c r="A16" s="47" t="s">
        <v>14</v>
      </c>
      <c r="B16" s="61"/>
      <c r="C16" s="61"/>
      <c r="D16" s="61"/>
      <c r="E16" s="28">
        <v>4900</v>
      </c>
      <c r="F16" s="28"/>
      <c r="G16" s="56">
        <f>I16-E16</f>
        <v>1029</v>
      </c>
      <c r="H16" s="57"/>
      <c r="I16" s="45">
        <f>E16*1.21</f>
        <v>5929</v>
      </c>
      <c r="J16" s="46"/>
    </row>
    <row r="17" spans="1:10" ht="15.75" thickBot="1" x14ac:dyDescent="0.3">
      <c r="A17" s="41" t="s">
        <v>20</v>
      </c>
      <c r="B17" s="42"/>
      <c r="C17" s="42"/>
      <c r="D17" s="42"/>
      <c r="E17" s="42"/>
      <c r="F17" s="42"/>
      <c r="G17" s="42"/>
      <c r="H17" s="42"/>
      <c r="I17" s="12">
        <v>1</v>
      </c>
      <c r="J17" s="6" t="s">
        <v>7</v>
      </c>
    </row>
    <row r="18" spans="1:10" ht="32.25" customHeight="1" thickBot="1" x14ac:dyDescent="0.3">
      <c r="A18" s="87" t="s">
        <v>15</v>
      </c>
      <c r="B18" s="88"/>
      <c r="C18" s="88"/>
      <c r="D18" s="88"/>
      <c r="E18" s="20">
        <f>E16*(8-I12)*I17</f>
        <v>29400</v>
      </c>
      <c r="F18" s="20"/>
      <c r="G18" s="20">
        <f>G16*(8-I12)*I17</f>
        <v>6174</v>
      </c>
      <c r="H18" s="20"/>
      <c r="I18" s="20">
        <f>I16*(8-I12)*I17</f>
        <v>35574</v>
      </c>
      <c r="J18" s="21"/>
    </row>
    <row r="19" spans="1:10" ht="3.75" customHeight="1" thickBot="1" x14ac:dyDescent="0.3">
      <c r="A19" s="51"/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47.25" customHeight="1" thickBot="1" x14ac:dyDescent="0.3">
      <c r="A20" s="54" t="s">
        <v>21</v>
      </c>
      <c r="B20" s="55"/>
      <c r="C20" s="55"/>
      <c r="D20" s="55"/>
      <c r="E20" s="28">
        <v>0</v>
      </c>
      <c r="F20" s="28"/>
      <c r="G20" s="56">
        <f>I20-E20</f>
        <v>0</v>
      </c>
      <c r="H20" s="57"/>
      <c r="I20" s="45">
        <v>0</v>
      </c>
      <c r="J20" s="46"/>
    </row>
    <row r="21" spans="1:10" ht="15.75" thickBot="1" x14ac:dyDescent="0.3">
      <c r="A21" s="41" t="s">
        <v>25</v>
      </c>
      <c r="B21" s="42"/>
      <c r="C21" s="42"/>
      <c r="D21" s="42"/>
      <c r="E21" s="42"/>
      <c r="F21" s="42"/>
      <c r="G21" s="42"/>
      <c r="H21" s="42"/>
      <c r="I21" s="12">
        <v>0</v>
      </c>
      <c r="J21" s="6" t="s">
        <v>7</v>
      </c>
    </row>
    <row r="22" spans="1:10" ht="33.75" customHeight="1" thickBot="1" x14ac:dyDescent="0.3">
      <c r="A22" s="43" t="s">
        <v>22</v>
      </c>
      <c r="B22" s="44"/>
      <c r="C22" s="44"/>
      <c r="D22" s="44"/>
      <c r="E22" s="20">
        <f>E20*(8-I12)*I21</f>
        <v>0</v>
      </c>
      <c r="F22" s="20"/>
      <c r="G22" s="20">
        <f>G20*(8-I12)*I21</f>
        <v>0</v>
      </c>
      <c r="H22" s="20"/>
      <c r="I22" s="20">
        <f>I20*(8-I12)*I21</f>
        <v>0</v>
      </c>
      <c r="J22" s="21"/>
    </row>
    <row r="23" spans="1:10" ht="5.25" customHeight="1" thickBot="1" x14ac:dyDescent="0.3">
      <c r="A23" s="51"/>
      <c r="B23" s="52"/>
      <c r="C23" s="52"/>
      <c r="D23" s="52"/>
      <c r="E23" s="52"/>
      <c r="F23" s="52"/>
      <c r="G23" s="52"/>
      <c r="H23" s="52"/>
      <c r="I23" s="52"/>
      <c r="J23" s="53"/>
    </row>
    <row r="24" spans="1:10" ht="54" customHeight="1" thickBot="1" x14ac:dyDescent="0.3">
      <c r="A24" s="54" t="s">
        <v>23</v>
      </c>
      <c r="B24" s="55"/>
      <c r="C24" s="55"/>
      <c r="D24" s="55"/>
      <c r="E24" s="28">
        <v>0</v>
      </c>
      <c r="F24" s="28"/>
      <c r="G24" s="56">
        <f>I24-E24</f>
        <v>0</v>
      </c>
      <c r="H24" s="57"/>
      <c r="I24" s="45">
        <v>0</v>
      </c>
      <c r="J24" s="46"/>
    </row>
    <row r="25" spans="1:10" ht="15.75" thickBot="1" x14ac:dyDescent="0.3">
      <c r="A25" s="47" t="s">
        <v>24</v>
      </c>
      <c r="B25" s="48"/>
      <c r="C25" s="48"/>
      <c r="D25" s="48"/>
      <c r="E25" s="48"/>
      <c r="F25" s="48"/>
      <c r="G25" s="48"/>
      <c r="H25" s="48"/>
      <c r="I25" s="12">
        <v>0</v>
      </c>
      <c r="J25" s="6" t="s">
        <v>7</v>
      </c>
    </row>
    <row r="26" spans="1:10" ht="36" customHeight="1" thickBot="1" x14ac:dyDescent="0.3">
      <c r="A26" s="49" t="s">
        <v>26</v>
      </c>
      <c r="B26" s="50"/>
      <c r="C26" s="50"/>
      <c r="D26" s="50"/>
      <c r="E26" s="20">
        <f>E24*(8-I12)*I25</f>
        <v>0</v>
      </c>
      <c r="F26" s="20"/>
      <c r="G26" s="20">
        <f>G24*(8-I12)*I25</f>
        <v>0</v>
      </c>
      <c r="H26" s="20"/>
      <c r="I26" s="20">
        <f>I24*(8-I12)*I25</f>
        <v>0</v>
      </c>
      <c r="J26" s="21"/>
    </row>
    <row r="27" spans="1:10" ht="4.5" customHeight="1" thickBo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60"/>
    </row>
    <row r="28" spans="1:10" ht="30" customHeight="1" thickBot="1" x14ac:dyDescent="0.3">
      <c r="A28" s="31" t="s">
        <v>27</v>
      </c>
      <c r="B28" s="32"/>
      <c r="C28" s="32"/>
      <c r="D28" s="32"/>
      <c r="E28" s="20">
        <f>D11*(E18+E22+E26)</f>
        <v>29400</v>
      </c>
      <c r="F28" s="20"/>
      <c r="G28" s="20">
        <f>D11*(G18+G22+G26)</f>
        <v>6174</v>
      </c>
      <c r="H28" s="20"/>
      <c r="I28" s="20">
        <f>D11*(I18+I22+I26)</f>
        <v>35574</v>
      </c>
      <c r="J28" s="21"/>
    </row>
    <row r="29" spans="1:10" ht="29.25" customHeight="1" thickBot="1" x14ac:dyDescent="0.3">
      <c r="A29" s="25" t="s">
        <v>40</v>
      </c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29.25" customHeight="1" thickBot="1" x14ac:dyDescent="0.3">
      <c r="A30" s="47" t="s">
        <v>29</v>
      </c>
      <c r="B30" s="61"/>
      <c r="C30" s="61"/>
      <c r="D30" s="61"/>
      <c r="E30" s="28">
        <v>950</v>
      </c>
      <c r="F30" s="28"/>
      <c r="G30" s="56">
        <f>I30-E30</f>
        <v>199.5</v>
      </c>
      <c r="H30" s="57"/>
      <c r="I30" s="28">
        <f>E30*1.21</f>
        <v>1149.5</v>
      </c>
      <c r="J30" s="29"/>
    </row>
    <row r="31" spans="1:10" ht="48" customHeight="1" thickBot="1" x14ac:dyDescent="0.3">
      <c r="A31" s="47" t="s">
        <v>30</v>
      </c>
      <c r="B31" s="61"/>
      <c r="C31" s="61"/>
      <c r="D31" s="61"/>
      <c r="E31" s="28">
        <v>500</v>
      </c>
      <c r="F31" s="28"/>
      <c r="G31" s="56">
        <f>I31-E31</f>
        <v>105</v>
      </c>
      <c r="H31" s="57"/>
      <c r="I31" s="28">
        <f>E31*1.21</f>
        <v>605</v>
      </c>
      <c r="J31" s="29"/>
    </row>
    <row r="32" spans="1:10" ht="39" customHeight="1" thickBot="1" x14ac:dyDescent="0.3">
      <c r="A32" s="23" t="s">
        <v>31</v>
      </c>
      <c r="B32" s="24"/>
      <c r="C32" s="24"/>
      <c r="D32" s="24"/>
      <c r="E32" s="20">
        <f>(E30+E31)*1*(8-I12)</f>
        <v>8700</v>
      </c>
      <c r="F32" s="20"/>
      <c r="G32" s="20">
        <f>(G30+G31)*1*(8-I12)</f>
        <v>1827</v>
      </c>
      <c r="H32" s="20"/>
      <c r="I32" s="20">
        <f>(I30+I31)*1*(8-I12)</f>
        <v>10527</v>
      </c>
      <c r="J32" s="21"/>
    </row>
    <row r="33" spans="1:10" ht="30" customHeight="1" thickBot="1" x14ac:dyDescent="0.3">
      <c r="A33" s="25" t="s">
        <v>41</v>
      </c>
      <c r="B33" s="26"/>
      <c r="C33" s="26"/>
      <c r="D33" s="26"/>
      <c r="E33" s="26"/>
      <c r="F33" s="26"/>
      <c r="G33" s="26"/>
      <c r="H33" s="26"/>
      <c r="I33" s="26"/>
      <c r="J33" s="27"/>
    </row>
    <row r="34" spans="1:10" ht="51" customHeight="1" thickBot="1" x14ac:dyDescent="0.3">
      <c r="A34" s="47" t="s">
        <v>28</v>
      </c>
      <c r="B34" s="61"/>
      <c r="C34" s="61"/>
      <c r="D34" s="61"/>
      <c r="E34" s="28">
        <v>1000</v>
      </c>
      <c r="F34" s="28"/>
      <c r="G34" s="56">
        <f>I34-E34</f>
        <v>210</v>
      </c>
      <c r="H34" s="57"/>
      <c r="I34" s="28">
        <f>E34*1.21</f>
        <v>1210</v>
      </c>
      <c r="J34" s="29"/>
    </row>
    <row r="35" spans="1:10" ht="3.75" customHeight="1" thickBot="1" x14ac:dyDescent="0.3">
      <c r="A35" s="35"/>
      <c r="B35" s="36"/>
      <c r="C35" s="36"/>
      <c r="D35" s="36"/>
      <c r="E35" s="36"/>
      <c r="F35" s="36"/>
      <c r="G35" s="36"/>
      <c r="H35" s="36"/>
      <c r="I35" s="36"/>
      <c r="J35" s="37"/>
    </row>
    <row r="36" spans="1:10" s="7" customFormat="1" ht="39.75" customHeight="1" thickBot="1" x14ac:dyDescent="0.3">
      <c r="A36" s="38" t="s">
        <v>32</v>
      </c>
      <c r="B36" s="39"/>
      <c r="C36" s="39"/>
      <c r="D36" s="39"/>
      <c r="E36" s="22">
        <f>E11+E28+E34+E32</f>
        <v>1589100</v>
      </c>
      <c r="F36" s="22"/>
      <c r="G36" s="22">
        <f>G11+G28+G34+G32</f>
        <v>333711</v>
      </c>
      <c r="H36" s="30"/>
      <c r="I36" s="22">
        <f>I11+I28+I34+I32</f>
        <v>1922811</v>
      </c>
      <c r="J36" s="30"/>
    </row>
    <row r="37" spans="1:10" ht="9.75" customHeight="1" x14ac:dyDescent="0.25"/>
    <row r="38" spans="1:10" ht="30" customHeight="1" x14ac:dyDescent="0.25">
      <c r="A38" s="34" t="s">
        <v>10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32.25" customHeight="1" x14ac:dyDescent="0.25">
      <c r="A39" s="19" t="s">
        <v>8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46.5" customHeight="1" x14ac:dyDescent="0.25">
      <c r="A40" s="40" t="s">
        <v>9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44.25" customHeight="1" x14ac:dyDescent="0.25">
      <c r="A41" s="62" t="s">
        <v>11</v>
      </c>
      <c r="B41" s="62"/>
      <c r="C41" s="62"/>
      <c r="D41" s="62"/>
      <c r="E41" s="62"/>
      <c r="F41" s="62"/>
      <c r="G41" s="62"/>
      <c r="H41" s="62"/>
      <c r="I41" s="62"/>
      <c r="J41" s="62"/>
    </row>
    <row r="42" spans="1:10" ht="9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ht="31.5" customHeight="1" x14ac:dyDescent="0.25">
      <c r="A43" s="18" t="s">
        <v>36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33" customHeight="1" x14ac:dyDescent="0.25">
      <c r="A44" s="18" t="s">
        <v>35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39" customHeight="1" x14ac:dyDescent="0.25">
      <c r="A45" s="18" t="s">
        <v>34</v>
      </c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průzkum trhu - rozpis cen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Machanec Josef</cp:lastModifiedBy>
  <cp:lastPrinted>2017-03-17T08:38:19Z</cp:lastPrinted>
  <dcterms:created xsi:type="dcterms:W3CDTF">2016-05-04T05:30:34Z</dcterms:created>
  <dcterms:modified xsi:type="dcterms:W3CDTF">2021-02-11T08:11:50Z</dcterms:modified>
</cp:coreProperties>
</file>