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průzkum trhu - specifikace" sheetId="2" r:id="rId1"/>
    <sheet name="BTL" sheetId="1" r:id="rId2"/>
    <sheet name="Madisson" sheetId="3" r:id="rId3"/>
    <sheet name="EMBITRON s.r.o.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4" l="1"/>
  <c r="G32" i="4"/>
  <c r="E32" i="4"/>
  <c r="G28" i="4"/>
  <c r="G36" i="4" s="1"/>
  <c r="I26" i="4"/>
  <c r="G26" i="4"/>
  <c r="E26" i="4"/>
  <c r="I22" i="4"/>
  <c r="G22" i="4"/>
  <c r="E22" i="4"/>
  <c r="I18" i="4"/>
  <c r="I28" i="4" s="1"/>
  <c r="I36" i="4" s="1"/>
  <c r="G18" i="4"/>
  <c r="E18" i="4"/>
  <c r="E28" i="4" s="1"/>
  <c r="E36" i="4" s="1"/>
  <c r="I32" i="3"/>
  <c r="G32" i="3"/>
  <c r="E32" i="3"/>
  <c r="I28" i="3"/>
  <c r="I36" i="3" s="1"/>
  <c r="I26" i="3"/>
  <c r="G26" i="3"/>
  <c r="E26" i="3"/>
  <c r="I22" i="3"/>
  <c r="G22" i="3"/>
  <c r="E22" i="3"/>
  <c r="I18" i="3"/>
  <c r="G18" i="3"/>
  <c r="G28" i="3" s="1"/>
  <c r="G36" i="3" s="1"/>
  <c r="E18" i="3"/>
  <c r="E28" i="3" s="1"/>
  <c r="E36" i="3" s="1"/>
  <c r="I34" i="1" l="1"/>
  <c r="G34" i="1" s="1"/>
  <c r="E32" i="1"/>
  <c r="I31" i="1"/>
  <c r="G31" i="1" s="1"/>
  <c r="I30" i="1"/>
  <c r="G30" i="1" s="1"/>
  <c r="I26" i="1"/>
  <c r="G26" i="1"/>
  <c r="E26" i="1"/>
  <c r="I22" i="1"/>
  <c r="G22" i="1"/>
  <c r="E22" i="1"/>
  <c r="E18" i="1"/>
  <c r="I16" i="1"/>
  <c r="I18" i="1" s="1"/>
  <c r="G16" i="1"/>
  <c r="G18" i="1" s="1"/>
  <c r="I11" i="1"/>
  <c r="G11" i="1" s="1"/>
  <c r="I10" i="1"/>
  <c r="G10" i="1" s="1"/>
  <c r="G28" i="1" l="1"/>
  <c r="I28" i="1"/>
  <c r="G32" i="1"/>
  <c r="G36" i="1" s="1"/>
  <c r="E28" i="1"/>
  <c r="E36" i="1" s="1"/>
  <c r="I32" i="1"/>
  <c r="I36" i="1" l="1"/>
</calcChain>
</file>

<file path=xl/sharedStrings.xml><?xml version="1.0" encoding="utf-8"?>
<sst xmlns="http://schemas.openxmlformats.org/spreadsheetml/2006/main" count="274" uniqueCount="99">
  <si>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</si>
  <si>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</si>
  <si>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</si>
  <si>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</si>
  <si>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</si>
  <si>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</si>
  <si>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</si>
  <si>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</si>
  <si>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</si>
  <si>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</si>
  <si>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</si>
  <si>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</si>
  <si>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</si>
  <si>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</si>
  <si>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</si>
  <si>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</si>
  <si>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</si>
  <si>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</si>
  <si>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</si>
  <si>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</si>
  <si>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</si>
  <si>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</si>
  <si>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</si>
  <si>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</si>
  <si>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</si>
  <si>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</si>
  <si>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</si>
  <si>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</si>
  <si>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</si>
  <si>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</si>
  <si>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</si>
  <si>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</si>
  <si>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</si>
  <si>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</si>
  <si>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</si>
  <si>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</si>
  <si>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</si>
  <si>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</si>
  <si>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</si>
  <si>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</si>
  <si>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</si>
  <si>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</si>
  <si>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</si>
  <si>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</si>
  <si>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</si>
  <si>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</si>
  <si>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</si>
  <si>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</si>
  <si>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</si>
  <si>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</si>
  <si>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</si>
  <si>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</si>
  <si>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</si>
  <si>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</si>
  <si>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</si>
  <si>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</si>
  <si>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</si>
  <si>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</si>
  <si>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</si>
  <si>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Dodávka, instalace a uvedení do provozu 1ks přístroje pro vakuově-kompresní terapii na Oddělení rejabilitace včetně provedení zaškolení personálu</t>
  </si>
  <si>
    <t>Název veřejné zakázky: Přístroj pro vakuově-kompresní terapii</t>
  </si>
  <si>
    <t xml:space="preserve">Rehabilitační přístroj pro vakuově kompresní terapii dolních a horních končetin   </t>
  </si>
  <si>
    <t xml:space="preserve">Automatické střídání fáze podtlaku a fáze přetlaku v aplikačním válci   </t>
  </si>
  <si>
    <t xml:space="preserve">Minimálně 200 programů </t>
  </si>
  <si>
    <t xml:space="preserve">Grafický displej s ovládáním </t>
  </si>
  <si>
    <t xml:space="preserve">Monitorování časového průběhu procedury  </t>
  </si>
  <si>
    <t>Elektronický záznam atributů každé podané procedury do databáze</t>
  </si>
  <si>
    <t>Knihovna vhodných indikací dle diagnóz</t>
  </si>
  <si>
    <t>Možnost vytváření individuálních uživatelských procedur   </t>
  </si>
  <si>
    <t>Zpětnovazební systém, který nepřetržitě kontroluje parametry a v případě odchylek ihned spustí zvukové upozornění, popřípadě zastaví proceduru</t>
  </si>
  <si>
    <t>Motorické řízení výšky i sklonu aplikačního válce   </t>
  </si>
  <si>
    <t xml:space="preserve">Lineární pojezd aplikačním válcem pro zasunutí končetiny   </t>
  </si>
  <si>
    <t xml:space="preserve">Automatizované udržování co nejnižšího tlaku v těsnicí manžetě  </t>
  </si>
  <si>
    <t>Polohovatelné křeslo pacienta s možností bočního vyrovnání pacientových anatomických asymetrií   </t>
  </si>
  <si>
    <t xml:space="preserve">Tlak produkovaný v aplikátoru min. v rozmezí +-15kPa  </t>
  </si>
  <si>
    <t>Válcový aplikátor min. 100 cm dlouhý a průměr min. 30 cm  </t>
  </si>
  <si>
    <t xml:space="preserve">Biokompatibilní materiály   </t>
  </si>
  <si>
    <t>Extremiter 2010</t>
  </si>
  <si>
    <t>BTL zdravotnická technika, a.s.</t>
  </si>
  <si>
    <t>Josef Machanec</t>
  </si>
  <si>
    <t>machanec@btl.cz</t>
  </si>
  <si>
    <t>ANO</t>
  </si>
  <si>
    <t xml:space="preserve">Uveďte typ, výrobce: </t>
  </si>
  <si>
    <t>ano</t>
  </si>
  <si>
    <t>855 000,- Kč</t>
  </si>
  <si>
    <t>1 034 550,- Kč</t>
  </si>
  <si>
    <t>58 200,- Kč</t>
  </si>
  <si>
    <t>70 422,- Kč</t>
  </si>
  <si>
    <t>Vakuově-kompresní terapie</t>
  </si>
  <si>
    <t>Madisson s.r.o., Soumarská 8, 104 00 Praha 10</t>
  </si>
  <si>
    <t>Mgr. Jaroslava Látalová</t>
  </si>
  <si>
    <t>latalova@madisson.cz</t>
  </si>
  <si>
    <t>EMBITRON s.r.o.</t>
  </si>
  <si>
    <t>Ivana Bačíková</t>
  </si>
  <si>
    <t>ivana.bacikova@embitron.cz</t>
  </si>
  <si>
    <t>(Madisson)</t>
  </si>
  <si>
    <t>EXTREMITER 2010 edice Better Future, (EMBITRON s.r.o.)</t>
  </si>
  <si>
    <t>Extremiter 2010 (BTL)</t>
  </si>
  <si>
    <r>
      <t xml:space="preserve">6 ks manžet (velikosti </t>
    </r>
    <r>
      <rPr>
        <sz val="12"/>
        <rFont val="Calibri"/>
        <family val="2"/>
        <charset val="238"/>
        <scheme val="minor"/>
      </rPr>
      <t xml:space="preserve">manžety – velikosti XS, S, M, L, XL, XXL) 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</si>
</sst>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2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left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left" vertical="top" wrapText="1"/>
    </xf>
    <xf numFmtId="0" fontId="17" fillId="12" borderId="33" xfId="0" applyFont="1" applyFill="1" applyBorder="1" applyAlignment="1">
      <alignment horizontal="left" vertical="top" wrapText="1"/>
    </xf>
    <xf numFmtId="0" fontId="17" fillId="12" borderId="33" xfId="0" applyFont="1" applyFill="1" applyBorder="1" applyAlignment="1">
      <alignment horizontal="left" vertical="center" wrapText="1"/>
    </xf>
    <xf numFmtId="0" fontId="17" fillId="12" borderId="40" xfId="0" applyFont="1" applyFill="1" applyBorder="1" applyAlignment="1">
      <alignment horizontal="left" vertical="center" wrapText="1"/>
    </xf>
    <xf numFmtId="0" fontId="6" fillId="3" borderId="11" xfId="2" applyFont="1" applyFill="1" applyBorder="1" applyAlignment="1">
      <alignment horizontal="center" vertical="center"/>
    </xf>
    <xf numFmtId="0" fontId="16" fillId="10" borderId="50" xfId="0" applyFont="1" applyFill="1" applyBorder="1" applyAlignment="1">
      <alignment horizontal="center" vertical="center" wrapText="1"/>
    </xf>
    <xf numFmtId="3" fontId="15" fillId="9" borderId="42" xfId="0" applyNumberFormat="1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53" xfId="0" applyBorder="1"/>
    <xf numFmtId="0" fontId="0" fillId="0" borderId="44" xfId="0" applyBorder="1"/>
    <xf numFmtId="0" fontId="0" fillId="0" borderId="21" xfId="0" applyBorder="1"/>
    <xf numFmtId="0" fontId="0" fillId="0" borderId="10" xfId="0" applyBorder="1"/>
    <xf numFmtId="0" fontId="0" fillId="0" borderId="22" xfId="0" applyBorder="1"/>
    <xf numFmtId="0" fontId="3" fillId="0" borderId="0" xfId="2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44" fontId="2" fillId="4" borderId="21" xfId="1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9" fontId="2" fillId="4" borderId="11" xfId="1" applyNumberFormat="1" applyFont="1" applyFill="1" applyBorder="1" applyAlignment="1">
      <alignment horizontal="center" vertical="center"/>
    </xf>
    <xf numFmtId="9" fontId="2" fillId="4" borderId="21" xfId="1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chanec@btl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latalova@madisson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ivana.bacikova@embitro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J3" sqref="J3"/>
    </sheetView>
  </sheetViews>
  <sheetFormatPr defaultRowHeight="15" x14ac:dyDescent="0.25"/>
  <cols>
    <col min="1" max="1" width="95.42578125" customWidth="1"/>
    <col min="2" max="2" width="16.42578125" customWidth="1"/>
    <col min="3" max="3" width="21.85546875" customWidth="1"/>
    <col min="4" max="4" width="16.42578125" customWidth="1"/>
    <col min="5" max="5" width="21.85546875" customWidth="1"/>
    <col min="6" max="6" width="16.42578125" customWidth="1"/>
    <col min="7" max="7" width="21.85546875" customWidth="1"/>
  </cols>
  <sheetData>
    <row r="1" spans="1:7" ht="66.75" customHeight="1" thickBot="1" x14ac:dyDescent="0.3">
      <c r="A1" s="67"/>
      <c r="B1" s="68"/>
      <c r="C1" s="69"/>
      <c r="D1" s="53"/>
      <c r="E1" s="54"/>
      <c r="F1" s="54"/>
      <c r="G1" s="55"/>
    </row>
    <row r="2" spans="1:7" ht="66.75" customHeight="1" thickBot="1" x14ac:dyDescent="0.3">
      <c r="A2" s="70" t="s">
        <v>53</v>
      </c>
      <c r="B2" s="71"/>
      <c r="C2" s="72"/>
      <c r="D2" s="56"/>
      <c r="E2" s="57"/>
      <c r="F2" s="57"/>
      <c r="G2" s="58"/>
    </row>
    <row r="3" spans="1:7" ht="41.45" customHeight="1" thickBot="1" x14ac:dyDescent="0.3">
      <c r="A3" s="64" t="s">
        <v>60</v>
      </c>
      <c r="B3" s="65"/>
      <c r="C3" s="66"/>
      <c r="D3" s="56"/>
      <c r="E3" s="57"/>
      <c r="F3" s="57"/>
      <c r="G3" s="58"/>
    </row>
    <row r="4" spans="1:7" ht="29.45" customHeight="1" thickBot="1" x14ac:dyDescent="0.3">
      <c r="A4" s="27" t="s">
        <v>82</v>
      </c>
      <c r="B4" s="158" t="s">
        <v>97</v>
      </c>
      <c r="C4" s="159"/>
      <c r="D4" s="160" t="s">
        <v>95</v>
      </c>
      <c r="E4" s="161"/>
      <c r="F4" s="162" t="s">
        <v>96</v>
      </c>
      <c r="G4" s="163"/>
    </row>
    <row r="5" spans="1:7" ht="25.5" customHeight="1" thickBot="1" x14ac:dyDescent="0.3">
      <c r="A5" s="35" t="s">
        <v>47</v>
      </c>
      <c r="B5" s="37" t="s">
        <v>48</v>
      </c>
      <c r="C5" s="36" t="s">
        <v>40</v>
      </c>
      <c r="D5" s="37" t="s">
        <v>48</v>
      </c>
      <c r="E5" s="36" t="s">
        <v>40</v>
      </c>
      <c r="F5" s="37" t="s">
        <v>48</v>
      </c>
      <c r="G5" s="36" t="s">
        <v>40</v>
      </c>
    </row>
    <row r="6" spans="1:7" ht="30.75" thickBot="1" x14ac:dyDescent="0.3">
      <c r="A6" s="46" t="s">
        <v>59</v>
      </c>
      <c r="B6" s="17" t="s">
        <v>81</v>
      </c>
      <c r="C6" s="34"/>
      <c r="D6" s="17" t="s">
        <v>83</v>
      </c>
      <c r="E6" s="34"/>
      <c r="F6" s="51" t="s">
        <v>81</v>
      </c>
      <c r="G6" s="34"/>
    </row>
    <row r="7" spans="1:7" ht="15.75" x14ac:dyDescent="0.25">
      <c r="A7" s="23" t="s">
        <v>41</v>
      </c>
      <c r="B7" s="24" t="s">
        <v>46</v>
      </c>
      <c r="C7" s="25" t="s">
        <v>40</v>
      </c>
      <c r="D7" s="24" t="s">
        <v>46</v>
      </c>
      <c r="E7" s="25" t="s">
        <v>40</v>
      </c>
      <c r="F7" s="24" t="s">
        <v>46</v>
      </c>
      <c r="G7" s="25" t="s">
        <v>40</v>
      </c>
    </row>
    <row r="8" spans="1:7" ht="15.75" x14ac:dyDescent="0.25">
      <c r="A8" s="46" t="s">
        <v>61</v>
      </c>
      <c r="B8" s="17" t="s">
        <v>81</v>
      </c>
      <c r="C8" s="20"/>
      <c r="D8" s="17" t="s">
        <v>83</v>
      </c>
      <c r="E8" s="20"/>
      <c r="F8" s="51" t="s">
        <v>81</v>
      </c>
      <c r="G8" s="20"/>
    </row>
    <row r="9" spans="1:7" ht="15.75" x14ac:dyDescent="0.25">
      <c r="A9" s="46" t="s">
        <v>62</v>
      </c>
      <c r="B9" s="17" t="s">
        <v>81</v>
      </c>
      <c r="C9" s="20"/>
      <c r="D9" s="17" t="s">
        <v>83</v>
      </c>
      <c r="E9" s="20"/>
      <c r="F9" s="51" t="s">
        <v>81</v>
      </c>
      <c r="G9" s="20"/>
    </row>
    <row r="10" spans="1:7" ht="15.75" x14ac:dyDescent="0.25">
      <c r="A10" s="46" t="s">
        <v>63</v>
      </c>
      <c r="B10" s="17" t="s">
        <v>81</v>
      </c>
      <c r="C10" s="20"/>
      <c r="D10" s="17" t="s">
        <v>83</v>
      </c>
      <c r="E10" s="20"/>
      <c r="F10" s="51" t="s">
        <v>81</v>
      </c>
      <c r="G10" s="20"/>
    </row>
    <row r="11" spans="1:7" ht="15.75" x14ac:dyDescent="0.25">
      <c r="A11" s="46" t="s">
        <v>64</v>
      </c>
      <c r="B11" s="17" t="s">
        <v>81</v>
      </c>
      <c r="C11" s="20"/>
      <c r="D11" s="17" t="s">
        <v>83</v>
      </c>
      <c r="E11" s="20"/>
      <c r="F11" s="51" t="s">
        <v>81</v>
      </c>
      <c r="G11" s="26"/>
    </row>
    <row r="12" spans="1:7" ht="15.75" x14ac:dyDescent="0.25">
      <c r="A12" s="46" t="s">
        <v>65</v>
      </c>
      <c r="B12" s="17" t="s">
        <v>81</v>
      </c>
      <c r="C12" s="20"/>
      <c r="D12" s="17" t="s">
        <v>83</v>
      </c>
      <c r="E12" s="20"/>
      <c r="F12" s="51" t="s">
        <v>81</v>
      </c>
      <c r="G12" s="26"/>
    </row>
    <row r="13" spans="1:7" ht="15.75" x14ac:dyDescent="0.25">
      <c r="A13" s="46" t="s">
        <v>66</v>
      </c>
      <c r="B13" s="17" t="s">
        <v>81</v>
      </c>
      <c r="C13" s="26"/>
      <c r="D13" s="17" t="s">
        <v>83</v>
      </c>
      <c r="E13" s="26"/>
      <c r="F13" s="51" t="s">
        <v>81</v>
      </c>
      <c r="G13" s="20"/>
    </row>
    <row r="14" spans="1:7" ht="15.75" x14ac:dyDescent="0.25">
      <c r="A14" s="46" t="s">
        <v>67</v>
      </c>
      <c r="B14" s="17" t="s">
        <v>81</v>
      </c>
      <c r="C14" s="26"/>
      <c r="D14" s="17" t="s">
        <v>83</v>
      </c>
      <c r="E14" s="26"/>
      <c r="F14" s="51" t="s">
        <v>81</v>
      </c>
      <c r="G14" s="20"/>
    </row>
    <row r="15" spans="1:7" ht="15.75" x14ac:dyDescent="0.25">
      <c r="A15" s="46" t="s">
        <v>68</v>
      </c>
      <c r="B15" s="17" t="s">
        <v>81</v>
      </c>
      <c r="C15" s="20"/>
      <c r="D15" s="17" t="s">
        <v>83</v>
      </c>
      <c r="E15" s="20"/>
      <c r="F15" s="51" t="s">
        <v>81</v>
      </c>
      <c r="G15" s="20"/>
    </row>
    <row r="16" spans="1:7" ht="30" x14ac:dyDescent="0.25">
      <c r="A16" s="46" t="s">
        <v>69</v>
      </c>
      <c r="B16" s="17" t="s">
        <v>81</v>
      </c>
      <c r="C16" s="20"/>
      <c r="D16" s="17" t="s">
        <v>83</v>
      </c>
      <c r="E16" s="20"/>
      <c r="F16" s="51" t="s">
        <v>81</v>
      </c>
      <c r="G16" s="43"/>
    </row>
    <row r="17" spans="1:7" ht="15.75" x14ac:dyDescent="0.25">
      <c r="A17" s="46" t="s">
        <v>70</v>
      </c>
      <c r="B17" s="17" t="s">
        <v>81</v>
      </c>
      <c r="C17" s="20"/>
      <c r="D17" s="17" t="s">
        <v>83</v>
      </c>
      <c r="E17" s="20"/>
      <c r="F17" s="51" t="s">
        <v>81</v>
      </c>
      <c r="G17" s="43"/>
    </row>
    <row r="18" spans="1:7" ht="15.75" x14ac:dyDescent="0.25">
      <c r="A18" s="46" t="s">
        <v>71</v>
      </c>
      <c r="B18" s="17" t="s">
        <v>81</v>
      </c>
      <c r="C18" s="43"/>
      <c r="D18" s="17" t="s">
        <v>83</v>
      </c>
      <c r="E18" s="43"/>
      <c r="F18" s="51" t="s">
        <v>81</v>
      </c>
      <c r="G18" s="43"/>
    </row>
    <row r="19" spans="1:7" ht="15.75" x14ac:dyDescent="0.25">
      <c r="A19" s="46" t="s">
        <v>72</v>
      </c>
      <c r="B19" s="17" t="s">
        <v>81</v>
      </c>
      <c r="C19" s="43"/>
      <c r="D19" s="17" t="s">
        <v>83</v>
      </c>
      <c r="E19" s="43"/>
      <c r="F19" s="51" t="s">
        <v>81</v>
      </c>
      <c r="G19" s="43"/>
    </row>
    <row r="20" spans="1:7" ht="15.75" x14ac:dyDescent="0.25">
      <c r="A20" s="46" t="s">
        <v>74</v>
      </c>
      <c r="B20" s="17" t="s">
        <v>81</v>
      </c>
      <c r="C20" s="43"/>
      <c r="D20" s="17" t="s">
        <v>83</v>
      </c>
      <c r="E20" s="43"/>
      <c r="F20" s="51" t="s">
        <v>81</v>
      </c>
      <c r="G20" s="43"/>
    </row>
    <row r="21" spans="1:7" ht="15.75" x14ac:dyDescent="0.25">
      <c r="A21" s="46" t="s">
        <v>75</v>
      </c>
      <c r="B21" s="17" t="s">
        <v>81</v>
      </c>
      <c r="C21" s="43"/>
      <c r="D21" s="17" t="s">
        <v>83</v>
      </c>
      <c r="E21" s="43"/>
      <c r="F21" s="51" t="s">
        <v>81</v>
      </c>
      <c r="G21" s="43"/>
    </row>
    <row r="22" spans="1:7" ht="15.75" x14ac:dyDescent="0.25">
      <c r="A22" s="46" t="s">
        <v>76</v>
      </c>
      <c r="B22" s="17" t="s">
        <v>81</v>
      </c>
      <c r="C22" s="43"/>
      <c r="D22" s="17" t="s">
        <v>83</v>
      </c>
      <c r="E22" s="43"/>
      <c r="F22" s="51" t="s">
        <v>81</v>
      </c>
      <c r="G22" s="43"/>
    </row>
    <row r="23" spans="1:7" ht="15.75" x14ac:dyDescent="0.25">
      <c r="A23" s="32"/>
      <c r="B23" s="39"/>
      <c r="C23" s="19"/>
      <c r="D23" s="39"/>
      <c r="E23" s="19"/>
      <c r="F23" s="32"/>
      <c r="G23" s="32"/>
    </row>
    <row r="24" spans="1:7" ht="30" x14ac:dyDescent="0.25">
      <c r="A24" s="46" t="s">
        <v>73</v>
      </c>
      <c r="B24" s="40" t="s">
        <v>81</v>
      </c>
      <c r="C24" s="33"/>
      <c r="D24" s="40" t="s">
        <v>83</v>
      </c>
      <c r="E24" s="33"/>
      <c r="F24" s="51" t="s">
        <v>81</v>
      </c>
      <c r="G24" s="43"/>
    </row>
    <row r="25" spans="1:7" ht="15.75" x14ac:dyDescent="0.25">
      <c r="A25" s="46" t="s">
        <v>98</v>
      </c>
      <c r="B25" s="38" t="s">
        <v>81</v>
      </c>
      <c r="C25" s="26"/>
      <c r="D25" s="38" t="s">
        <v>83</v>
      </c>
      <c r="E25" s="26"/>
      <c r="F25" s="51" t="s">
        <v>81</v>
      </c>
      <c r="G25" s="43"/>
    </row>
    <row r="26" spans="1:7" ht="15.75" x14ac:dyDescent="0.25">
      <c r="A26" s="18" t="s">
        <v>42</v>
      </c>
      <c r="B26" s="39"/>
      <c r="C26" s="19"/>
      <c r="D26" s="39"/>
      <c r="E26" s="19"/>
      <c r="F26" s="39"/>
      <c r="G26" s="19"/>
    </row>
    <row r="27" spans="1:7" ht="45" x14ac:dyDescent="0.25">
      <c r="A27" s="47" t="s">
        <v>49</v>
      </c>
      <c r="B27" s="17" t="s">
        <v>81</v>
      </c>
      <c r="C27" s="26"/>
      <c r="D27" s="17" t="s">
        <v>83</v>
      </c>
      <c r="E27" s="26"/>
      <c r="F27" s="38" t="s">
        <v>81</v>
      </c>
      <c r="G27" s="26"/>
    </row>
    <row r="28" spans="1:7" ht="30" x14ac:dyDescent="0.25">
      <c r="A28" s="48" t="s">
        <v>50</v>
      </c>
      <c r="B28" s="17" t="s">
        <v>81</v>
      </c>
      <c r="C28" s="26"/>
      <c r="D28" s="17" t="s">
        <v>83</v>
      </c>
      <c r="E28" s="26"/>
      <c r="F28" s="38" t="s">
        <v>81</v>
      </c>
      <c r="G28" s="26"/>
    </row>
    <row r="29" spans="1:7" ht="30" x14ac:dyDescent="0.25">
      <c r="A29" s="49" t="s">
        <v>43</v>
      </c>
      <c r="B29" s="17" t="s">
        <v>81</v>
      </c>
      <c r="C29" s="26"/>
      <c r="D29" s="17" t="s">
        <v>83</v>
      </c>
      <c r="E29" s="26"/>
      <c r="F29" s="38" t="s">
        <v>81</v>
      </c>
      <c r="G29" s="26"/>
    </row>
    <row r="30" spans="1:7" ht="15.75" x14ac:dyDescent="0.25">
      <c r="A30" s="18" t="s">
        <v>44</v>
      </c>
      <c r="B30" s="39"/>
      <c r="C30" s="19"/>
      <c r="D30" s="39"/>
      <c r="E30" s="19"/>
      <c r="F30" s="39"/>
      <c r="G30" s="19"/>
    </row>
    <row r="31" spans="1:7" ht="30" x14ac:dyDescent="0.25">
      <c r="A31" s="49" t="s">
        <v>56</v>
      </c>
      <c r="B31" s="17" t="s">
        <v>81</v>
      </c>
      <c r="C31" s="26"/>
      <c r="D31" s="17" t="s">
        <v>83</v>
      </c>
      <c r="E31" s="26"/>
      <c r="F31" s="38" t="s">
        <v>81</v>
      </c>
      <c r="G31" s="26"/>
    </row>
    <row r="32" spans="1:7" ht="18" customHeight="1" thickBot="1" x14ac:dyDescent="0.3">
      <c r="A32" s="49" t="s">
        <v>45</v>
      </c>
      <c r="B32" s="17" t="s">
        <v>81</v>
      </c>
      <c r="C32" s="26"/>
      <c r="D32" s="17" t="s">
        <v>83</v>
      </c>
      <c r="E32" s="26"/>
      <c r="F32" s="38" t="s">
        <v>81</v>
      </c>
      <c r="G32" s="26"/>
    </row>
    <row r="33" spans="1:7" ht="15.75" x14ac:dyDescent="0.25">
      <c r="A33" s="28" t="s">
        <v>51</v>
      </c>
      <c r="B33" s="31">
        <v>870000</v>
      </c>
      <c r="C33" s="21"/>
      <c r="D33" s="31">
        <v>850000</v>
      </c>
      <c r="E33" s="21"/>
      <c r="F33" s="52" t="s">
        <v>84</v>
      </c>
      <c r="G33" s="21"/>
    </row>
    <row r="34" spans="1:7" ht="16.5" thickBot="1" x14ac:dyDescent="0.3">
      <c r="A34" s="29" t="s">
        <v>52</v>
      </c>
      <c r="B34" s="41">
        <v>1052700</v>
      </c>
      <c r="C34" s="22"/>
      <c r="D34" s="41">
        <v>1028500</v>
      </c>
      <c r="E34" s="22"/>
      <c r="F34" s="41" t="s">
        <v>85</v>
      </c>
      <c r="G34" s="22"/>
    </row>
    <row r="35" spans="1:7" ht="63" x14ac:dyDescent="0.25">
      <c r="A35" s="30" t="s">
        <v>57</v>
      </c>
      <c r="B35" s="42">
        <v>5000</v>
      </c>
      <c r="C35" s="44"/>
      <c r="D35" s="42">
        <v>30000</v>
      </c>
      <c r="E35" s="44"/>
      <c r="F35" s="42" t="s">
        <v>86</v>
      </c>
      <c r="G35" s="44"/>
    </row>
    <row r="36" spans="1:7" ht="63.75" thickBot="1" x14ac:dyDescent="0.3">
      <c r="A36" s="29" t="s">
        <v>58</v>
      </c>
      <c r="B36" s="41">
        <v>6050</v>
      </c>
      <c r="C36" s="22"/>
      <c r="D36" s="41">
        <v>36300</v>
      </c>
      <c r="E36" s="22"/>
      <c r="F36" s="41" t="s">
        <v>87</v>
      </c>
      <c r="G36" s="22"/>
    </row>
  </sheetData>
  <mergeCells count="6">
    <mergeCell ref="F4:G4"/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I16" sqref="I16:J16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4.5" thickBot="1" x14ac:dyDescent="0.3">
      <c r="A2" s="94" t="s">
        <v>12</v>
      </c>
      <c r="B2" s="95"/>
      <c r="C2" s="95"/>
      <c r="D2" s="95"/>
      <c r="E2" s="95"/>
      <c r="F2" s="95"/>
      <c r="G2" s="95"/>
      <c r="H2" s="95"/>
      <c r="I2" s="95"/>
      <c r="J2" s="96"/>
    </row>
    <row r="3" spans="1:10" ht="27" customHeight="1" thickBot="1" x14ac:dyDescent="0.3">
      <c r="A3" s="16" t="s">
        <v>39</v>
      </c>
      <c r="B3" s="73" t="s">
        <v>77</v>
      </c>
      <c r="C3" s="74"/>
      <c r="D3" s="74"/>
      <c r="E3" s="74"/>
      <c r="F3" s="74"/>
      <c r="G3" s="74"/>
      <c r="H3" s="74"/>
      <c r="I3" s="74"/>
      <c r="J3" s="74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7" t="s">
        <v>78</v>
      </c>
      <c r="B5" s="98"/>
      <c r="C5" s="98"/>
      <c r="D5" s="98"/>
      <c r="E5" s="98"/>
      <c r="F5" s="98"/>
      <c r="G5" s="98"/>
      <c r="H5" s="98"/>
      <c r="I5" s="98"/>
      <c r="J5" s="99"/>
    </row>
    <row r="6" spans="1:10" x14ac:dyDescent="0.25">
      <c r="A6" s="112" t="s">
        <v>13</v>
      </c>
      <c r="B6" s="113"/>
      <c r="C6" s="113"/>
      <c r="D6" s="4" t="s">
        <v>1</v>
      </c>
      <c r="E6" s="2"/>
      <c r="F6" s="2"/>
      <c r="G6" s="114" t="s">
        <v>2</v>
      </c>
      <c r="H6" s="113"/>
      <c r="I6" s="113"/>
      <c r="J6" s="9"/>
    </row>
    <row r="7" spans="1:10" ht="15.75" thickBot="1" x14ac:dyDescent="0.3">
      <c r="A7" s="115" t="s">
        <v>79</v>
      </c>
      <c r="B7" s="116"/>
      <c r="C7" s="116"/>
      <c r="D7" s="117">
        <v>777920286</v>
      </c>
      <c r="E7" s="118"/>
      <c r="F7" s="118"/>
      <c r="G7" s="124" t="s">
        <v>80</v>
      </c>
      <c r="H7" s="125"/>
      <c r="I7" s="125"/>
      <c r="J7" s="126"/>
    </row>
    <row r="8" spans="1:10" ht="21.75" customHeight="1" thickTop="1" thickBot="1" x14ac:dyDescent="0.3">
      <c r="A8" s="119" t="s">
        <v>19</v>
      </c>
      <c r="B8" s="120"/>
      <c r="C8" s="120"/>
      <c r="D8" s="120"/>
      <c r="E8" s="120"/>
      <c r="F8" s="120"/>
      <c r="G8" s="120"/>
      <c r="H8" s="120"/>
      <c r="I8" s="120"/>
      <c r="J8" s="121"/>
    </row>
    <row r="9" spans="1:10" ht="15.75" thickBot="1" x14ac:dyDescent="0.3">
      <c r="A9" s="109"/>
      <c r="B9" s="110"/>
      <c r="C9" s="110"/>
      <c r="D9" s="111"/>
      <c r="E9" s="92" t="s">
        <v>3</v>
      </c>
      <c r="F9" s="92"/>
      <c r="G9" s="92" t="s">
        <v>4</v>
      </c>
      <c r="H9" s="92"/>
      <c r="I9" s="92" t="s">
        <v>5</v>
      </c>
      <c r="J9" s="93"/>
    </row>
    <row r="10" spans="1:10" s="5" customFormat="1" ht="15.75" thickBot="1" x14ac:dyDescent="0.3">
      <c r="A10" s="122" t="s">
        <v>16</v>
      </c>
      <c r="B10" s="123"/>
      <c r="C10" s="123"/>
      <c r="D10" s="45" t="s">
        <v>37</v>
      </c>
      <c r="E10" s="73">
        <v>870000</v>
      </c>
      <c r="F10" s="80"/>
      <c r="G10" s="81">
        <f>I10-E10</f>
        <v>182700</v>
      </c>
      <c r="H10" s="80"/>
      <c r="I10" s="87">
        <f>E10*1.21</f>
        <v>1052700</v>
      </c>
      <c r="J10" s="88"/>
    </row>
    <row r="11" spans="1:10" s="5" customFormat="1" ht="15.75" thickBot="1" x14ac:dyDescent="0.3">
      <c r="A11" s="14" t="s">
        <v>18</v>
      </c>
      <c r="B11" s="15"/>
      <c r="C11" s="15"/>
      <c r="D11" s="13">
        <v>1</v>
      </c>
      <c r="E11" s="73">
        <v>870000</v>
      </c>
      <c r="F11" s="80"/>
      <c r="G11" s="81">
        <f>I11-E11</f>
        <v>182700</v>
      </c>
      <c r="H11" s="80"/>
      <c r="I11" s="87">
        <f>(E11*D11)*1.21</f>
        <v>1052700</v>
      </c>
      <c r="J11" s="88"/>
    </row>
    <row r="12" spans="1:10" ht="15.75" thickBot="1" x14ac:dyDescent="0.3">
      <c r="A12" s="82" t="s">
        <v>17</v>
      </c>
      <c r="B12" s="83"/>
      <c r="C12" s="83"/>
      <c r="D12" s="83"/>
      <c r="E12" s="83"/>
      <c r="F12" s="83"/>
      <c r="G12" s="83"/>
      <c r="H12" s="83"/>
      <c r="I12" s="12">
        <v>2</v>
      </c>
      <c r="J12" s="6" t="s">
        <v>6</v>
      </c>
    </row>
    <row r="13" spans="1:10" ht="5.25" customHeight="1" thickBot="1" x14ac:dyDescent="0.3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0" ht="18" customHeight="1" thickBot="1" x14ac:dyDescent="0.3">
      <c r="A14" s="89" t="s">
        <v>38</v>
      </c>
      <c r="B14" s="90"/>
      <c r="C14" s="90"/>
      <c r="D14" s="90"/>
      <c r="E14" s="90"/>
      <c r="F14" s="90"/>
      <c r="G14" s="90"/>
      <c r="H14" s="90"/>
      <c r="I14" s="90"/>
      <c r="J14" s="91"/>
    </row>
    <row r="15" spans="1:10" ht="15.75" thickBot="1" x14ac:dyDescent="0.3">
      <c r="A15" s="76"/>
      <c r="B15" s="77"/>
      <c r="C15" s="77"/>
      <c r="D15" s="77"/>
      <c r="E15" s="92" t="s">
        <v>3</v>
      </c>
      <c r="F15" s="92"/>
      <c r="G15" s="92" t="s">
        <v>4</v>
      </c>
      <c r="H15" s="92"/>
      <c r="I15" s="92" t="s">
        <v>5</v>
      </c>
      <c r="J15" s="93"/>
    </row>
    <row r="16" spans="1:10" ht="32.25" customHeight="1" thickBot="1" x14ac:dyDescent="0.3">
      <c r="A16" s="78" t="s">
        <v>14</v>
      </c>
      <c r="B16" s="79"/>
      <c r="C16" s="79"/>
      <c r="D16" s="79"/>
      <c r="E16" s="100">
        <v>5000</v>
      </c>
      <c r="F16" s="100"/>
      <c r="G16" s="81">
        <f>I16-E16</f>
        <v>1050</v>
      </c>
      <c r="H16" s="80"/>
      <c r="I16" s="101">
        <f>E16*1.21</f>
        <v>6050</v>
      </c>
      <c r="J16" s="102"/>
    </row>
    <row r="17" spans="1:10" ht="15.75" thickBot="1" x14ac:dyDescent="0.3">
      <c r="A17" s="82" t="s">
        <v>20</v>
      </c>
      <c r="B17" s="83"/>
      <c r="C17" s="83"/>
      <c r="D17" s="83"/>
      <c r="E17" s="83"/>
      <c r="F17" s="83"/>
      <c r="G17" s="83"/>
      <c r="H17" s="83"/>
      <c r="I17" s="12">
        <v>1</v>
      </c>
      <c r="J17" s="6" t="s">
        <v>7</v>
      </c>
    </row>
    <row r="18" spans="1:10" ht="32.25" customHeight="1" thickBot="1" x14ac:dyDescent="0.3">
      <c r="A18" s="105" t="s">
        <v>15</v>
      </c>
      <c r="B18" s="106"/>
      <c r="C18" s="106"/>
      <c r="D18" s="106"/>
      <c r="E18" s="107">
        <f>E16*(8-I12)*I17</f>
        <v>30000</v>
      </c>
      <c r="F18" s="107"/>
      <c r="G18" s="107">
        <f>G16*(8-I12)*I17</f>
        <v>6300</v>
      </c>
      <c r="H18" s="107"/>
      <c r="I18" s="107">
        <f>I16*(8-I12)*I17</f>
        <v>36300</v>
      </c>
      <c r="J18" s="108"/>
    </row>
    <row r="19" spans="1:10" ht="3.75" customHeight="1" thickBot="1" x14ac:dyDescent="0.3">
      <c r="A19" s="84"/>
      <c r="B19" s="85"/>
      <c r="C19" s="85"/>
      <c r="D19" s="85"/>
      <c r="E19" s="85"/>
      <c r="F19" s="85"/>
      <c r="G19" s="85"/>
      <c r="H19" s="85"/>
      <c r="I19" s="85"/>
      <c r="J19" s="86"/>
    </row>
    <row r="20" spans="1:10" ht="47.25" customHeight="1" thickBot="1" x14ac:dyDescent="0.3">
      <c r="A20" s="103" t="s">
        <v>21</v>
      </c>
      <c r="B20" s="104"/>
      <c r="C20" s="104"/>
      <c r="D20" s="104"/>
      <c r="E20" s="100"/>
      <c r="F20" s="100"/>
      <c r="G20" s="100"/>
      <c r="H20" s="100"/>
      <c r="I20" s="101"/>
      <c r="J20" s="102"/>
    </row>
    <row r="21" spans="1:10" ht="15.75" thickBot="1" x14ac:dyDescent="0.3">
      <c r="A21" s="82" t="s">
        <v>25</v>
      </c>
      <c r="B21" s="83"/>
      <c r="C21" s="83"/>
      <c r="D21" s="83"/>
      <c r="E21" s="83"/>
      <c r="F21" s="83"/>
      <c r="G21" s="83"/>
      <c r="H21" s="83"/>
      <c r="I21" s="12"/>
      <c r="J21" s="6" t="s">
        <v>7</v>
      </c>
    </row>
    <row r="22" spans="1:10" ht="33.75" customHeight="1" thickBot="1" x14ac:dyDescent="0.3">
      <c r="A22" s="133" t="s">
        <v>22</v>
      </c>
      <c r="B22" s="134"/>
      <c r="C22" s="134"/>
      <c r="D22" s="134"/>
      <c r="E22" s="107">
        <f>E20*(8-I12)*I21</f>
        <v>0</v>
      </c>
      <c r="F22" s="107"/>
      <c r="G22" s="107">
        <f>G20*(8-I12)*I21</f>
        <v>0</v>
      </c>
      <c r="H22" s="107"/>
      <c r="I22" s="107">
        <f>I20*(8-I12)*I21</f>
        <v>0</v>
      </c>
      <c r="J22" s="108"/>
    </row>
    <row r="23" spans="1:10" ht="5.25" customHeight="1" thickBot="1" x14ac:dyDescent="0.3">
      <c r="A23" s="84"/>
      <c r="B23" s="85"/>
      <c r="C23" s="85"/>
      <c r="D23" s="85"/>
      <c r="E23" s="85"/>
      <c r="F23" s="85"/>
      <c r="G23" s="85"/>
      <c r="H23" s="85"/>
      <c r="I23" s="85"/>
      <c r="J23" s="86"/>
    </row>
    <row r="24" spans="1:10" ht="54" customHeight="1" thickBot="1" x14ac:dyDescent="0.3">
      <c r="A24" s="103" t="s">
        <v>23</v>
      </c>
      <c r="B24" s="104"/>
      <c r="C24" s="104"/>
      <c r="D24" s="104"/>
      <c r="E24" s="100"/>
      <c r="F24" s="100"/>
      <c r="G24" s="100"/>
      <c r="H24" s="100"/>
      <c r="I24" s="101"/>
      <c r="J24" s="102"/>
    </row>
    <row r="25" spans="1:10" ht="15.75" customHeight="1" thickBot="1" x14ac:dyDescent="0.3">
      <c r="A25" s="78" t="s">
        <v>24</v>
      </c>
      <c r="B25" s="136"/>
      <c r="C25" s="136"/>
      <c r="D25" s="136"/>
      <c r="E25" s="136"/>
      <c r="F25" s="136"/>
      <c r="G25" s="136"/>
      <c r="H25" s="136"/>
      <c r="I25" s="12"/>
      <c r="J25" s="6" t="s">
        <v>7</v>
      </c>
    </row>
    <row r="26" spans="1:10" ht="36" customHeight="1" thickBot="1" x14ac:dyDescent="0.3">
      <c r="A26" s="137" t="s">
        <v>26</v>
      </c>
      <c r="B26" s="138"/>
      <c r="C26" s="138"/>
      <c r="D26" s="138"/>
      <c r="E26" s="107">
        <f>E24*(8-I12)*I25</f>
        <v>0</v>
      </c>
      <c r="F26" s="107"/>
      <c r="G26" s="107">
        <f>G24*(8-I12)*I25</f>
        <v>0</v>
      </c>
      <c r="H26" s="107"/>
      <c r="I26" s="107">
        <f>I24*(8-I12)*I25</f>
        <v>0</v>
      </c>
      <c r="J26" s="108"/>
    </row>
    <row r="27" spans="1:10" ht="4.5" customHeight="1" thickBot="1" x14ac:dyDescent="0.3">
      <c r="A27" s="128"/>
      <c r="B27" s="129"/>
      <c r="C27" s="129"/>
      <c r="D27" s="129"/>
      <c r="E27" s="129"/>
      <c r="F27" s="129"/>
      <c r="G27" s="129"/>
      <c r="H27" s="129"/>
      <c r="I27" s="129"/>
      <c r="J27" s="130"/>
    </row>
    <row r="28" spans="1:10" ht="30" customHeight="1" thickBot="1" x14ac:dyDescent="0.3">
      <c r="A28" s="151" t="s">
        <v>27</v>
      </c>
      <c r="B28" s="152"/>
      <c r="C28" s="152"/>
      <c r="D28" s="152"/>
      <c r="E28" s="107">
        <f>D11*(E18+E22+E26)</f>
        <v>30000</v>
      </c>
      <c r="F28" s="107"/>
      <c r="G28" s="107">
        <f>D11*(G18+G22+G26)</f>
        <v>6300</v>
      </c>
      <c r="H28" s="107"/>
      <c r="I28" s="107">
        <f>D11*(I18+I22+I26)</f>
        <v>36300</v>
      </c>
      <c r="J28" s="108"/>
    </row>
    <row r="29" spans="1:10" ht="29.25" customHeight="1" thickBot="1" x14ac:dyDescent="0.3">
      <c r="A29" s="89" t="s">
        <v>54</v>
      </c>
      <c r="B29" s="90"/>
      <c r="C29" s="90"/>
      <c r="D29" s="90"/>
      <c r="E29" s="90"/>
      <c r="F29" s="90"/>
      <c r="G29" s="90"/>
      <c r="H29" s="90"/>
      <c r="I29" s="90"/>
      <c r="J29" s="91"/>
    </row>
    <row r="30" spans="1:10" ht="29.25" customHeight="1" thickBot="1" x14ac:dyDescent="0.3">
      <c r="A30" s="78" t="s">
        <v>29</v>
      </c>
      <c r="B30" s="79"/>
      <c r="C30" s="79"/>
      <c r="D30" s="79"/>
      <c r="E30" s="100">
        <v>950</v>
      </c>
      <c r="F30" s="100"/>
      <c r="G30" s="81">
        <f>I30-E30</f>
        <v>199.5</v>
      </c>
      <c r="H30" s="80"/>
      <c r="I30" s="100">
        <f>E30*1.21</f>
        <v>1149.5</v>
      </c>
      <c r="J30" s="131"/>
    </row>
    <row r="31" spans="1:10" ht="48" customHeight="1" thickBot="1" x14ac:dyDescent="0.3">
      <c r="A31" s="78" t="s">
        <v>30</v>
      </c>
      <c r="B31" s="79"/>
      <c r="C31" s="79"/>
      <c r="D31" s="79"/>
      <c r="E31" s="100">
        <v>500</v>
      </c>
      <c r="F31" s="100"/>
      <c r="G31" s="81">
        <f>I31-E31</f>
        <v>105</v>
      </c>
      <c r="H31" s="80"/>
      <c r="I31" s="100">
        <f>E31*1.21</f>
        <v>605</v>
      </c>
      <c r="J31" s="131"/>
    </row>
    <row r="32" spans="1:10" ht="39" customHeight="1" thickBot="1" x14ac:dyDescent="0.3">
      <c r="A32" s="148" t="s">
        <v>31</v>
      </c>
      <c r="B32" s="149"/>
      <c r="C32" s="149"/>
      <c r="D32" s="149"/>
      <c r="E32" s="107">
        <f>(E30+E31)*1*(8-I12)</f>
        <v>8700</v>
      </c>
      <c r="F32" s="107"/>
      <c r="G32" s="107">
        <f>(G30+G31)*1*(8-I12)</f>
        <v>1827</v>
      </c>
      <c r="H32" s="107"/>
      <c r="I32" s="107">
        <f>(I30+I31)*1*(8-I12)</f>
        <v>10527</v>
      </c>
      <c r="J32" s="108"/>
    </row>
    <row r="33" spans="1:10" ht="30" customHeight="1" thickBot="1" x14ac:dyDescent="0.3">
      <c r="A33" s="89" t="s">
        <v>55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51" customHeight="1" thickBot="1" x14ac:dyDescent="0.3">
      <c r="A34" s="78" t="s">
        <v>28</v>
      </c>
      <c r="B34" s="79"/>
      <c r="C34" s="79"/>
      <c r="D34" s="79"/>
      <c r="E34" s="100">
        <v>1000</v>
      </c>
      <c r="F34" s="100"/>
      <c r="G34" s="81">
        <f>I34-E34</f>
        <v>210</v>
      </c>
      <c r="H34" s="80"/>
      <c r="I34" s="100">
        <f>E34*1.21</f>
        <v>1210</v>
      </c>
      <c r="J34" s="131"/>
    </row>
    <row r="35" spans="1:10" ht="3.75" customHeight="1" thickBot="1" x14ac:dyDescent="0.3">
      <c r="A35" s="141"/>
      <c r="B35" s="142"/>
      <c r="C35" s="142"/>
      <c r="D35" s="142"/>
      <c r="E35" s="142"/>
      <c r="F35" s="142"/>
      <c r="G35" s="142"/>
      <c r="H35" s="142"/>
      <c r="I35" s="142"/>
      <c r="J35" s="143"/>
    </row>
    <row r="36" spans="1:10" s="7" customFormat="1" ht="39.75" customHeight="1" thickBot="1" x14ac:dyDescent="0.3">
      <c r="A36" s="144" t="s">
        <v>32</v>
      </c>
      <c r="B36" s="145"/>
      <c r="C36" s="145"/>
      <c r="D36" s="145"/>
      <c r="E36" s="135">
        <f>E11+E28+E34+E32</f>
        <v>909700</v>
      </c>
      <c r="F36" s="135"/>
      <c r="G36" s="135">
        <f>G11+G28+G34+G32</f>
        <v>191037</v>
      </c>
      <c r="H36" s="135"/>
      <c r="I36" s="135">
        <f>I11+I28+I34+I32</f>
        <v>1100737</v>
      </c>
      <c r="J36" s="150"/>
    </row>
    <row r="37" spans="1:10" ht="9.75" customHeight="1" x14ac:dyDescent="0.25"/>
    <row r="38" spans="1:10" ht="30" customHeight="1" x14ac:dyDescent="0.25">
      <c r="A38" s="140" t="s">
        <v>10</v>
      </c>
      <c r="B38" s="140"/>
      <c r="C38" s="140"/>
      <c r="D38" s="140"/>
      <c r="E38" s="140"/>
      <c r="F38" s="140"/>
      <c r="G38" s="140"/>
      <c r="H38" s="140"/>
      <c r="I38" s="140"/>
      <c r="J38" s="140"/>
    </row>
    <row r="39" spans="1:10" ht="32.25" customHeight="1" x14ac:dyDescent="0.25">
      <c r="A39" s="147" t="s">
        <v>8</v>
      </c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46.5" customHeight="1" x14ac:dyDescent="0.25">
      <c r="A40" s="146" t="s">
        <v>9</v>
      </c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 ht="44.25" customHeight="1" x14ac:dyDescent="0.25">
      <c r="A41" s="132" t="s">
        <v>11</v>
      </c>
      <c r="B41" s="132"/>
      <c r="C41" s="132"/>
      <c r="D41" s="132"/>
      <c r="E41" s="132"/>
      <c r="F41" s="132"/>
      <c r="G41" s="132"/>
      <c r="H41" s="132"/>
      <c r="I41" s="132"/>
      <c r="J41" s="132"/>
    </row>
    <row r="42" spans="1:10" ht="9" customHeight="1" x14ac:dyDescent="0.25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0" ht="31.5" customHeight="1" x14ac:dyDescent="0.25">
      <c r="A43" s="127" t="s">
        <v>36</v>
      </c>
      <c r="B43" s="127"/>
      <c r="C43" s="127"/>
      <c r="D43" s="127"/>
      <c r="E43" s="127"/>
      <c r="F43" s="127"/>
      <c r="G43" s="127"/>
      <c r="H43" s="127"/>
      <c r="I43" s="127"/>
      <c r="J43" s="127"/>
    </row>
    <row r="44" spans="1:10" ht="33" customHeight="1" x14ac:dyDescent="0.25">
      <c r="A44" s="127" t="s">
        <v>35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 ht="39" customHeight="1" x14ac:dyDescent="0.25">
      <c r="A45" s="127" t="s">
        <v>34</v>
      </c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A29" sqref="A29:J29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4.5" thickBot="1" x14ac:dyDescent="0.3">
      <c r="A2" s="94" t="s">
        <v>12</v>
      </c>
      <c r="B2" s="155"/>
      <c r="C2" s="155"/>
      <c r="D2" s="155"/>
      <c r="E2" s="155"/>
      <c r="F2" s="155"/>
      <c r="G2" s="155"/>
      <c r="H2" s="155"/>
      <c r="I2" s="155"/>
      <c r="J2" s="96"/>
    </row>
    <row r="3" spans="1:10" ht="27" customHeight="1" thickBot="1" x14ac:dyDescent="0.3">
      <c r="A3" s="16" t="s">
        <v>39</v>
      </c>
      <c r="B3" s="73" t="s">
        <v>88</v>
      </c>
      <c r="C3" s="74"/>
      <c r="D3" s="74"/>
      <c r="E3" s="74"/>
      <c r="F3" s="74"/>
      <c r="G3" s="74"/>
      <c r="H3" s="74"/>
      <c r="I3" s="74"/>
      <c r="J3" s="74"/>
    </row>
    <row r="4" spans="1:10" x14ac:dyDescent="0.25">
      <c r="A4" s="3" t="s">
        <v>0</v>
      </c>
      <c r="B4" s="59"/>
      <c r="C4" s="59"/>
      <c r="D4" s="59"/>
      <c r="E4" s="59"/>
      <c r="F4" s="59"/>
      <c r="G4" s="59"/>
      <c r="H4" s="59"/>
      <c r="I4" s="60"/>
      <c r="J4" s="9"/>
    </row>
    <row r="5" spans="1:10" x14ac:dyDescent="0.25">
      <c r="A5" s="97" t="s">
        <v>89</v>
      </c>
      <c r="B5" s="98"/>
      <c r="C5" s="98"/>
      <c r="D5" s="98"/>
      <c r="E5" s="98"/>
      <c r="F5" s="98"/>
      <c r="G5" s="98"/>
      <c r="H5" s="98"/>
      <c r="I5" s="98"/>
      <c r="J5" s="99"/>
    </row>
    <row r="6" spans="1:10" x14ac:dyDescent="0.25">
      <c r="A6" s="112" t="s">
        <v>13</v>
      </c>
      <c r="B6" s="113"/>
      <c r="C6" s="113"/>
      <c r="D6" s="61" t="s">
        <v>1</v>
      </c>
      <c r="E6" s="59"/>
      <c r="F6" s="59"/>
      <c r="G6" s="114" t="s">
        <v>2</v>
      </c>
      <c r="H6" s="113"/>
      <c r="I6" s="113"/>
      <c r="J6" s="9"/>
    </row>
    <row r="7" spans="1:10" ht="15.75" thickBot="1" x14ac:dyDescent="0.3">
      <c r="A7" s="115" t="s">
        <v>90</v>
      </c>
      <c r="B7" s="116"/>
      <c r="C7" s="116"/>
      <c r="D7" s="117">
        <v>777820816</v>
      </c>
      <c r="E7" s="118"/>
      <c r="F7" s="118"/>
      <c r="G7" s="124" t="s">
        <v>91</v>
      </c>
      <c r="H7" s="125"/>
      <c r="I7" s="125"/>
      <c r="J7" s="126"/>
    </row>
    <row r="8" spans="1:10" ht="21.75" customHeight="1" thickTop="1" thickBot="1" x14ac:dyDescent="0.3">
      <c r="A8" s="119" t="s">
        <v>19</v>
      </c>
      <c r="B8" s="120"/>
      <c r="C8" s="120"/>
      <c r="D8" s="120"/>
      <c r="E8" s="120"/>
      <c r="F8" s="120"/>
      <c r="G8" s="120"/>
      <c r="H8" s="120"/>
      <c r="I8" s="120"/>
      <c r="J8" s="121"/>
    </row>
    <row r="9" spans="1:10" ht="15.75" thickBot="1" x14ac:dyDescent="0.3">
      <c r="A9" s="109"/>
      <c r="B9" s="110"/>
      <c r="C9" s="110"/>
      <c r="D9" s="111"/>
      <c r="E9" s="92" t="s">
        <v>3</v>
      </c>
      <c r="F9" s="92"/>
      <c r="G9" s="92" t="s">
        <v>4</v>
      </c>
      <c r="H9" s="92"/>
      <c r="I9" s="92" t="s">
        <v>5</v>
      </c>
      <c r="J9" s="93"/>
    </row>
    <row r="10" spans="1:10" ht="15.75" thickBot="1" x14ac:dyDescent="0.3">
      <c r="A10" s="153" t="s">
        <v>16</v>
      </c>
      <c r="B10" s="154"/>
      <c r="C10" s="154"/>
      <c r="D10" s="50" t="s">
        <v>37</v>
      </c>
      <c r="E10" s="73">
        <v>850000</v>
      </c>
      <c r="F10" s="80"/>
      <c r="G10" s="73">
        <v>178500</v>
      </c>
      <c r="H10" s="80"/>
      <c r="I10" s="87">
        <v>1028500</v>
      </c>
      <c r="J10" s="88"/>
    </row>
    <row r="11" spans="1:10" ht="15.75" thickBot="1" x14ac:dyDescent="0.3">
      <c r="A11" s="62" t="s">
        <v>18</v>
      </c>
      <c r="B11" s="63"/>
      <c r="C11" s="63"/>
      <c r="D11" s="13">
        <v>1</v>
      </c>
      <c r="E11" s="73"/>
      <c r="F11" s="80"/>
      <c r="G11" s="73"/>
      <c r="H11" s="80"/>
      <c r="I11" s="87"/>
      <c r="J11" s="88"/>
    </row>
    <row r="12" spans="1:10" ht="15.75" thickBot="1" x14ac:dyDescent="0.3">
      <c r="A12" s="82" t="s">
        <v>17</v>
      </c>
      <c r="B12" s="83"/>
      <c r="C12" s="83"/>
      <c r="D12" s="83"/>
      <c r="E12" s="83"/>
      <c r="F12" s="83"/>
      <c r="G12" s="83"/>
      <c r="H12" s="83"/>
      <c r="I12" s="12">
        <v>2</v>
      </c>
      <c r="J12" s="6" t="s">
        <v>6</v>
      </c>
    </row>
    <row r="13" spans="1:10" ht="5.25" customHeight="1" thickBot="1" x14ac:dyDescent="0.3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0" ht="18" customHeight="1" thickBot="1" x14ac:dyDescent="0.3">
      <c r="A14" s="89" t="s">
        <v>38</v>
      </c>
      <c r="B14" s="90"/>
      <c r="C14" s="90"/>
      <c r="D14" s="90"/>
      <c r="E14" s="90"/>
      <c r="F14" s="90"/>
      <c r="G14" s="90"/>
      <c r="H14" s="90"/>
      <c r="I14" s="90"/>
      <c r="J14" s="91"/>
    </row>
    <row r="15" spans="1:10" ht="15.75" thickBot="1" x14ac:dyDescent="0.3">
      <c r="A15" s="76"/>
      <c r="B15" s="77"/>
      <c r="C15" s="77"/>
      <c r="D15" s="77"/>
      <c r="E15" s="92" t="s">
        <v>3</v>
      </c>
      <c r="F15" s="92"/>
      <c r="G15" s="92" t="s">
        <v>4</v>
      </c>
      <c r="H15" s="92"/>
      <c r="I15" s="92" t="s">
        <v>5</v>
      </c>
      <c r="J15" s="93"/>
    </row>
    <row r="16" spans="1:10" ht="32.25" customHeight="1" thickBot="1" x14ac:dyDescent="0.3">
      <c r="A16" s="78" t="s">
        <v>14</v>
      </c>
      <c r="B16" s="79"/>
      <c r="C16" s="79"/>
      <c r="D16" s="79"/>
      <c r="E16" s="100">
        <v>5000</v>
      </c>
      <c r="F16" s="100"/>
      <c r="G16" s="100">
        <v>1050</v>
      </c>
      <c r="H16" s="100"/>
      <c r="I16" s="101">
        <v>6050</v>
      </c>
      <c r="J16" s="102"/>
    </row>
    <row r="17" spans="1:10" ht="15.75" thickBot="1" x14ac:dyDescent="0.3">
      <c r="A17" s="82" t="s">
        <v>20</v>
      </c>
      <c r="B17" s="83"/>
      <c r="C17" s="83"/>
      <c r="D17" s="83"/>
      <c r="E17" s="83"/>
      <c r="F17" s="83"/>
      <c r="G17" s="83"/>
      <c r="H17" s="83"/>
      <c r="I17" s="12">
        <v>1</v>
      </c>
      <c r="J17" s="6" t="s">
        <v>7</v>
      </c>
    </row>
    <row r="18" spans="1:10" ht="32.25" customHeight="1" thickBot="1" x14ac:dyDescent="0.3">
      <c r="A18" s="105" t="s">
        <v>15</v>
      </c>
      <c r="B18" s="106"/>
      <c r="C18" s="106"/>
      <c r="D18" s="106"/>
      <c r="E18" s="107">
        <f>E16*(8-I12)*I17</f>
        <v>30000</v>
      </c>
      <c r="F18" s="107"/>
      <c r="G18" s="107">
        <f>G16*(8-I12)*I17</f>
        <v>6300</v>
      </c>
      <c r="H18" s="107"/>
      <c r="I18" s="107">
        <f>I16*(8-I12)*I17</f>
        <v>36300</v>
      </c>
      <c r="J18" s="108"/>
    </row>
    <row r="19" spans="1:10" ht="3.75" customHeight="1" thickBot="1" x14ac:dyDescent="0.3">
      <c r="A19" s="84"/>
      <c r="B19" s="85"/>
      <c r="C19" s="85"/>
      <c r="D19" s="85"/>
      <c r="E19" s="85"/>
      <c r="F19" s="85"/>
      <c r="G19" s="85"/>
      <c r="H19" s="85"/>
      <c r="I19" s="85"/>
      <c r="J19" s="86"/>
    </row>
    <row r="20" spans="1:10" ht="47.25" customHeight="1" thickBot="1" x14ac:dyDescent="0.3">
      <c r="A20" s="78" t="s">
        <v>21</v>
      </c>
      <c r="B20" s="79"/>
      <c r="C20" s="79"/>
      <c r="D20" s="79"/>
      <c r="E20" s="100"/>
      <c r="F20" s="100"/>
      <c r="G20" s="100"/>
      <c r="H20" s="100"/>
      <c r="I20" s="101"/>
      <c r="J20" s="102"/>
    </row>
    <row r="21" spans="1:10" ht="15.75" thickBot="1" x14ac:dyDescent="0.3">
      <c r="A21" s="82" t="s">
        <v>25</v>
      </c>
      <c r="B21" s="83"/>
      <c r="C21" s="83"/>
      <c r="D21" s="83"/>
      <c r="E21" s="83"/>
      <c r="F21" s="83"/>
      <c r="G21" s="83"/>
      <c r="H21" s="83"/>
      <c r="I21" s="12"/>
      <c r="J21" s="6" t="s">
        <v>7</v>
      </c>
    </row>
    <row r="22" spans="1:10" ht="33.75" customHeight="1" thickBot="1" x14ac:dyDescent="0.3">
      <c r="A22" s="133" t="s">
        <v>22</v>
      </c>
      <c r="B22" s="134"/>
      <c r="C22" s="134"/>
      <c r="D22" s="134"/>
      <c r="E22" s="107">
        <f>E20*(8-I12)*I21</f>
        <v>0</v>
      </c>
      <c r="F22" s="107"/>
      <c r="G22" s="107">
        <f>G20*(8-I12)*I21</f>
        <v>0</v>
      </c>
      <c r="H22" s="107"/>
      <c r="I22" s="107">
        <f>I20*(8-I12)*I21</f>
        <v>0</v>
      </c>
      <c r="J22" s="108"/>
    </row>
    <row r="23" spans="1:10" ht="5.25" customHeight="1" thickBot="1" x14ac:dyDescent="0.3">
      <c r="A23" s="84"/>
      <c r="B23" s="85"/>
      <c r="C23" s="85"/>
      <c r="D23" s="85"/>
      <c r="E23" s="85"/>
      <c r="F23" s="85"/>
      <c r="G23" s="85"/>
      <c r="H23" s="85"/>
      <c r="I23" s="85"/>
      <c r="J23" s="86"/>
    </row>
    <row r="24" spans="1:10" ht="54" customHeight="1" thickBot="1" x14ac:dyDescent="0.3">
      <c r="A24" s="78" t="s">
        <v>23</v>
      </c>
      <c r="B24" s="79"/>
      <c r="C24" s="79"/>
      <c r="D24" s="79"/>
      <c r="E24" s="100"/>
      <c r="F24" s="100"/>
      <c r="G24" s="100"/>
      <c r="H24" s="100"/>
      <c r="I24" s="101"/>
      <c r="J24" s="102"/>
    </row>
    <row r="25" spans="1:10" ht="15.75" thickBot="1" x14ac:dyDescent="0.3">
      <c r="A25" s="78" t="s">
        <v>24</v>
      </c>
      <c r="B25" s="136"/>
      <c r="C25" s="136"/>
      <c r="D25" s="136"/>
      <c r="E25" s="136"/>
      <c r="F25" s="136"/>
      <c r="G25" s="136"/>
      <c r="H25" s="136"/>
      <c r="I25" s="12"/>
      <c r="J25" s="6" t="s">
        <v>7</v>
      </c>
    </row>
    <row r="26" spans="1:10" ht="36" customHeight="1" thickBot="1" x14ac:dyDescent="0.3">
      <c r="A26" s="137" t="s">
        <v>26</v>
      </c>
      <c r="B26" s="138"/>
      <c r="C26" s="138"/>
      <c r="D26" s="138"/>
      <c r="E26" s="107">
        <f>E24*(8-I12)*I25</f>
        <v>0</v>
      </c>
      <c r="F26" s="107"/>
      <c r="G26" s="107">
        <f>G24*(8-I12)*I25</f>
        <v>0</v>
      </c>
      <c r="H26" s="107"/>
      <c r="I26" s="107">
        <f>I24*(8-I12)*I25</f>
        <v>0</v>
      </c>
      <c r="J26" s="108"/>
    </row>
    <row r="27" spans="1:10" ht="4.5" customHeight="1" thickBot="1" x14ac:dyDescent="0.3">
      <c r="A27" s="128"/>
      <c r="B27" s="129"/>
      <c r="C27" s="129"/>
      <c r="D27" s="129"/>
      <c r="E27" s="129"/>
      <c r="F27" s="129"/>
      <c r="G27" s="129"/>
      <c r="H27" s="129"/>
      <c r="I27" s="129"/>
      <c r="J27" s="130"/>
    </row>
    <row r="28" spans="1:10" ht="30" customHeight="1" thickBot="1" x14ac:dyDescent="0.3">
      <c r="A28" s="151" t="s">
        <v>27</v>
      </c>
      <c r="B28" s="152"/>
      <c r="C28" s="152"/>
      <c r="D28" s="152"/>
      <c r="E28" s="107">
        <f>D11*(E18+E22+E26)</f>
        <v>30000</v>
      </c>
      <c r="F28" s="107"/>
      <c r="G28" s="107">
        <f>D11*(G18+G22+G26)</f>
        <v>6300</v>
      </c>
      <c r="H28" s="107"/>
      <c r="I28" s="107">
        <f>D11*(I18+I22+I26)</f>
        <v>36300</v>
      </c>
      <c r="J28" s="108"/>
    </row>
    <row r="29" spans="1:10" ht="29.25" customHeight="1" thickBot="1" x14ac:dyDescent="0.3">
      <c r="A29" s="89" t="s">
        <v>54</v>
      </c>
      <c r="B29" s="90"/>
      <c r="C29" s="90"/>
      <c r="D29" s="90"/>
      <c r="E29" s="90"/>
      <c r="F29" s="90"/>
      <c r="G29" s="90"/>
      <c r="H29" s="90"/>
      <c r="I29" s="90"/>
      <c r="J29" s="91"/>
    </row>
    <row r="30" spans="1:10" ht="29.25" customHeight="1" thickBot="1" x14ac:dyDescent="0.3">
      <c r="A30" s="78" t="s">
        <v>29</v>
      </c>
      <c r="B30" s="79"/>
      <c r="C30" s="79"/>
      <c r="D30" s="79"/>
      <c r="E30" s="100">
        <v>950</v>
      </c>
      <c r="F30" s="100"/>
      <c r="G30" s="100">
        <v>200</v>
      </c>
      <c r="H30" s="100"/>
      <c r="I30" s="100">
        <v>1150</v>
      </c>
      <c r="J30" s="131"/>
    </row>
    <row r="31" spans="1:10" ht="48" customHeight="1" thickBot="1" x14ac:dyDescent="0.3">
      <c r="A31" s="78" t="s">
        <v>30</v>
      </c>
      <c r="B31" s="79"/>
      <c r="C31" s="79"/>
      <c r="D31" s="79"/>
      <c r="E31" s="100">
        <v>1600</v>
      </c>
      <c r="F31" s="100"/>
      <c r="G31" s="100">
        <v>336</v>
      </c>
      <c r="H31" s="100"/>
      <c r="I31" s="100">
        <v>1936</v>
      </c>
      <c r="J31" s="131"/>
    </row>
    <row r="32" spans="1:10" ht="39" customHeight="1" thickBot="1" x14ac:dyDescent="0.3">
      <c r="A32" s="148" t="s">
        <v>31</v>
      </c>
      <c r="B32" s="149"/>
      <c r="C32" s="149"/>
      <c r="D32" s="149"/>
      <c r="E32" s="107">
        <f>(E30+E31)*1*(8-I12)</f>
        <v>15300</v>
      </c>
      <c r="F32" s="107"/>
      <c r="G32" s="107">
        <f>(G30+G31)*1*(8-I12)</f>
        <v>3216</v>
      </c>
      <c r="H32" s="107"/>
      <c r="I32" s="107">
        <f>(I30+I31)*1*(8-I12)</f>
        <v>18516</v>
      </c>
      <c r="J32" s="108"/>
    </row>
    <row r="33" spans="1:10" ht="30" customHeight="1" thickBot="1" x14ac:dyDescent="0.3">
      <c r="A33" s="89" t="s">
        <v>55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51" customHeight="1" thickBot="1" x14ac:dyDescent="0.3">
      <c r="A34" s="78" t="s">
        <v>28</v>
      </c>
      <c r="B34" s="79"/>
      <c r="C34" s="79"/>
      <c r="D34" s="79"/>
      <c r="E34" s="100">
        <v>2550</v>
      </c>
      <c r="F34" s="100"/>
      <c r="G34" s="100">
        <v>536</v>
      </c>
      <c r="H34" s="100"/>
      <c r="I34" s="100">
        <v>3086</v>
      </c>
      <c r="J34" s="131"/>
    </row>
    <row r="35" spans="1:10" ht="3.75" customHeight="1" thickBot="1" x14ac:dyDescent="0.3">
      <c r="A35" s="141"/>
      <c r="B35" s="142"/>
      <c r="C35" s="142"/>
      <c r="D35" s="142"/>
      <c r="E35" s="142"/>
      <c r="F35" s="142"/>
      <c r="G35" s="142"/>
      <c r="H35" s="142"/>
      <c r="I35" s="142"/>
      <c r="J35" s="143"/>
    </row>
    <row r="36" spans="1:10" s="7" customFormat="1" ht="39.75" customHeight="1" thickBot="1" x14ac:dyDescent="0.3">
      <c r="A36" s="144" t="s">
        <v>32</v>
      </c>
      <c r="B36" s="145"/>
      <c r="C36" s="145"/>
      <c r="D36" s="145"/>
      <c r="E36" s="135">
        <f>E11+E28+E34+E32</f>
        <v>47850</v>
      </c>
      <c r="F36" s="135"/>
      <c r="G36" s="135">
        <f>G11+G28+G34+G32</f>
        <v>10052</v>
      </c>
      <c r="H36" s="135"/>
      <c r="I36" s="135">
        <f>I11+I28+I34+I32</f>
        <v>57902</v>
      </c>
      <c r="J36" s="150"/>
    </row>
    <row r="37" spans="1:10" ht="9.75" customHeight="1" x14ac:dyDescent="0.25"/>
    <row r="38" spans="1:10" ht="30" customHeight="1" x14ac:dyDescent="0.25">
      <c r="A38" s="140" t="s">
        <v>10</v>
      </c>
      <c r="B38" s="140"/>
      <c r="C38" s="140"/>
      <c r="D38" s="140"/>
      <c r="E38" s="140"/>
      <c r="F38" s="140"/>
      <c r="G38" s="140"/>
      <c r="H38" s="140"/>
      <c r="I38" s="140"/>
      <c r="J38" s="140"/>
    </row>
    <row r="39" spans="1:10" ht="32.25" customHeight="1" x14ac:dyDescent="0.25">
      <c r="A39" s="147" t="s">
        <v>8</v>
      </c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46.5" customHeight="1" x14ac:dyDescent="0.25">
      <c r="A40" s="146" t="s">
        <v>9</v>
      </c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 ht="44.25" customHeight="1" x14ac:dyDescent="0.25">
      <c r="A41" s="132" t="s">
        <v>11</v>
      </c>
      <c r="B41" s="132"/>
      <c r="C41" s="132"/>
      <c r="D41" s="132"/>
      <c r="E41" s="132"/>
      <c r="F41" s="132"/>
      <c r="G41" s="132"/>
      <c r="H41" s="132"/>
      <c r="I41" s="132"/>
      <c r="J41" s="132"/>
    </row>
    <row r="42" spans="1:10" ht="9" customHeight="1" x14ac:dyDescent="0.25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0" ht="31.5" customHeight="1" x14ac:dyDescent="0.25">
      <c r="A43" s="127" t="s">
        <v>36</v>
      </c>
      <c r="B43" s="127"/>
      <c r="C43" s="127"/>
      <c r="D43" s="127"/>
      <c r="E43" s="127"/>
      <c r="F43" s="127"/>
      <c r="G43" s="127"/>
      <c r="H43" s="127"/>
      <c r="I43" s="127"/>
      <c r="J43" s="127"/>
    </row>
    <row r="44" spans="1:10" ht="33" customHeight="1" x14ac:dyDescent="0.25">
      <c r="A44" s="127" t="s">
        <v>35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 ht="39" customHeight="1" x14ac:dyDescent="0.25">
      <c r="A45" s="127" t="s">
        <v>34</v>
      </c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K14" sqref="K14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4.5" thickBot="1" x14ac:dyDescent="0.3">
      <c r="A2" s="94" t="s">
        <v>12</v>
      </c>
      <c r="B2" s="155"/>
      <c r="C2" s="155"/>
      <c r="D2" s="155"/>
      <c r="E2" s="155"/>
      <c r="F2" s="155"/>
      <c r="G2" s="155"/>
      <c r="H2" s="155"/>
      <c r="I2" s="155"/>
      <c r="J2" s="96"/>
    </row>
    <row r="3" spans="1:10" ht="27" customHeight="1" thickBot="1" x14ac:dyDescent="0.3">
      <c r="A3" s="16" t="s">
        <v>39</v>
      </c>
      <c r="B3" s="73"/>
      <c r="C3" s="74"/>
      <c r="D3" s="74"/>
      <c r="E3" s="74"/>
      <c r="F3" s="74"/>
      <c r="G3" s="74"/>
      <c r="H3" s="74"/>
      <c r="I3" s="74"/>
      <c r="J3" s="74"/>
    </row>
    <row r="4" spans="1:10" x14ac:dyDescent="0.25">
      <c r="A4" s="3" t="s">
        <v>0</v>
      </c>
      <c r="B4" s="59"/>
      <c r="C4" s="59"/>
      <c r="D4" s="59"/>
      <c r="E4" s="59"/>
      <c r="F4" s="59"/>
      <c r="G4" s="59"/>
      <c r="H4" s="59"/>
      <c r="I4" s="60"/>
      <c r="J4" s="9"/>
    </row>
    <row r="5" spans="1:10" x14ac:dyDescent="0.25">
      <c r="A5" s="97" t="s">
        <v>92</v>
      </c>
      <c r="B5" s="98"/>
      <c r="C5" s="98"/>
      <c r="D5" s="98"/>
      <c r="E5" s="98"/>
      <c r="F5" s="98"/>
      <c r="G5" s="98"/>
      <c r="H5" s="98"/>
      <c r="I5" s="98"/>
      <c r="J5" s="99"/>
    </row>
    <row r="6" spans="1:10" x14ac:dyDescent="0.25">
      <c r="A6" s="112" t="s">
        <v>13</v>
      </c>
      <c r="B6" s="113"/>
      <c r="C6" s="113"/>
      <c r="D6" s="61" t="s">
        <v>1</v>
      </c>
      <c r="E6" s="59"/>
      <c r="F6" s="59"/>
      <c r="G6" s="114" t="s">
        <v>2</v>
      </c>
      <c r="H6" s="113"/>
      <c r="I6" s="113"/>
      <c r="J6" s="9"/>
    </row>
    <row r="7" spans="1:10" ht="15.75" thickBot="1" x14ac:dyDescent="0.3">
      <c r="A7" s="115" t="s">
        <v>93</v>
      </c>
      <c r="B7" s="116"/>
      <c r="C7" s="116"/>
      <c r="D7" s="117">
        <v>725770854</v>
      </c>
      <c r="E7" s="118"/>
      <c r="F7" s="118"/>
      <c r="G7" s="124" t="s">
        <v>94</v>
      </c>
      <c r="H7" s="125"/>
      <c r="I7" s="125"/>
      <c r="J7" s="126"/>
    </row>
    <row r="8" spans="1:10" ht="21.75" customHeight="1" thickTop="1" thickBot="1" x14ac:dyDescent="0.3">
      <c r="A8" s="119" t="s">
        <v>19</v>
      </c>
      <c r="B8" s="120"/>
      <c r="C8" s="120"/>
      <c r="D8" s="120"/>
      <c r="E8" s="120"/>
      <c r="F8" s="120"/>
      <c r="G8" s="120"/>
      <c r="H8" s="120"/>
      <c r="I8" s="120"/>
      <c r="J8" s="121"/>
    </row>
    <row r="9" spans="1:10" ht="15.75" thickBot="1" x14ac:dyDescent="0.3">
      <c r="A9" s="109"/>
      <c r="B9" s="110"/>
      <c r="C9" s="110"/>
      <c r="D9" s="111"/>
      <c r="E9" s="92" t="s">
        <v>3</v>
      </c>
      <c r="F9" s="92"/>
      <c r="G9" s="92" t="s">
        <v>4</v>
      </c>
      <c r="H9" s="92"/>
      <c r="I9" s="92" t="s">
        <v>5</v>
      </c>
      <c r="J9" s="93"/>
    </row>
    <row r="10" spans="1:10" ht="15.75" thickBot="1" x14ac:dyDescent="0.3">
      <c r="A10" s="153" t="s">
        <v>16</v>
      </c>
      <c r="B10" s="154"/>
      <c r="C10" s="154"/>
      <c r="D10" s="50" t="s">
        <v>37</v>
      </c>
      <c r="E10" s="73">
        <v>855000</v>
      </c>
      <c r="F10" s="80"/>
      <c r="G10" s="157">
        <v>0.21</v>
      </c>
      <c r="H10" s="80"/>
      <c r="I10" s="87">
        <v>1034550</v>
      </c>
      <c r="J10" s="88"/>
    </row>
    <row r="11" spans="1:10" ht="15.75" thickBot="1" x14ac:dyDescent="0.3">
      <c r="A11" s="62" t="s">
        <v>18</v>
      </c>
      <c r="B11" s="63"/>
      <c r="C11" s="63"/>
      <c r="D11" s="13">
        <v>1</v>
      </c>
      <c r="E11" s="73">
        <v>855000</v>
      </c>
      <c r="F11" s="80"/>
      <c r="G11" s="157">
        <v>0.21</v>
      </c>
      <c r="H11" s="80"/>
      <c r="I11" s="87">
        <v>1034550</v>
      </c>
      <c r="J11" s="88"/>
    </row>
    <row r="12" spans="1:10" ht="15.75" thickBot="1" x14ac:dyDescent="0.3">
      <c r="A12" s="82" t="s">
        <v>17</v>
      </c>
      <c r="B12" s="83"/>
      <c r="C12" s="83"/>
      <c r="D12" s="83"/>
      <c r="E12" s="83"/>
      <c r="F12" s="83"/>
      <c r="G12" s="83"/>
      <c r="H12" s="83"/>
      <c r="I12" s="12">
        <v>2</v>
      </c>
      <c r="J12" s="6" t="s">
        <v>6</v>
      </c>
    </row>
    <row r="13" spans="1:10" ht="5.25" customHeight="1" thickBot="1" x14ac:dyDescent="0.3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0" ht="18" customHeight="1" thickBot="1" x14ac:dyDescent="0.3">
      <c r="A14" s="89" t="s">
        <v>38</v>
      </c>
      <c r="B14" s="90"/>
      <c r="C14" s="90"/>
      <c r="D14" s="90"/>
      <c r="E14" s="90"/>
      <c r="F14" s="90"/>
      <c r="G14" s="90"/>
      <c r="H14" s="90"/>
      <c r="I14" s="90"/>
      <c r="J14" s="91"/>
    </row>
    <row r="15" spans="1:10" ht="15.75" thickBot="1" x14ac:dyDescent="0.3">
      <c r="A15" s="76"/>
      <c r="B15" s="77"/>
      <c r="C15" s="77"/>
      <c r="D15" s="77"/>
      <c r="E15" s="92" t="s">
        <v>3</v>
      </c>
      <c r="F15" s="92"/>
      <c r="G15" s="92" t="s">
        <v>4</v>
      </c>
      <c r="H15" s="92"/>
      <c r="I15" s="92" t="s">
        <v>5</v>
      </c>
      <c r="J15" s="93"/>
    </row>
    <row r="16" spans="1:10" ht="32.25" customHeight="1" thickBot="1" x14ac:dyDescent="0.3">
      <c r="A16" s="78" t="s">
        <v>14</v>
      </c>
      <c r="B16" s="79"/>
      <c r="C16" s="79"/>
      <c r="D16" s="79"/>
      <c r="E16" s="100">
        <v>5000</v>
      </c>
      <c r="F16" s="100"/>
      <c r="G16" s="156">
        <v>0.21</v>
      </c>
      <c r="H16" s="100"/>
      <c r="I16" s="101">
        <v>6050</v>
      </c>
      <c r="J16" s="102"/>
    </row>
    <row r="17" spans="1:10" ht="15.75" thickBot="1" x14ac:dyDescent="0.3">
      <c r="A17" s="82" t="s">
        <v>20</v>
      </c>
      <c r="B17" s="83"/>
      <c r="C17" s="83"/>
      <c r="D17" s="83"/>
      <c r="E17" s="83"/>
      <c r="F17" s="83"/>
      <c r="G17" s="83"/>
      <c r="H17" s="83"/>
      <c r="I17" s="12">
        <v>1</v>
      </c>
      <c r="J17" s="6" t="s">
        <v>7</v>
      </c>
    </row>
    <row r="18" spans="1:10" ht="32.25" customHeight="1" thickBot="1" x14ac:dyDescent="0.3">
      <c r="A18" s="105" t="s">
        <v>15</v>
      </c>
      <c r="B18" s="106"/>
      <c r="C18" s="106"/>
      <c r="D18" s="106"/>
      <c r="E18" s="107">
        <f>E16*(8-I12)*I17</f>
        <v>30000</v>
      </c>
      <c r="F18" s="107"/>
      <c r="G18" s="107">
        <f>G16*(8-I12)*I17</f>
        <v>1.26</v>
      </c>
      <c r="H18" s="107"/>
      <c r="I18" s="107">
        <f>I16*(8-I12)*I17</f>
        <v>36300</v>
      </c>
      <c r="J18" s="108"/>
    </row>
    <row r="19" spans="1:10" ht="3.75" customHeight="1" thickBot="1" x14ac:dyDescent="0.3">
      <c r="A19" s="84"/>
      <c r="B19" s="85"/>
      <c r="C19" s="85"/>
      <c r="D19" s="85"/>
      <c r="E19" s="85"/>
      <c r="F19" s="85"/>
      <c r="G19" s="85"/>
      <c r="H19" s="85"/>
      <c r="I19" s="85"/>
      <c r="J19" s="86"/>
    </row>
    <row r="20" spans="1:10" ht="47.25" customHeight="1" thickBot="1" x14ac:dyDescent="0.3">
      <c r="A20" s="78" t="s">
        <v>21</v>
      </c>
      <c r="B20" s="79"/>
      <c r="C20" s="79"/>
      <c r="D20" s="79"/>
      <c r="E20" s="100"/>
      <c r="F20" s="100"/>
      <c r="G20" s="100"/>
      <c r="H20" s="100"/>
      <c r="I20" s="101"/>
      <c r="J20" s="102"/>
    </row>
    <row r="21" spans="1:10" ht="15.75" thickBot="1" x14ac:dyDescent="0.3">
      <c r="A21" s="82" t="s">
        <v>25</v>
      </c>
      <c r="B21" s="83"/>
      <c r="C21" s="83"/>
      <c r="D21" s="83"/>
      <c r="E21" s="83"/>
      <c r="F21" s="83"/>
      <c r="G21" s="83"/>
      <c r="H21" s="83"/>
      <c r="I21" s="12"/>
      <c r="J21" s="6" t="s">
        <v>7</v>
      </c>
    </row>
    <row r="22" spans="1:10" ht="33.75" customHeight="1" thickBot="1" x14ac:dyDescent="0.3">
      <c r="A22" s="133" t="s">
        <v>22</v>
      </c>
      <c r="B22" s="134"/>
      <c r="C22" s="134"/>
      <c r="D22" s="134"/>
      <c r="E22" s="107">
        <f>E20*(8-I12)*I21</f>
        <v>0</v>
      </c>
      <c r="F22" s="107"/>
      <c r="G22" s="107">
        <f>G20*(8-I12)*I21</f>
        <v>0</v>
      </c>
      <c r="H22" s="107"/>
      <c r="I22" s="107">
        <f>I20*(8-I12)*I21</f>
        <v>0</v>
      </c>
      <c r="J22" s="108"/>
    </row>
    <row r="23" spans="1:10" ht="5.25" customHeight="1" thickBot="1" x14ac:dyDescent="0.3">
      <c r="A23" s="84"/>
      <c r="B23" s="85"/>
      <c r="C23" s="85"/>
      <c r="D23" s="85"/>
      <c r="E23" s="85"/>
      <c r="F23" s="85"/>
      <c r="G23" s="85"/>
      <c r="H23" s="85"/>
      <c r="I23" s="85"/>
      <c r="J23" s="86"/>
    </row>
    <row r="24" spans="1:10" ht="54" customHeight="1" thickBot="1" x14ac:dyDescent="0.3">
      <c r="A24" s="78" t="s">
        <v>23</v>
      </c>
      <c r="B24" s="79"/>
      <c r="C24" s="79"/>
      <c r="D24" s="79"/>
      <c r="E24" s="100"/>
      <c r="F24" s="100"/>
      <c r="G24" s="100"/>
      <c r="H24" s="100"/>
      <c r="I24" s="101"/>
      <c r="J24" s="102"/>
    </row>
    <row r="25" spans="1:10" ht="15.75" thickBot="1" x14ac:dyDescent="0.3">
      <c r="A25" s="78" t="s">
        <v>24</v>
      </c>
      <c r="B25" s="136"/>
      <c r="C25" s="136"/>
      <c r="D25" s="136"/>
      <c r="E25" s="136"/>
      <c r="F25" s="136"/>
      <c r="G25" s="136"/>
      <c r="H25" s="136"/>
      <c r="I25" s="12"/>
      <c r="J25" s="6" t="s">
        <v>7</v>
      </c>
    </row>
    <row r="26" spans="1:10" ht="36" customHeight="1" thickBot="1" x14ac:dyDescent="0.3">
      <c r="A26" s="137" t="s">
        <v>26</v>
      </c>
      <c r="B26" s="138"/>
      <c r="C26" s="138"/>
      <c r="D26" s="138"/>
      <c r="E26" s="107">
        <f>E24*(8-I12)*I25</f>
        <v>0</v>
      </c>
      <c r="F26" s="107"/>
      <c r="G26" s="107">
        <f>G24*(8-I12)*I25</f>
        <v>0</v>
      </c>
      <c r="H26" s="107"/>
      <c r="I26" s="107">
        <f>I24*(8-I12)*I25</f>
        <v>0</v>
      </c>
      <c r="J26" s="108"/>
    </row>
    <row r="27" spans="1:10" ht="4.5" customHeight="1" thickBot="1" x14ac:dyDescent="0.3">
      <c r="A27" s="128"/>
      <c r="B27" s="129"/>
      <c r="C27" s="129"/>
      <c r="D27" s="129"/>
      <c r="E27" s="129"/>
      <c r="F27" s="129"/>
      <c r="G27" s="129"/>
      <c r="H27" s="129"/>
      <c r="I27" s="129"/>
      <c r="J27" s="130"/>
    </row>
    <row r="28" spans="1:10" ht="30" customHeight="1" thickBot="1" x14ac:dyDescent="0.3">
      <c r="A28" s="151" t="s">
        <v>27</v>
      </c>
      <c r="B28" s="152"/>
      <c r="C28" s="152"/>
      <c r="D28" s="152"/>
      <c r="E28" s="107">
        <f>D11*(E18+E22+E26)</f>
        <v>30000</v>
      </c>
      <c r="F28" s="107"/>
      <c r="G28" s="107">
        <f>D11*(G18+G22+G26)</f>
        <v>1.26</v>
      </c>
      <c r="H28" s="107"/>
      <c r="I28" s="107">
        <f>D11*(I18+I22+I26)</f>
        <v>36300</v>
      </c>
      <c r="J28" s="108"/>
    </row>
    <row r="29" spans="1:10" ht="29.25" customHeight="1" thickBot="1" x14ac:dyDescent="0.3">
      <c r="A29" s="89" t="s">
        <v>54</v>
      </c>
      <c r="B29" s="90"/>
      <c r="C29" s="90"/>
      <c r="D29" s="90"/>
      <c r="E29" s="90"/>
      <c r="F29" s="90"/>
      <c r="G29" s="90"/>
      <c r="H29" s="90"/>
      <c r="I29" s="90"/>
      <c r="J29" s="91"/>
    </row>
    <row r="30" spans="1:10" ht="29.25" customHeight="1" thickBot="1" x14ac:dyDescent="0.3">
      <c r="A30" s="78" t="s">
        <v>29</v>
      </c>
      <c r="B30" s="79"/>
      <c r="C30" s="79"/>
      <c r="D30" s="79"/>
      <c r="E30" s="100">
        <v>700</v>
      </c>
      <c r="F30" s="100"/>
      <c r="G30" s="156">
        <v>0.21</v>
      </c>
      <c r="H30" s="100"/>
      <c r="I30" s="100">
        <v>847</v>
      </c>
      <c r="J30" s="131"/>
    </row>
    <row r="31" spans="1:10" ht="48" customHeight="1" thickBot="1" x14ac:dyDescent="0.3">
      <c r="A31" s="78" t="s">
        <v>30</v>
      </c>
      <c r="B31" s="79"/>
      <c r="C31" s="79"/>
      <c r="D31" s="79"/>
      <c r="E31" s="100">
        <v>9000</v>
      </c>
      <c r="F31" s="100"/>
      <c r="G31" s="156">
        <v>0.21</v>
      </c>
      <c r="H31" s="100"/>
      <c r="I31" s="100">
        <v>10890</v>
      </c>
      <c r="J31" s="131"/>
    </row>
    <row r="32" spans="1:10" ht="39" customHeight="1" thickBot="1" x14ac:dyDescent="0.3">
      <c r="A32" s="148" t="s">
        <v>31</v>
      </c>
      <c r="B32" s="149"/>
      <c r="C32" s="149"/>
      <c r="D32" s="149"/>
      <c r="E32" s="107">
        <f>(E30+E31)*1*(8-I12)</f>
        <v>58200</v>
      </c>
      <c r="F32" s="107"/>
      <c r="G32" s="107">
        <f>(G30+G31)*1*(8-I12)</f>
        <v>2.52</v>
      </c>
      <c r="H32" s="107"/>
      <c r="I32" s="107">
        <f>(I30+I31)*1*(8-I12)</f>
        <v>70422</v>
      </c>
      <c r="J32" s="108"/>
    </row>
    <row r="33" spans="1:10" ht="30" customHeight="1" thickBot="1" x14ac:dyDescent="0.3">
      <c r="A33" s="89" t="s">
        <v>55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51" customHeight="1" thickBot="1" x14ac:dyDescent="0.3">
      <c r="A34" s="78" t="s">
        <v>28</v>
      </c>
      <c r="B34" s="79"/>
      <c r="C34" s="79"/>
      <c r="D34" s="79"/>
      <c r="E34" s="100">
        <v>1000</v>
      </c>
      <c r="F34" s="100"/>
      <c r="G34" s="156">
        <v>0.21</v>
      </c>
      <c r="H34" s="100"/>
      <c r="I34" s="100">
        <v>1210</v>
      </c>
      <c r="J34" s="131"/>
    </row>
    <row r="35" spans="1:10" ht="3.75" customHeight="1" thickBot="1" x14ac:dyDescent="0.3">
      <c r="A35" s="141"/>
      <c r="B35" s="142"/>
      <c r="C35" s="142"/>
      <c r="D35" s="142"/>
      <c r="E35" s="142"/>
      <c r="F35" s="142"/>
      <c r="G35" s="142"/>
      <c r="H35" s="142"/>
      <c r="I35" s="142"/>
      <c r="J35" s="143"/>
    </row>
    <row r="36" spans="1:10" s="7" customFormat="1" ht="39.75" customHeight="1" thickBot="1" x14ac:dyDescent="0.3">
      <c r="A36" s="144" t="s">
        <v>32</v>
      </c>
      <c r="B36" s="145"/>
      <c r="C36" s="145"/>
      <c r="D36" s="145"/>
      <c r="E36" s="135">
        <f>E11+E28+E34+E32</f>
        <v>944200</v>
      </c>
      <c r="F36" s="135"/>
      <c r="G36" s="135">
        <f>G11+G28+G34+G32</f>
        <v>4.2</v>
      </c>
      <c r="H36" s="135"/>
      <c r="I36" s="135">
        <f>I11+I28+I34+I32</f>
        <v>1142482</v>
      </c>
      <c r="J36" s="150"/>
    </row>
    <row r="37" spans="1:10" ht="9.75" customHeight="1" x14ac:dyDescent="0.25"/>
    <row r="38" spans="1:10" ht="30" customHeight="1" x14ac:dyDescent="0.25">
      <c r="A38" s="140" t="s">
        <v>10</v>
      </c>
      <c r="B38" s="140"/>
      <c r="C38" s="140"/>
      <c r="D38" s="140"/>
      <c r="E38" s="140"/>
      <c r="F38" s="140"/>
      <c r="G38" s="140"/>
      <c r="H38" s="140"/>
      <c r="I38" s="140"/>
      <c r="J38" s="140"/>
    </row>
    <row r="39" spans="1:10" ht="32.25" customHeight="1" x14ac:dyDescent="0.25">
      <c r="A39" s="147" t="s">
        <v>8</v>
      </c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46.5" customHeight="1" x14ac:dyDescent="0.25">
      <c r="A40" s="146" t="s">
        <v>9</v>
      </c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 ht="44.25" customHeight="1" x14ac:dyDescent="0.25">
      <c r="A41" s="132" t="s">
        <v>11</v>
      </c>
      <c r="B41" s="132"/>
      <c r="C41" s="132"/>
      <c r="D41" s="132"/>
      <c r="E41" s="132"/>
      <c r="F41" s="132"/>
      <c r="G41" s="132"/>
      <c r="H41" s="132"/>
      <c r="I41" s="132"/>
      <c r="J41" s="132"/>
    </row>
    <row r="42" spans="1:10" ht="9" customHeight="1" x14ac:dyDescent="0.25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0" ht="31.5" customHeight="1" x14ac:dyDescent="0.25">
      <c r="A43" s="127" t="s">
        <v>36</v>
      </c>
      <c r="B43" s="127"/>
      <c r="C43" s="127"/>
      <c r="D43" s="127"/>
      <c r="E43" s="127"/>
      <c r="F43" s="127"/>
      <c r="G43" s="127"/>
      <c r="H43" s="127"/>
      <c r="I43" s="127"/>
      <c r="J43" s="127"/>
    </row>
    <row r="44" spans="1:10" ht="33" customHeight="1" x14ac:dyDescent="0.25">
      <c r="A44" s="127" t="s">
        <v>35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 ht="39" customHeight="1" x14ac:dyDescent="0.25">
      <c r="A45" s="127" t="s">
        <v>34</v>
      </c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BTL</vt:lpstr>
      <vt:lpstr>Madisson</vt:lpstr>
      <vt:lpstr>EMBITRON s.r.o.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Jasenská Monika, Ing.</cp:lastModifiedBy>
  <cp:lastPrinted>2017-03-17T08:38:19Z</cp:lastPrinted>
  <dcterms:created xsi:type="dcterms:W3CDTF">2016-05-04T05:30:34Z</dcterms:created>
  <dcterms:modified xsi:type="dcterms:W3CDTF">2021-03-05T06:36:12Z</dcterms:modified>
</cp:coreProperties>
</file>