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5440" windowHeight="15390"/>
  </bookViews>
  <sheets>
    <sheet name="průzkum trhu - specifikace" sheetId="2" r:id="rId1"/>
    <sheet name="průzkum trhu - rozpis cen" sheetId="1" r:id="rId2"/>
  </sheets>
  <calcPr calcId="145621"/>
</workbook>
</file>

<file path=xl/calcChain.xml><?xml version="1.0" encoding="utf-8"?>
<calcChain xmlns="http://schemas.openxmlformats.org/spreadsheetml/2006/main">
  <c r="I34" i="1" l="1"/>
  <c r="G34" i="1"/>
  <c r="E32" i="1"/>
  <c r="I31" i="1"/>
  <c r="G31" i="1" s="1"/>
  <c r="I30" i="1"/>
  <c r="G30" i="1" s="1"/>
  <c r="G32" i="1" s="1"/>
  <c r="I26" i="1"/>
  <c r="E26" i="1"/>
  <c r="G24" i="1"/>
  <c r="G26" i="1" s="1"/>
  <c r="I22" i="1"/>
  <c r="E22" i="1"/>
  <c r="G20" i="1"/>
  <c r="G22" i="1" s="1"/>
  <c r="E18" i="1"/>
  <c r="E28" i="1" s="1"/>
  <c r="E36" i="1" s="1"/>
  <c r="I16" i="1"/>
  <c r="G16" i="1" s="1"/>
  <c r="G18" i="1" s="1"/>
  <c r="E11" i="1"/>
  <c r="I11" i="1" s="1"/>
  <c r="I10" i="1"/>
  <c r="G10" i="1"/>
  <c r="I36" i="1" l="1"/>
  <c r="G11" i="1"/>
  <c r="G28" i="1"/>
  <c r="I18" i="1"/>
  <c r="I28" i="1" s="1"/>
  <c r="I32" i="1"/>
  <c r="G36" i="1" l="1"/>
</calcChain>
</file>

<file path=xl/sharedStrings.xml><?xml version="1.0" encoding="utf-8"?>
<sst xmlns="http://schemas.openxmlformats.org/spreadsheetml/2006/main" count="132" uniqueCount="97">
  <si>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</si>
  <si>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</si>
  <si>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</si>
  <si>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</si>
  <si>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</si>
  <si>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</si>
  <si>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</si>
  <si>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</si>
  <si>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</si>
  <si>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</si>
  <si>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</si>
  <si>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</si>
  <si>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</si>
  <si>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</si>
  <si>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</si>
  <si>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</si>
  <si>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</si>
  <si>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</si>
  <si>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</si>
  <si>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</si>
  <si>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</si>
  <si>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</si>
  <si>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</si>
  <si>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</si>
  <si>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</si>
  <si>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</si>
  <si>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</si>
  <si>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</si>
  <si>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</si>
  <si>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</si>
  <si>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</si>
  <si>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</si>
  <si>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</si>
  <si>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</si>
  <si>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</si>
  <si>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</si>
  <si>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</si>
  <si>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</si>
  <si>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</si>
  <si>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</si>
  <si>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</si>
  <si>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</si>
  <si>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</si>
  <si>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</si>
  <si>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</si>
  <si>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</si>
  <si>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</si>
  <si>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</si>
  <si>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</si>
  <si>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</si>
  <si>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</si>
  <si>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</si>
  <si>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</si>
  <si>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</si>
  <si>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</si>
  <si>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</si>
  <si>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</si>
  <si>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</si>
  <si>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</si>
  <si>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Uveďte typ, výrobce: </t>
  </si>
  <si>
    <t>Název veřejné zakázky: Robotický a zpětnovazební přístroj pro rehabilitaci horní končetiny a ruky</t>
  </si>
  <si>
    <t>Dodávka, instalace a uvedení do provozu 1ks robotického a zpětnovazebního přístroje pro rehabilitaci horní končetiny a ruky na Oddělení rehabilitace včetně provedení zaškolení personálu</t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</si>
  <si>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Přístroj provádějící pasivní mobilizaci prstů ruky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</si>
  <si>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 xml:space="preserve">Použití ve všech fází rehabilitace 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</si>
  <si>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Pro pacienty s parézou nebo plegií ruky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</si>
  <si>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 xml:space="preserve">PC s dotykovým monitorem 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</si>
  <si>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Rozsah nastavení stolu: minimální výška 60 cm, maximální výška minimálně 100 cm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</si>
  <si>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Příslušenství pro odlehčení horní končetiny umožňující volný pohyb a nastavení gravitační tíhy horní končetiny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</si>
  <si>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Umožňuje provádět nácvik úchopových funkcí ruky s reálnými předměty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</si>
  <si>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Příslušenství pro prsty se střední až vysokou spasticitou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</si>
  <si>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Dlaha pro podporu extenčního držení zápěstí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</si>
  <si>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Snadná přestavba z levé na pravou horní končetinu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</si>
  <si>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Motivační zpětná vazba – pohybová cvičení ve virtuální realitě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</si>
  <si>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Stimulační audio a video efekty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</si>
  <si>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Simulovaná 3D animace ruky, která může být zobrazena v libovolných pozicích a z různých úhlů pohledu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</si>
  <si>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Video-náhled terapie (video s reálnou rukou) podporující plánování pohybu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</si>
  <si>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Nastavení rozsahů pohybu jednotlivých prstů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</si>
  <si>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Přednastavené terapie, možnost individualizace hlavně pro funkční cvičení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</si>
  <si>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 xml:space="preserve">Databáze pro nastavení a uložení individuálních terapeutických plánů  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</si>
  <si>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Možnost bilaterální terapie (terapie řízená pacientem) – pacient pohybuje zdravou rukou a přístroj současně vykonává stejné pohyby na postižené ruce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</si>
  <si>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Možnost funkčního asistovaného cvičení s reálnými předměty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</si>
  <si>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Interaktivní hry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</si>
  <si>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Rukavice se senzory s možností doplnění o táhla vykonávající pohyb prstů do flexe-extenze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</si>
  <si>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Pohybový senzor snímající pohyby v prostoru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</si>
  <si>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Pro dospělé i dětské pacienty minimálně od 7 let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</si>
  <si>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Použití vestoje, vsedě i vsedě na vozíku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</si>
  <si>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Ergonomický, elektricky výškově nastavitelný pracovní stůl (např. ve tvaru „C“)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</si>
  <si>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Stop tlačítko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</si>
  <si>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Hlasové vedení pro pacientské instrukce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</si>
  <si>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Kombinace různé variace pohybů prstů do flexe a extenze včetně možnosti špetky, opozice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</si>
  <si>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Asistovaná terapie – senzory přístroje snímají aktivní pohyby pacienta a pomáhá pouze v případě nutnosti</t>
    </r>
  </si>
  <si>
    <r>
      <t>·</t>
    </r>
    <r>
      <rPr>
        <sz val="7"/>
        <color theme="1"/>
        <rFont val="Arial"/>
        <family val="2"/>
        <charset val="238"/>
      </rPr>
      <t xml:space="preserve">        </t>
    </r>
    <r>
      <rPr>
        <sz val="12"/>
        <color theme="1"/>
        <rFont val="Arial"/>
        <family val="2"/>
        <charset val="238"/>
      </rPr>
      <t>Ukládání a export dat, jejich hodnocení</t>
    </r>
  </si>
  <si>
    <t>Gloreha Sinfonia Plus</t>
  </si>
  <si>
    <t>BTL zdravotnická technika, a.s., Makovského náměstí 3147/2, Žabovřesky, 616 00 Brno, IČ: 26884143</t>
  </si>
  <si>
    <t>Josef Machanec</t>
  </si>
  <si>
    <t>machanec@btl.cz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</si>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</sst>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7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  <xf numFmtId="0" fontId="3" fillId="0" borderId="0"/>
    <xf numFmtId="0" fontId="3" fillId="0" borderId="0"/>
  </cellStyleXfs>
  <cellXfs count="141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7" xfId="0" applyFont="1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7" fillId="0" borderId="3" xfId="2" applyFont="1" applyBorder="1" applyAlignment="1">
      <alignment vertical="center"/>
    </xf>
    <xf numFmtId="0" fontId="16" fillId="10" borderId="25" xfId="0" applyFont="1" applyFill="1" applyBorder="1" applyAlignment="1">
      <alignment horizontal="center"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15" fillId="9" borderId="27" xfId="0" applyFont="1" applyFill="1" applyBorder="1" applyAlignment="1">
      <alignment horizontal="center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11" borderId="26" xfId="0" applyFont="1" applyFill="1" applyBorder="1" applyAlignment="1">
      <alignment horizontal="center" vertical="center"/>
    </xf>
    <xf numFmtId="0" fontId="15" fillId="11" borderId="27" xfId="0" applyFont="1" applyFill="1" applyBorder="1" applyAlignment="1">
      <alignment horizontal="center" vertical="center"/>
    </xf>
    <xf numFmtId="0" fontId="16" fillId="10" borderId="37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9" borderId="32" xfId="0" applyFont="1" applyFill="1" applyBorder="1" applyAlignment="1">
      <alignment vertical="top" wrapText="1"/>
    </xf>
    <xf numFmtId="0" fontId="15" fillId="9" borderId="30" xfId="0" applyFont="1" applyFill="1" applyBorder="1" applyAlignment="1">
      <alignment vertical="top" wrapText="1"/>
    </xf>
    <xf numFmtId="0" fontId="15" fillId="9" borderId="33" xfId="0" applyFont="1" applyFill="1" applyBorder="1" applyAlignment="1">
      <alignment vertical="top" wrapText="1"/>
    </xf>
    <xf numFmtId="0" fontId="16" fillId="10" borderId="34" xfId="0" applyFont="1" applyFill="1" applyBorder="1" applyAlignment="1">
      <alignment horizontal="center" vertical="center" wrapText="1"/>
    </xf>
    <xf numFmtId="0" fontId="16" fillId="10" borderId="35" xfId="0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9" borderId="41" xfId="0" applyFont="1" applyFill="1" applyBorder="1" applyAlignment="1">
      <alignment horizontal="center" vertical="center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42" xfId="0" applyFont="1" applyFill="1" applyBorder="1" applyAlignment="1">
      <alignment horizontal="center" vertical="center" wrapText="1"/>
    </xf>
    <xf numFmtId="0" fontId="15" fillId="9" borderId="44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left" vertical="top" wrapText="1"/>
    </xf>
    <xf numFmtId="0" fontId="17" fillId="12" borderId="28" xfId="0" applyFont="1" applyFill="1" applyBorder="1" applyAlignment="1">
      <alignment horizontal="left" vertical="top" wrapText="1"/>
    </xf>
    <xf numFmtId="0" fontId="17" fillId="12" borderId="28" xfId="0" applyFont="1" applyFill="1" applyBorder="1" applyAlignment="1">
      <alignment horizontal="left" vertical="center" wrapText="1"/>
    </xf>
    <xf numFmtId="0" fontId="17" fillId="12" borderId="36" xfId="0" applyFont="1" applyFill="1" applyBorder="1" applyAlignment="1">
      <alignment horizontal="left" vertical="center" wrapText="1"/>
    </xf>
    <xf numFmtId="0" fontId="6" fillId="3" borderId="7" xfId="2" applyFont="1" applyFill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 wrapText="1"/>
    </xf>
    <xf numFmtId="0" fontId="15" fillId="11" borderId="39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left" vertical="top" wrapText="1"/>
    </xf>
    <xf numFmtId="0" fontId="20" fillId="0" borderId="25" xfId="0" applyFont="1" applyBorder="1" applyAlignment="1">
      <alignment horizontal="justify" vertical="center"/>
    </xf>
    <xf numFmtId="0" fontId="3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44" fontId="2" fillId="0" borderId="9" xfId="1" applyFont="1" applyFill="1" applyBorder="1" applyAlignment="1">
      <alignment horizontal="center" vertical="center"/>
    </xf>
    <xf numFmtId="44" fontId="2" fillId="0" borderId="10" xfId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9" fillId="3" borderId="1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44" fontId="2" fillId="4" borderId="9" xfId="1" applyFont="1" applyFill="1" applyBorder="1" applyAlignment="1">
      <alignment horizontal="center" vertical="center"/>
    </xf>
    <xf numFmtId="44" fontId="2" fillId="0" borderId="11" xfId="1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18" fillId="6" borderId="8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7" borderId="8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44" fontId="6" fillId="4" borderId="7" xfId="1" applyFont="1" applyFill="1" applyBorder="1" applyAlignment="1">
      <alignment horizontal="center" vertical="center"/>
    </xf>
    <xf numFmtId="44" fontId="6" fillId="4" borderId="9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2" fillId="8" borderId="8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4" fontId="2" fillId="4" borderId="17" xfId="1" applyNumberFormat="1" applyFont="1" applyFill="1" applyBorder="1" applyAlignment="1">
      <alignment horizontal="center" vertical="center"/>
    </xf>
    <xf numFmtId="44" fontId="2" fillId="4" borderId="18" xfId="1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18" xfId="2" applyBorder="1" applyAlignment="1">
      <alignment horizontal="center" vertical="center"/>
    </xf>
    <xf numFmtId="44" fontId="2" fillId="4" borderId="17" xfId="1" applyFont="1" applyFill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3" fillId="4" borderId="46" xfId="2" applyFill="1" applyBorder="1" applyAlignment="1">
      <alignment vertical="center"/>
    </xf>
    <xf numFmtId="0" fontId="3" fillId="4" borderId="23" xfId="2" applyFill="1" applyBorder="1" applyAlignment="1">
      <alignment vertical="center"/>
    </xf>
    <xf numFmtId="0" fontId="3" fillId="4" borderId="24" xfId="2" applyFill="1" applyBorder="1" applyAlignment="1">
      <alignment vertical="center"/>
    </xf>
    <xf numFmtId="3" fontId="3" fillId="4" borderId="46" xfId="2" applyNumberFormat="1" applyFill="1" applyBorder="1" applyAlignment="1">
      <alignment horizontal="left" vertical="center" indent="1"/>
    </xf>
    <xf numFmtId="3" fontId="3" fillId="4" borderId="23" xfId="2" applyNumberFormat="1" applyFill="1" applyBorder="1" applyAlignment="1">
      <alignment horizontal="left" vertical="center" indent="1"/>
    </xf>
    <xf numFmtId="3" fontId="3" fillId="4" borderId="47" xfId="2" applyNumberFormat="1" applyFill="1" applyBorder="1" applyAlignment="1">
      <alignment horizontal="left" vertical="center" indent="1"/>
    </xf>
    <xf numFmtId="0" fontId="6" fillId="3" borderId="7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44" fontId="6" fillId="4" borderId="17" xfId="1" applyFont="1" applyFill="1" applyBorder="1" applyAlignment="1">
      <alignment horizontal="center" vertical="center"/>
    </xf>
    <xf numFmtId="44" fontId="6" fillId="4" borderId="6" xfId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9" fillId="4" borderId="22" xfId="3" applyFill="1" applyBorder="1" applyAlignment="1">
      <alignment horizontal="left" vertical="center"/>
    </xf>
    <xf numFmtId="0" fontId="19" fillId="4" borderId="23" xfId="3" applyFill="1" applyBorder="1" applyAlignment="1">
      <alignment horizontal="left" vertical="center"/>
    </xf>
    <xf numFmtId="0" fontId="19" fillId="4" borderId="24" xfId="3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44" fontId="2" fillId="4" borderId="6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3" fillId="4" borderId="5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4" xfId="2" applyFill="1" applyBorder="1" applyAlignment="1">
      <alignment horizontal="left" vertical="center" indent="1"/>
    </xf>
    <xf numFmtId="3" fontId="15" fillId="9" borderId="38" xfId="0" applyNumberFormat="1" applyFont="1" applyFill="1" applyBorder="1" applyAlignment="1">
      <alignment horizontal="center" vertical="center" wrapText="1"/>
    </xf>
  </cellXfs>
  <cellStyles count="6">
    <cellStyle name="Hypertextový odkaz" xfId="3" builtinId="8"/>
    <cellStyle name="Měna" xfId="1" builtinId="4"/>
    <cellStyle name="Normální" xfId="0" builtinId="0"/>
    <cellStyle name="normální 2" xfId="2"/>
    <cellStyle name="Normální 3" xfId="4"/>
    <cellStyle name="Normální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chanec@bt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topLeftCell="A23" workbookViewId="0">
      <selection activeCell="B46" sqref="B46"/>
    </sheetView>
  </sheetViews>
  <sheetFormatPr defaultRowHeight="15" x14ac:dyDescent="0.25"/>
  <cols>
    <col min="1" max="1" width="98.8554687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53"/>
      <c r="B1" s="54"/>
      <c r="C1" s="55"/>
    </row>
    <row r="2" spans="1:3" ht="66.75" customHeight="1" thickBot="1" x14ac:dyDescent="0.3">
      <c r="A2" s="56" t="s">
        <v>53</v>
      </c>
      <c r="B2" s="57"/>
      <c r="C2" s="58"/>
    </row>
    <row r="3" spans="1:3" ht="41.45" customHeight="1" thickBot="1" x14ac:dyDescent="0.3">
      <c r="A3" s="50" t="s">
        <v>60</v>
      </c>
      <c r="B3" s="51"/>
      <c r="C3" s="52"/>
    </row>
    <row r="4" spans="1:3" ht="29.45" customHeight="1" thickBot="1" x14ac:dyDescent="0.3">
      <c r="A4" s="26" t="s">
        <v>59</v>
      </c>
      <c r="B4" s="48"/>
      <c r="C4" s="49"/>
    </row>
    <row r="5" spans="1:3" ht="25.5" customHeight="1" thickBot="1" x14ac:dyDescent="0.3">
      <c r="A5" s="32" t="s">
        <v>47</v>
      </c>
      <c r="B5" s="34" t="s">
        <v>48</v>
      </c>
      <c r="C5" s="33" t="s">
        <v>40</v>
      </c>
    </row>
    <row r="6" spans="1:3" ht="30.75" thickBot="1" x14ac:dyDescent="0.3">
      <c r="A6" s="39" t="s">
        <v>61</v>
      </c>
      <c r="B6" s="30"/>
      <c r="C6" s="31"/>
    </row>
    <row r="7" spans="1:3" ht="15.75" x14ac:dyDescent="0.25">
      <c r="A7" s="45" t="s">
        <v>41</v>
      </c>
      <c r="B7" s="23" t="s">
        <v>46</v>
      </c>
      <c r="C7" s="24" t="s">
        <v>40</v>
      </c>
    </row>
    <row r="8" spans="1:3" ht="15" customHeight="1" x14ac:dyDescent="0.25">
      <c r="A8" s="46" t="s">
        <v>62</v>
      </c>
      <c r="B8" s="44" t="s">
        <v>96</v>
      </c>
      <c r="C8" s="20"/>
    </row>
    <row r="9" spans="1:3" ht="15.75" x14ac:dyDescent="0.25">
      <c r="A9" s="47" t="s">
        <v>84</v>
      </c>
      <c r="B9" s="44" t="s">
        <v>96</v>
      </c>
      <c r="C9" s="20"/>
    </row>
    <row r="10" spans="1:3" ht="15.75" x14ac:dyDescent="0.25">
      <c r="A10" s="47" t="s">
        <v>63</v>
      </c>
      <c r="B10" s="44" t="s">
        <v>96</v>
      </c>
      <c r="C10" s="20"/>
    </row>
    <row r="11" spans="1:3" ht="15.75" x14ac:dyDescent="0.25">
      <c r="A11" s="47" t="s">
        <v>64</v>
      </c>
      <c r="B11" s="44" t="s">
        <v>96</v>
      </c>
      <c r="C11" s="20"/>
    </row>
    <row r="12" spans="1:3" ht="15.75" x14ac:dyDescent="0.25">
      <c r="A12" s="47" t="s">
        <v>85</v>
      </c>
      <c r="B12" s="44" t="s">
        <v>96</v>
      </c>
      <c r="C12" s="20"/>
    </row>
    <row r="13" spans="1:3" ht="15.75" x14ac:dyDescent="0.25">
      <c r="A13" s="47" t="s">
        <v>65</v>
      </c>
      <c r="B13" s="44" t="s">
        <v>96</v>
      </c>
      <c r="C13" s="20"/>
    </row>
    <row r="14" spans="1:3" ht="15.75" x14ac:dyDescent="0.25">
      <c r="A14" s="47" t="s">
        <v>86</v>
      </c>
      <c r="B14" s="44" t="s">
        <v>96</v>
      </c>
      <c r="C14" s="20"/>
    </row>
    <row r="15" spans="1:3" ht="15.75" x14ac:dyDescent="0.25">
      <c r="A15" s="47" t="s">
        <v>66</v>
      </c>
      <c r="B15" s="44" t="s">
        <v>96</v>
      </c>
      <c r="C15" s="20"/>
    </row>
    <row r="16" spans="1:3" ht="30" x14ac:dyDescent="0.25">
      <c r="A16" s="47" t="s">
        <v>67</v>
      </c>
      <c r="B16" s="44" t="s">
        <v>96</v>
      </c>
      <c r="C16" s="20"/>
    </row>
    <row r="17" spans="1:3" ht="15.75" x14ac:dyDescent="0.25">
      <c r="A17" s="47" t="s">
        <v>68</v>
      </c>
      <c r="B17" s="44" t="s">
        <v>96</v>
      </c>
      <c r="C17" s="20"/>
    </row>
    <row r="18" spans="1:3" ht="15.75" x14ac:dyDescent="0.25">
      <c r="A18" s="47" t="s">
        <v>69</v>
      </c>
      <c r="B18" s="44" t="s">
        <v>96</v>
      </c>
      <c r="C18" s="20"/>
    </row>
    <row r="19" spans="1:3" ht="15.75" x14ac:dyDescent="0.25">
      <c r="A19" s="47" t="s">
        <v>70</v>
      </c>
      <c r="B19" s="44" t="s">
        <v>96</v>
      </c>
      <c r="C19" s="20"/>
    </row>
    <row r="20" spans="1:3" ht="15.75" x14ac:dyDescent="0.25">
      <c r="A20" s="47" t="s">
        <v>71</v>
      </c>
      <c r="B20" s="44" t="s">
        <v>96</v>
      </c>
      <c r="C20" s="20"/>
    </row>
    <row r="21" spans="1:3" ht="15.75" x14ac:dyDescent="0.25">
      <c r="A21" s="47" t="s">
        <v>87</v>
      </c>
      <c r="B21" s="44" t="s">
        <v>96</v>
      </c>
      <c r="C21" s="20"/>
    </row>
    <row r="22" spans="1:3" ht="15.75" x14ac:dyDescent="0.25">
      <c r="A22" s="47" t="s">
        <v>72</v>
      </c>
      <c r="B22" s="44" t="s">
        <v>96</v>
      </c>
      <c r="C22" s="20"/>
    </row>
    <row r="23" spans="1:3" ht="15.75" x14ac:dyDescent="0.25">
      <c r="A23" s="47" t="s">
        <v>73</v>
      </c>
      <c r="B23" s="44" t="s">
        <v>96</v>
      </c>
      <c r="C23" s="20"/>
    </row>
    <row r="24" spans="1:3" ht="15.75" x14ac:dyDescent="0.25">
      <c r="A24" s="47" t="s">
        <v>88</v>
      </c>
      <c r="B24" s="44" t="s">
        <v>96</v>
      </c>
      <c r="C24" s="20"/>
    </row>
    <row r="25" spans="1:3" ht="30" x14ac:dyDescent="0.25">
      <c r="A25" s="47" t="s">
        <v>74</v>
      </c>
      <c r="B25" s="44" t="s">
        <v>96</v>
      </c>
      <c r="C25" s="20"/>
    </row>
    <row r="26" spans="1:3" ht="15.75" x14ac:dyDescent="0.25">
      <c r="A26" s="47" t="s">
        <v>75</v>
      </c>
      <c r="B26" s="44" t="s">
        <v>96</v>
      </c>
      <c r="C26" s="20"/>
    </row>
    <row r="27" spans="1:3" ht="15.75" x14ac:dyDescent="0.25">
      <c r="A27" s="47" t="s">
        <v>76</v>
      </c>
      <c r="B27" s="44" t="s">
        <v>96</v>
      </c>
      <c r="C27" s="20"/>
    </row>
    <row r="28" spans="1:3" ht="15.75" x14ac:dyDescent="0.25">
      <c r="A28" s="47" t="s">
        <v>89</v>
      </c>
      <c r="B28" s="44" t="s">
        <v>96</v>
      </c>
      <c r="C28" s="20"/>
    </row>
    <row r="29" spans="1:3" ht="15.75" x14ac:dyDescent="0.25">
      <c r="A29" s="47" t="s">
        <v>77</v>
      </c>
      <c r="B29" s="44" t="s">
        <v>96</v>
      </c>
      <c r="C29" s="20"/>
    </row>
    <row r="30" spans="1:3" ht="15.75" x14ac:dyDescent="0.25">
      <c r="A30" s="47" t="s">
        <v>78</v>
      </c>
      <c r="B30" s="44" t="s">
        <v>96</v>
      </c>
      <c r="C30" s="20"/>
    </row>
    <row r="31" spans="1:3" ht="30" x14ac:dyDescent="0.25">
      <c r="A31" s="47" t="s">
        <v>79</v>
      </c>
      <c r="B31" s="44" t="s">
        <v>96</v>
      </c>
      <c r="C31" s="20"/>
    </row>
    <row r="32" spans="1:3" ht="30" x14ac:dyDescent="0.25">
      <c r="A32" s="47" t="s">
        <v>90</v>
      </c>
      <c r="B32" s="44" t="s">
        <v>96</v>
      </c>
      <c r="C32" s="20"/>
    </row>
    <row r="33" spans="1:3" ht="15.75" x14ac:dyDescent="0.25">
      <c r="A33" s="47" t="s">
        <v>80</v>
      </c>
      <c r="B33" s="44" t="s">
        <v>96</v>
      </c>
      <c r="C33" s="20"/>
    </row>
    <row r="34" spans="1:3" ht="15.75" x14ac:dyDescent="0.25">
      <c r="A34" s="47" t="s">
        <v>81</v>
      </c>
      <c r="B34" s="44" t="s">
        <v>96</v>
      </c>
      <c r="C34" s="20"/>
    </row>
    <row r="35" spans="1:3" ht="15.75" x14ac:dyDescent="0.25">
      <c r="A35" s="47" t="s">
        <v>82</v>
      </c>
      <c r="B35" s="44" t="s">
        <v>96</v>
      </c>
      <c r="C35" s="20"/>
    </row>
    <row r="36" spans="1:3" ht="15.75" x14ac:dyDescent="0.25">
      <c r="A36" s="47" t="s">
        <v>91</v>
      </c>
      <c r="B36" s="44" t="s">
        <v>96</v>
      </c>
      <c r="C36" s="20"/>
    </row>
    <row r="37" spans="1:3" ht="15.75" x14ac:dyDescent="0.25">
      <c r="A37" s="47" t="s">
        <v>83</v>
      </c>
      <c r="B37" s="44" t="s">
        <v>96</v>
      </c>
      <c r="C37" s="20"/>
    </row>
    <row r="38" spans="1:3" ht="15.75" x14ac:dyDescent="0.25">
      <c r="A38" s="18" t="s">
        <v>42</v>
      </c>
      <c r="B38" s="35"/>
      <c r="C38" s="19"/>
    </row>
    <row r="39" spans="1:3" ht="45" x14ac:dyDescent="0.25">
      <c r="A39" s="40" t="s">
        <v>49</v>
      </c>
      <c r="B39" s="17"/>
      <c r="C39" s="25"/>
    </row>
    <row r="40" spans="1:3" ht="30" x14ac:dyDescent="0.25">
      <c r="A40" s="41" t="s">
        <v>50</v>
      </c>
      <c r="B40" s="17"/>
      <c r="C40" s="25"/>
    </row>
    <row r="41" spans="1:3" ht="30" x14ac:dyDescent="0.25">
      <c r="A41" s="42" t="s">
        <v>43</v>
      </c>
      <c r="B41" s="17"/>
      <c r="C41" s="25"/>
    </row>
    <row r="42" spans="1:3" ht="15.75" x14ac:dyDescent="0.25">
      <c r="A42" s="18" t="s">
        <v>44</v>
      </c>
      <c r="B42" s="35"/>
      <c r="C42" s="19"/>
    </row>
    <row r="43" spans="1:3" ht="30" x14ac:dyDescent="0.25">
      <c r="A43" s="42" t="s">
        <v>56</v>
      </c>
      <c r="B43" s="17"/>
      <c r="C43" s="25"/>
    </row>
    <row r="44" spans="1:3" ht="18" customHeight="1" thickBot="1" x14ac:dyDescent="0.3">
      <c r="A44" s="42" t="s">
        <v>45</v>
      </c>
      <c r="B44" s="17"/>
      <c r="C44" s="25"/>
    </row>
    <row r="45" spans="1:3" ht="15.75" x14ac:dyDescent="0.25">
      <c r="A45" s="27" t="s">
        <v>51</v>
      </c>
      <c r="B45" s="140">
        <v>2500000</v>
      </c>
      <c r="C45" s="21"/>
    </row>
    <row r="46" spans="1:3" ht="16.5" thickBot="1" x14ac:dyDescent="0.3">
      <c r="A46" s="28" t="s">
        <v>52</v>
      </c>
      <c r="B46" s="36"/>
      <c r="C46" s="22"/>
    </row>
    <row r="47" spans="1:3" ht="47.25" x14ac:dyDescent="0.25">
      <c r="A47" s="29" t="s">
        <v>57</v>
      </c>
      <c r="B47" s="37"/>
      <c r="C47" s="38"/>
    </row>
    <row r="48" spans="1:3" ht="48" thickBot="1" x14ac:dyDescent="0.3">
      <c r="A48" s="28" t="s">
        <v>58</v>
      </c>
      <c r="B48" s="36"/>
      <c r="C48" s="22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0" zoomScaleNormal="80" workbookViewId="0">
      <selection activeCell="A2" sqref="A2:J2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31" t="s">
        <v>33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4.5" thickBot="1" x14ac:dyDescent="0.3">
      <c r="A2" s="134" t="s">
        <v>12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7" customHeight="1" thickBot="1" x14ac:dyDescent="0.3">
      <c r="A3" s="16" t="s">
        <v>39</v>
      </c>
      <c r="B3" s="107" t="s">
        <v>92</v>
      </c>
      <c r="C3" s="130"/>
      <c r="D3" s="130"/>
      <c r="E3" s="130"/>
      <c r="F3" s="130"/>
      <c r="G3" s="130"/>
      <c r="H3" s="130"/>
      <c r="I3" s="130"/>
      <c r="J3" s="130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37" t="s">
        <v>93</v>
      </c>
      <c r="B5" s="138"/>
      <c r="C5" s="138"/>
      <c r="D5" s="138"/>
      <c r="E5" s="138"/>
      <c r="F5" s="138"/>
      <c r="G5" s="138"/>
      <c r="H5" s="138"/>
      <c r="I5" s="138"/>
      <c r="J5" s="139"/>
    </row>
    <row r="6" spans="1:10" x14ac:dyDescent="0.25">
      <c r="A6" s="108" t="s">
        <v>13</v>
      </c>
      <c r="B6" s="109"/>
      <c r="C6" s="109"/>
      <c r="D6" s="4" t="s">
        <v>1</v>
      </c>
      <c r="E6" s="2"/>
      <c r="F6" s="2"/>
      <c r="G6" s="109" t="s">
        <v>2</v>
      </c>
      <c r="H6" s="109"/>
      <c r="I6" s="109"/>
      <c r="J6" s="9"/>
    </row>
    <row r="7" spans="1:10" ht="15.75" thickBot="1" x14ac:dyDescent="0.3">
      <c r="A7" s="110" t="s">
        <v>94</v>
      </c>
      <c r="B7" s="111"/>
      <c r="C7" s="112"/>
      <c r="D7" s="113">
        <v>777920286</v>
      </c>
      <c r="E7" s="114"/>
      <c r="F7" s="115"/>
      <c r="G7" s="125" t="s">
        <v>95</v>
      </c>
      <c r="H7" s="126"/>
      <c r="I7" s="126"/>
      <c r="J7" s="127"/>
    </row>
    <row r="8" spans="1:10" ht="21.75" customHeight="1" thickTop="1" thickBot="1" x14ac:dyDescent="0.3">
      <c r="A8" s="120" t="s">
        <v>19</v>
      </c>
      <c r="B8" s="121"/>
      <c r="C8" s="121"/>
      <c r="D8" s="121"/>
      <c r="E8" s="121"/>
      <c r="F8" s="121"/>
      <c r="G8" s="121"/>
      <c r="H8" s="121"/>
      <c r="I8" s="121"/>
      <c r="J8" s="122"/>
    </row>
    <row r="9" spans="1:10" ht="15.75" thickBot="1" x14ac:dyDescent="0.3">
      <c r="A9" s="104"/>
      <c r="B9" s="105"/>
      <c r="C9" s="105"/>
      <c r="D9" s="106"/>
      <c r="E9" s="116" t="s">
        <v>3</v>
      </c>
      <c r="F9" s="116"/>
      <c r="G9" s="116" t="s">
        <v>4</v>
      </c>
      <c r="H9" s="116"/>
      <c r="I9" s="116" t="s">
        <v>5</v>
      </c>
      <c r="J9" s="117"/>
    </row>
    <row r="10" spans="1:10" s="5" customFormat="1" ht="15.75" thickBot="1" x14ac:dyDescent="0.3">
      <c r="A10" s="123" t="s">
        <v>16</v>
      </c>
      <c r="B10" s="124"/>
      <c r="C10" s="124"/>
      <c r="D10" s="43" t="s">
        <v>37</v>
      </c>
      <c r="E10" s="107">
        <v>2500000</v>
      </c>
      <c r="F10" s="98"/>
      <c r="G10" s="97">
        <f>I10-E10</f>
        <v>525000</v>
      </c>
      <c r="H10" s="98"/>
      <c r="I10" s="118">
        <f>E10*1.21</f>
        <v>3025000</v>
      </c>
      <c r="J10" s="119"/>
    </row>
    <row r="11" spans="1:10" s="5" customFormat="1" ht="15.75" thickBot="1" x14ac:dyDescent="0.3">
      <c r="A11" s="14" t="s">
        <v>18</v>
      </c>
      <c r="B11" s="15"/>
      <c r="C11" s="15"/>
      <c r="D11" s="13">
        <v>1</v>
      </c>
      <c r="E11" s="107">
        <f>E10</f>
        <v>2500000</v>
      </c>
      <c r="F11" s="98"/>
      <c r="G11" s="97">
        <f>I11-E11</f>
        <v>525000</v>
      </c>
      <c r="H11" s="98"/>
      <c r="I11" s="118">
        <f>(E11*D11)*1.21</f>
        <v>3025000</v>
      </c>
      <c r="J11" s="119"/>
    </row>
    <row r="12" spans="1:10" ht="15.75" thickBot="1" x14ac:dyDescent="0.3">
      <c r="A12" s="82" t="s">
        <v>17</v>
      </c>
      <c r="B12" s="83"/>
      <c r="C12" s="83"/>
      <c r="D12" s="83"/>
      <c r="E12" s="83"/>
      <c r="F12" s="83"/>
      <c r="G12" s="83"/>
      <c r="H12" s="83"/>
      <c r="I12" s="12">
        <v>2</v>
      </c>
      <c r="J12" s="6" t="s">
        <v>6</v>
      </c>
    </row>
    <row r="13" spans="1:10" ht="5.25" customHeight="1" thickBot="1" x14ac:dyDescent="0.3">
      <c r="A13" s="92"/>
      <c r="B13" s="93"/>
      <c r="C13" s="93"/>
      <c r="D13" s="93"/>
      <c r="E13" s="93"/>
      <c r="F13" s="93"/>
      <c r="G13" s="93"/>
      <c r="H13" s="93"/>
      <c r="I13" s="93"/>
      <c r="J13" s="94"/>
    </row>
    <row r="14" spans="1:10" ht="18" customHeight="1" thickBot="1" x14ac:dyDescent="0.3">
      <c r="A14" s="66" t="s">
        <v>38</v>
      </c>
      <c r="B14" s="67"/>
      <c r="C14" s="67"/>
      <c r="D14" s="67"/>
      <c r="E14" s="67"/>
      <c r="F14" s="67"/>
      <c r="G14" s="67"/>
      <c r="H14" s="67"/>
      <c r="I14" s="67"/>
      <c r="J14" s="68"/>
    </row>
    <row r="15" spans="1:10" ht="15.75" thickBot="1" x14ac:dyDescent="0.3">
      <c r="A15" s="132"/>
      <c r="B15" s="133"/>
      <c r="C15" s="133"/>
      <c r="D15" s="133"/>
      <c r="E15" s="116" t="s">
        <v>3</v>
      </c>
      <c r="F15" s="116"/>
      <c r="G15" s="116" t="s">
        <v>4</v>
      </c>
      <c r="H15" s="116"/>
      <c r="I15" s="116" t="s">
        <v>5</v>
      </c>
      <c r="J15" s="117"/>
    </row>
    <row r="16" spans="1:10" ht="32.25" customHeight="1" thickBot="1" x14ac:dyDescent="0.3">
      <c r="A16" s="88" t="s">
        <v>14</v>
      </c>
      <c r="B16" s="102"/>
      <c r="C16" s="102"/>
      <c r="D16" s="102"/>
      <c r="E16" s="69">
        <v>16500</v>
      </c>
      <c r="F16" s="69"/>
      <c r="G16" s="97">
        <f>I16-E16</f>
        <v>3465</v>
      </c>
      <c r="H16" s="98"/>
      <c r="I16" s="86">
        <f>E16*1.21</f>
        <v>19965</v>
      </c>
      <c r="J16" s="87"/>
    </row>
    <row r="17" spans="1:10" ht="15.75" thickBot="1" x14ac:dyDescent="0.3">
      <c r="A17" s="82" t="s">
        <v>20</v>
      </c>
      <c r="B17" s="83"/>
      <c r="C17" s="83"/>
      <c r="D17" s="83"/>
      <c r="E17" s="83"/>
      <c r="F17" s="83"/>
      <c r="G17" s="83"/>
      <c r="H17" s="83"/>
      <c r="I17" s="12">
        <v>1</v>
      </c>
      <c r="J17" s="6" t="s">
        <v>7</v>
      </c>
    </row>
    <row r="18" spans="1:10" ht="32.25" customHeight="1" thickBot="1" x14ac:dyDescent="0.3">
      <c r="A18" s="128" t="s">
        <v>15</v>
      </c>
      <c r="B18" s="129"/>
      <c r="C18" s="129"/>
      <c r="D18" s="129"/>
      <c r="E18" s="61">
        <f>E16*(8-I12)*I17</f>
        <v>99000</v>
      </c>
      <c r="F18" s="61"/>
      <c r="G18" s="61">
        <f>G16*(8-I12)*I17</f>
        <v>20790</v>
      </c>
      <c r="H18" s="61"/>
      <c r="I18" s="61">
        <f>I16*(8-I12)*I17</f>
        <v>119790</v>
      </c>
      <c r="J18" s="62"/>
    </row>
    <row r="19" spans="1:10" ht="3.75" customHeight="1" thickBot="1" x14ac:dyDescent="0.3">
      <c r="A19" s="92"/>
      <c r="B19" s="93"/>
      <c r="C19" s="93"/>
      <c r="D19" s="93"/>
      <c r="E19" s="93"/>
      <c r="F19" s="93"/>
      <c r="G19" s="93"/>
      <c r="H19" s="93"/>
      <c r="I19" s="93"/>
      <c r="J19" s="94"/>
    </row>
    <row r="20" spans="1:10" ht="47.25" customHeight="1" thickBot="1" x14ac:dyDescent="0.3">
      <c r="A20" s="95" t="s">
        <v>21</v>
      </c>
      <c r="B20" s="96"/>
      <c r="C20" s="96"/>
      <c r="D20" s="96"/>
      <c r="E20" s="69">
        <v>0</v>
      </c>
      <c r="F20" s="69"/>
      <c r="G20" s="97">
        <f>I20-E20</f>
        <v>0</v>
      </c>
      <c r="H20" s="98"/>
      <c r="I20" s="86">
        <v>0</v>
      </c>
      <c r="J20" s="87"/>
    </row>
    <row r="21" spans="1:10" ht="15.75" thickBot="1" x14ac:dyDescent="0.3">
      <c r="A21" s="82" t="s">
        <v>25</v>
      </c>
      <c r="B21" s="83"/>
      <c r="C21" s="83"/>
      <c r="D21" s="83"/>
      <c r="E21" s="83"/>
      <c r="F21" s="83"/>
      <c r="G21" s="83"/>
      <c r="H21" s="83"/>
      <c r="I21" s="12">
        <v>0</v>
      </c>
      <c r="J21" s="6" t="s">
        <v>7</v>
      </c>
    </row>
    <row r="22" spans="1:10" ht="33.75" customHeight="1" thickBot="1" x14ac:dyDescent="0.3">
      <c r="A22" s="84" t="s">
        <v>22</v>
      </c>
      <c r="B22" s="85"/>
      <c r="C22" s="85"/>
      <c r="D22" s="85"/>
      <c r="E22" s="61">
        <f>E20*(8-I12)*I21</f>
        <v>0</v>
      </c>
      <c r="F22" s="61"/>
      <c r="G22" s="61">
        <f>G20*(8-I12)*I21</f>
        <v>0</v>
      </c>
      <c r="H22" s="61"/>
      <c r="I22" s="61">
        <f>I20*(8-I12)*I21</f>
        <v>0</v>
      </c>
      <c r="J22" s="62"/>
    </row>
    <row r="23" spans="1:10" ht="5.25" customHeight="1" thickBot="1" x14ac:dyDescent="0.3">
      <c r="A23" s="92"/>
      <c r="B23" s="93"/>
      <c r="C23" s="93"/>
      <c r="D23" s="93"/>
      <c r="E23" s="93"/>
      <c r="F23" s="93"/>
      <c r="G23" s="93"/>
      <c r="H23" s="93"/>
      <c r="I23" s="93"/>
      <c r="J23" s="94"/>
    </row>
    <row r="24" spans="1:10" ht="54" customHeight="1" thickBot="1" x14ac:dyDescent="0.3">
      <c r="A24" s="95" t="s">
        <v>23</v>
      </c>
      <c r="B24" s="96"/>
      <c r="C24" s="96"/>
      <c r="D24" s="96"/>
      <c r="E24" s="69">
        <v>0</v>
      </c>
      <c r="F24" s="69"/>
      <c r="G24" s="97">
        <f>I24-E24</f>
        <v>0</v>
      </c>
      <c r="H24" s="98"/>
      <c r="I24" s="86">
        <v>0</v>
      </c>
      <c r="J24" s="87"/>
    </row>
    <row r="25" spans="1:10" ht="15.75" customHeight="1" thickBot="1" x14ac:dyDescent="0.3">
      <c r="A25" s="88" t="s">
        <v>24</v>
      </c>
      <c r="B25" s="89"/>
      <c r="C25" s="89"/>
      <c r="D25" s="89"/>
      <c r="E25" s="89"/>
      <c r="F25" s="89"/>
      <c r="G25" s="89"/>
      <c r="H25" s="89"/>
      <c r="I25" s="12">
        <v>0</v>
      </c>
      <c r="J25" s="6" t="s">
        <v>7</v>
      </c>
    </row>
    <row r="26" spans="1:10" ht="36" customHeight="1" thickBot="1" x14ac:dyDescent="0.3">
      <c r="A26" s="90" t="s">
        <v>26</v>
      </c>
      <c r="B26" s="91"/>
      <c r="C26" s="91"/>
      <c r="D26" s="91"/>
      <c r="E26" s="61">
        <f>E24*(8-I12)*I25</f>
        <v>0</v>
      </c>
      <c r="F26" s="61"/>
      <c r="G26" s="61">
        <f>G24*(8-I12)*I25</f>
        <v>0</v>
      </c>
      <c r="H26" s="61"/>
      <c r="I26" s="61">
        <f>I24*(8-I12)*I25</f>
        <v>0</v>
      </c>
      <c r="J26" s="62"/>
    </row>
    <row r="27" spans="1:10" ht="4.5" customHeight="1" thickBot="1" x14ac:dyDescent="0.3">
      <c r="A27" s="99"/>
      <c r="B27" s="100"/>
      <c r="C27" s="100"/>
      <c r="D27" s="100"/>
      <c r="E27" s="100"/>
      <c r="F27" s="100"/>
      <c r="G27" s="100"/>
      <c r="H27" s="100"/>
      <c r="I27" s="100"/>
      <c r="J27" s="101"/>
    </row>
    <row r="28" spans="1:10" ht="30" customHeight="1" thickBot="1" x14ac:dyDescent="0.3">
      <c r="A28" s="72" t="s">
        <v>27</v>
      </c>
      <c r="B28" s="73"/>
      <c r="C28" s="73"/>
      <c r="D28" s="73"/>
      <c r="E28" s="61">
        <f>D11*(E18+E22+E26)</f>
        <v>99000</v>
      </c>
      <c r="F28" s="61"/>
      <c r="G28" s="61">
        <f>D11*(G18+G22+G26)</f>
        <v>20790</v>
      </c>
      <c r="H28" s="61"/>
      <c r="I28" s="61">
        <f>D11*(I18+I22+I26)</f>
        <v>119790</v>
      </c>
      <c r="J28" s="62"/>
    </row>
    <row r="29" spans="1:10" ht="29.25" customHeight="1" thickBot="1" x14ac:dyDescent="0.3">
      <c r="A29" s="66" t="s">
        <v>54</v>
      </c>
      <c r="B29" s="67"/>
      <c r="C29" s="67"/>
      <c r="D29" s="67"/>
      <c r="E29" s="67"/>
      <c r="F29" s="67"/>
      <c r="G29" s="67"/>
      <c r="H29" s="67"/>
      <c r="I29" s="67"/>
      <c r="J29" s="68"/>
    </row>
    <row r="30" spans="1:10" ht="29.25" customHeight="1" thickBot="1" x14ac:dyDescent="0.3">
      <c r="A30" s="88" t="s">
        <v>29</v>
      </c>
      <c r="B30" s="102"/>
      <c r="C30" s="102"/>
      <c r="D30" s="102"/>
      <c r="E30" s="69">
        <v>950</v>
      </c>
      <c r="F30" s="69"/>
      <c r="G30" s="97">
        <f>I30-E30</f>
        <v>199.5</v>
      </c>
      <c r="H30" s="98"/>
      <c r="I30" s="69">
        <f>E30*1.21</f>
        <v>1149.5</v>
      </c>
      <c r="J30" s="70"/>
    </row>
    <row r="31" spans="1:10" ht="48" customHeight="1" thickBot="1" x14ac:dyDescent="0.3">
      <c r="A31" s="88" t="s">
        <v>30</v>
      </c>
      <c r="B31" s="102"/>
      <c r="C31" s="102"/>
      <c r="D31" s="102"/>
      <c r="E31" s="69">
        <v>500</v>
      </c>
      <c r="F31" s="69"/>
      <c r="G31" s="97">
        <f>I31-E31</f>
        <v>105</v>
      </c>
      <c r="H31" s="98"/>
      <c r="I31" s="69">
        <f>E31*1.21</f>
        <v>605</v>
      </c>
      <c r="J31" s="70"/>
    </row>
    <row r="32" spans="1:10" ht="39" customHeight="1" thickBot="1" x14ac:dyDescent="0.3">
      <c r="A32" s="64" t="s">
        <v>31</v>
      </c>
      <c r="B32" s="65"/>
      <c r="C32" s="65"/>
      <c r="D32" s="65"/>
      <c r="E32" s="61">
        <f>(E30+E31)*1*(8-I12)</f>
        <v>8700</v>
      </c>
      <c r="F32" s="61"/>
      <c r="G32" s="61">
        <f>(G30+G31)*1*(8-I12)</f>
        <v>1827</v>
      </c>
      <c r="H32" s="61"/>
      <c r="I32" s="61">
        <f>(I30+I31)*1*(8-I12)</f>
        <v>10527</v>
      </c>
      <c r="J32" s="62"/>
    </row>
    <row r="33" spans="1:10" ht="30" customHeight="1" thickBot="1" x14ac:dyDescent="0.3">
      <c r="A33" s="66" t="s">
        <v>55</v>
      </c>
      <c r="B33" s="67"/>
      <c r="C33" s="67"/>
      <c r="D33" s="67"/>
      <c r="E33" s="67"/>
      <c r="F33" s="67"/>
      <c r="G33" s="67"/>
      <c r="H33" s="67"/>
      <c r="I33" s="67"/>
      <c r="J33" s="68"/>
    </row>
    <row r="34" spans="1:10" ht="51" customHeight="1" thickBot="1" x14ac:dyDescent="0.3">
      <c r="A34" s="88" t="s">
        <v>28</v>
      </c>
      <c r="B34" s="102"/>
      <c r="C34" s="102"/>
      <c r="D34" s="102"/>
      <c r="E34" s="69">
        <v>5000</v>
      </c>
      <c r="F34" s="69"/>
      <c r="G34" s="97">
        <f>I34-E34</f>
        <v>1050</v>
      </c>
      <c r="H34" s="98"/>
      <c r="I34" s="69">
        <f>E34*1.21</f>
        <v>6050</v>
      </c>
      <c r="J34" s="70"/>
    </row>
    <row r="35" spans="1:10" ht="3.75" customHeight="1" thickBot="1" x14ac:dyDescent="0.3">
      <c r="A35" s="76"/>
      <c r="B35" s="77"/>
      <c r="C35" s="77"/>
      <c r="D35" s="77"/>
      <c r="E35" s="77"/>
      <c r="F35" s="77"/>
      <c r="G35" s="77"/>
      <c r="H35" s="77"/>
      <c r="I35" s="77"/>
      <c r="J35" s="78"/>
    </row>
    <row r="36" spans="1:10" s="7" customFormat="1" ht="39.75" customHeight="1" thickBot="1" x14ac:dyDescent="0.3">
      <c r="A36" s="79" t="s">
        <v>32</v>
      </c>
      <c r="B36" s="80"/>
      <c r="C36" s="80"/>
      <c r="D36" s="80"/>
      <c r="E36" s="63">
        <f>E11+E28+E34+E32</f>
        <v>2612700</v>
      </c>
      <c r="F36" s="63"/>
      <c r="G36" s="63">
        <f>G11+G28+G34+G32</f>
        <v>548667</v>
      </c>
      <c r="H36" s="71"/>
      <c r="I36" s="63">
        <f>I11+I28+I34+I32</f>
        <v>3161367</v>
      </c>
      <c r="J36" s="71"/>
    </row>
    <row r="37" spans="1:10" ht="9.75" customHeight="1" x14ac:dyDescent="0.25"/>
    <row r="38" spans="1:10" ht="30" customHeight="1" x14ac:dyDescent="0.25">
      <c r="A38" s="75" t="s">
        <v>10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0" ht="32.25" customHeight="1" x14ac:dyDescent="0.25">
      <c r="A39" s="60" t="s">
        <v>8</v>
      </c>
      <c r="B39" s="60"/>
      <c r="C39" s="60"/>
      <c r="D39" s="60"/>
      <c r="E39" s="60"/>
      <c r="F39" s="60"/>
      <c r="G39" s="60"/>
      <c r="H39" s="60"/>
      <c r="I39" s="60"/>
      <c r="J39" s="60"/>
    </row>
    <row r="40" spans="1:10" ht="46.5" customHeight="1" x14ac:dyDescent="0.25">
      <c r="A40" s="81" t="s">
        <v>9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0" ht="44.25" customHeight="1" x14ac:dyDescent="0.25">
      <c r="A41" s="103" t="s">
        <v>11</v>
      </c>
      <c r="B41" s="103"/>
      <c r="C41" s="103"/>
      <c r="D41" s="103"/>
      <c r="E41" s="103"/>
      <c r="F41" s="103"/>
      <c r="G41" s="103"/>
      <c r="H41" s="103"/>
      <c r="I41" s="103"/>
      <c r="J41" s="103"/>
    </row>
    <row r="42" spans="1:10" ht="9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</row>
    <row r="43" spans="1:10" ht="31.5" customHeight="1" x14ac:dyDescent="0.25">
      <c r="A43" s="59" t="s">
        <v>36</v>
      </c>
      <c r="B43" s="59"/>
      <c r="C43" s="59"/>
      <c r="D43" s="59"/>
      <c r="E43" s="59"/>
      <c r="F43" s="59"/>
      <c r="G43" s="59"/>
      <c r="H43" s="59"/>
      <c r="I43" s="59"/>
      <c r="J43" s="59"/>
    </row>
    <row r="44" spans="1:10" ht="33" customHeight="1" x14ac:dyDescent="0.25">
      <c r="A44" s="59" t="s">
        <v>35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 ht="39" customHeight="1" x14ac:dyDescent="0.25">
      <c r="A45" s="59" t="s">
        <v>34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Jasenská Monika, Ing.</cp:lastModifiedBy>
  <cp:lastPrinted>2017-03-17T08:38:19Z</cp:lastPrinted>
  <dcterms:created xsi:type="dcterms:W3CDTF">2016-05-04T05:30:34Z</dcterms:created>
  <dcterms:modified xsi:type="dcterms:W3CDTF">2021-05-03T05:48:37Z</dcterms:modified>
</cp:coreProperties>
</file>