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/>
  </bookViews>
  <sheets>
    <sheet name="průzkum trhu - rozpis cen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G24" i="1"/>
  <c r="G20" i="1"/>
  <c r="I34" i="1"/>
  <c r="G34" i="1" s="1"/>
  <c r="I31" i="1"/>
  <c r="I30" i="1"/>
  <c r="G30" i="1" s="1"/>
  <c r="G32" i="1" s="1"/>
  <c r="I16" i="1" l="1"/>
  <c r="G16" i="1" s="1"/>
  <c r="E11" i="1"/>
  <c r="I11" i="1" s="1"/>
  <c r="G11" i="1" s="1"/>
  <c r="I10" i="1"/>
  <c r="G10" i="1" s="1"/>
  <c r="I32" i="1" l="1"/>
  <c r="E32" i="1"/>
  <c r="I26" i="1"/>
  <c r="G26" i="1"/>
  <c r="E26" i="1"/>
  <c r="I22" i="1"/>
  <c r="G22" i="1"/>
  <c r="E22" i="1"/>
  <c r="I18" i="1"/>
  <c r="G18" i="1"/>
  <c r="E18" i="1"/>
  <c r="E28" i="1" l="1"/>
  <c r="G28" i="1"/>
  <c r="G36" i="1" s="1"/>
  <c r="I28" i="1"/>
  <c r="I36" i="1" s="1"/>
  <c r="E36" i="1" l="1"/>
</calcChain>
</file>

<file path=xl/sharedStrings.xml><?xml version="1.0" encoding="utf-8"?>
<sst xmlns="http://schemas.openxmlformats.org/spreadsheetml/2006/main" count="51" uniqueCount="46">
  <si>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</si>
  <si>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</si>
  <si>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</si>
  <si>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</si>
  <si>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</si>
  <si>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</si>
  <si>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</si>
  <si>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</si>
  <si>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</si>
  <si>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</si>
  <si>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</si>
  <si>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</si>
  <si>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</si>
  <si>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</si>
  <si>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</si>
  <si>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</si>
  <si>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</si>
  <si>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</si>
  <si>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</si>
  <si>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</si>
  <si>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</si>
  <si>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</si>
  <si>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</si>
  <si>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</si>
  <si>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</si>
  <si>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</si>
  <si>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</si>
  <si>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</si>
  <si>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</si>
  <si>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</si>
  <si>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</si>
  <si>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</si>
  <si>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</si>
  <si>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</si>
  <si>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</si>
  <si>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</si>
  <si>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</si>
  <si>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</si>
  <si>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</si>
  <si>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</si>
  <si>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</si>
  <si>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</si>
  <si>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Josef Machanec</t>
  </si>
  <si>
    <t>machanec@btl.cz</t>
  </si>
  <si>
    <t>BTL zdravotnická technika, a.s., Makovského náměstí 3147/2, Žabovřesky, 616 00 Brno, IČ: 26884143</t>
  </si>
  <si>
    <t>Gloreha Sinfonia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</si>
</sst>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7" xfId="0" applyFont="1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6" fillId="3" borderId="7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7" fillId="0" borderId="3" xfId="2" applyFont="1" applyBorder="1" applyAlignment="1">
      <alignment vertical="center"/>
    </xf>
    <xf numFmtId="44" fontId="2" fillId="4" borderId="17" xfId="1" applyFont="1" applyFill="1" applyBorder="1" applyAlignment="1">
      <alignment horizontal="center" vertical="center"/>
    </xf>
    <xf numFmtId="44" fontId="2" fillId="4" borderId="6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4" fontId="2" fillId="4" borderId="18" xfId="1" applyFont="1" applyFill="1" applyBorder="1" applyAlignment="1">
      <alignment horizontal="center" vertical="center"/>
    </xf>
    <xf numFmtId="44" fontId="2" fillId="4" borderId="17" xfId="1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44" fontId="6" fillId="4" borderId="17" xfId="1" applyFont="1" applyFill="1" applyBorder="1" applyAlignment="1">
      <alignment horizontal="center" vertical="center"/>
    </xf>
    <xf numFmtId="44" fontId="6" fillId="4" borderId="6" xfId="1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3" fillId="4" borderId="5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4" xfId="2" applyFill="1" applyBorder="1" applyAlignment="1">
      <alignment horizontal="left" vertical="center" indent="1"/>
    </xf>
    <xf numFmtId="44" fontId="2" fillId="4" borderId="7" xfId="1" applyFont="1" applyFill="1" applyBorder="1" applyAlignment="1">
      <alignment horizontal="center" vertical="center"/>
    </xf>
    <xf numFmtId="44" fontId="6" fillId="4" borderId="7" xfId="1" applyFont="1" applyFill="1" applyBorder="1" applyAlignment="1">
      <alignment horizontal="center" vertical="center"/>
    </xf>
    <xf numFmtId="44" fontId="6" fillId="4" borderId="9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44" fontId="2" fillId="0" borderId="9" xfId="1" applyFont="1" applyFill="1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18" xfId="2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3" fillId="4" borderId="26" xfId="2" applyFill="1" applyBorder="1" applyAlignment="1">
      <alignment vertical="center"/>
    </xf>
    <xf numFmtId="0" fontId="3" fillId="4" borderId="23" xfId="2" applyFill="1" applyBorder="1" applyAlignment="1">
      <alignment vertical="center"/>
    </xf>
    <xf numFmtId="0" fontId="3" fillId="4" borderId="24" xfId="2" applyFill="1" applyBorder="1" applyAlignment="1">
      <alignment vertical="center"/>
    </xf>
    <xf numFmtId="3" fontId="3" fillId="4" borderId="26" xfId="2" applyNumberFormat="1" applyFill="1" applyBorder="1" applyAlignment="1">
      <alignment horizontal="left" vertical="center" indent="1"/>
    </xf>
    <xf numFmtId="3" fontId="3" fillId="4" borderId="23" xfId="2" applyNumberFormat="1" applyFill="1" applyBorder="1" applyAlignment="1">
      <alignment horizontal="left" vertical="center" indent="1"/>
    </xf>
    <xf numFmtId="3" fontId="3" fillId="4" borderId="27" xfId="2" applyNumberFormat="1" applyFill="1" applyBorder="1" applyAlignment="1">
      <alignment horizontal="left" vertical="center" indent="1"/>
    </xf>
    <xf numFmtId="0" fontId="9" fillId="3" borderId="12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5" fillId="4" borderId="22" xfId="3" applyFill="1" applyBorder="1" applyAlignment="1">
      <alignment horizontal="left" vertical="center"/>
    </xf>
    <xf numFmtId="0" fontId="15" fillId="4" borderId="23" xfId="3" applyFill="1" applyBorder="1" applyAlignment="1">
      <alignment horizontal="left" vertical="center"/>
    </xf>
    <xf numFmtId="0" fontId="15" fillId="4" borderId="24" xfId="3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8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44" fontId="2" fillId="4" borderId="9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44" fontId="2" fillId="0" borderId="10" xfId="1" applyFont="1" applyFill="1" applyBorder="1" applyAlignment="1">
      <alignment horizontal="center" vertical="center"/>
    </xf>
    <xf numFmtId="44" fontId="2" fillId="0" borderId="11" xfId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8" borderId="8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14" fillId="6" borderId="8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chanec@bt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zoomScale="80" zoomScaleNormal="80" workbookViewId="0">
      <selection activeCell="B3" sqref="B3:J3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4.5" thickBot="1" x14ac:dyDescent="0.3">
      <c r="A2" s="39" t="s">
        <v>12</v>
      </c>
      <c r="B2" s="40"/>
      <c r="C2" s="40"/>
      <c r="D2" s="40"/>
      <c r="E2" s="40"/>
      <c r="F2" s="40"/>
      <c r="G2" s="40"/>
      <c r="H2" s="40"/>
      <c r="I2" s="40"/>
      <c r="J2" s="41"/>
    </row>
    <row r="3" spans="1:10" ht="27" customHeight="1" thickBot="1" x14ac:dyDescent="0.3">
      <c r="A3" s="17" t="s">
        <v>39</v>
      </c>
      <c r="B3" s="18" t="s">
        <v>45</v>
      </c>
      <c r="C3" s="19"/>
      <c r="D3" s="19"/>
      <c r="E3" s="19"/>
      <c r="F3" s="19"/>
      <c r="G3" s="19"/>
      <c r="H3" s="19"/>
      <c r="I3" s="19"/>
      <c r="J3" s="19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42" t="s">
        <v>44</v>
      </c>
      <c r="B5" s="43"/>
      <c r="C5" s="43"/>
      <c r="D5" s="43"/>
      <c r="E5" s="43"/>
      <c r="F5" s="43"/>
      <c r="G5" s="43"/>
      <c r="H5" s="43"/>
      <c r="I5" s="43"/>
      <c r="J5" s="44"/>
    </row>
    <row r="6" spans="1:10" x14ac:dyDescent="0.25">
      <c r="A6" s="57" t="s">
        <v>13</v>
      </c>
      <c r="B6" s="58"/>
      <c r="C6" s="58"/>
      <c r="D6" s="4" t="s">
        <v>1</v>
      </c>
      <c r="E6" s="2"/>
      <c r="F6" s="2"/>
      <c r="G6" s="58" t="s">
        <v>2</v>
      </c>
      <c r="H6" s="58"/>
      <c r="I6" s="58"/>
      <c r="J6" s="9"/>
    </row>
    <row r="7" spans="1:10" ht="15.75" thickBot="1" x14ac:dyDescent="0.3">
      <c r="A7" s="59" t="s">
        <v>42</v>
      </c>
      <c r="B7" s="60"/>
      <c r="C7" s="61"/>
      <c r="D7" s="62">
        <v>777920286</v>
      </c>
      <c r="E7" s="63"/>
      <c r="F7" s="64"/>
      <c r="G7" s="70" t="s">
        <v>43</v>
      </c>
      <c r="H7" s="71"/>
      <c r="I7" s="71"/>
      <c r="J7" s="72"/>
    </row>
    <row r="8" spans="1:10" ht="21.75" customHeight="1" thickTop="1" thickBot="1" x14ac:dyDescent="0.3">
      <c r="A8" s="65" t="s">
        <v>19</v>
      </c>
      <c r="B8" s="66"/>
      <c r="C8" s="66"/>
      <c r="D8" s="66"/>
      <c r="E8" s="66"/>
      <c r="F8" s="66"/>
      <c r="G8" s="66"/>
      <c r="H8" s="66"/>
      <c r="I8" s="66"/>
      <c r="J8" s="67"/>
    </row>
    <row r="9" spans="1:10" ht="15.75" thickBot="1" x14ac:dyDescent="0.3">
      <c r="A9" s="54"/>
      <c r="B9" s="55"/>
      <c r="C9" s="55"/>
      <c r="D9" s="56"/>
      <c r="E9" s="37" t="s">
        <v>3</v>
      </c>
      <c r="F9" s="37"/>
      <c r="G9" s="37" t="s">
        <v>4</v>
      </c>
      <c r="H9" s="37"/>
      <c r="I9" s="37" t="s">
        <v>5</v>
      </c>
      <c r="J9" s="38"/>
    </row>
    <row r="10" spans="1:10" s="5" customFormat="1" ht="15.75" thickBot="1" x14ac:dyDescent="0.3">
      <c r="A10" s="68" t="s">
        <v>16</v>
      </c>
      <c r="B10" s="69"/>
      <c r="C10" s="69"/>
      <c r="D10" s="14" t="s">
        <v>37</v>
      </c>
      <c r="E10" s="18">
        <v>2500000</v>
      </c>
      <c r="F10" s="25"/>
      <c r="G10" s="26">
        <f>I10-E10</f>
        <v>525000</v>
      </c>
      <c r="H10" s="25"/>
      <c r="I10" s="32">
        <f>E10*1.21</f>
        <v>3025000</v>
      </c>
      <c r="J10" s="33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18">
        <f>E10</f>
        <v>2500000</v>
      </c>
      <c r="F11" s="25"/>
      <c r="G11" s="26">
        <f>I11-E11</f>
        <v>525000</v>
      </c>
      <c r="H11" s="25"/>
      <c r="I11" s="32">
        <f>(E11*D11)*1.21</f>
        <v>3025000</v>
      </c>
      <c r="J11" s="33"/>
    </row>
    <row r="12" spans="1:10" ht="15.75" thickBot="1" x14ac:dyDescent="0.3">
      <c r="A12" s="27" t="s">
        <v>17</v>
      </c>
      <c r="B12" s="28"/>
      <c r="C12" s="28"/>
      <c r="D12" s="28"/>
      <c r="E12" s="28"/>
      <c r="F12" s="28"/>
      <c r="G12" s="28"/>
      <c r="H12" s="28"/>
      <c r="I12" s="12">
        <v>2</v>
      </c>
      <c r="J12" s="6" t="s">
        <v>6</v>
      </c>
    </row>
    <row r="13" spans="1:10" ht="5.25" customHeight="1" thickBot="1" x14ac:dyDescent="0.3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18" customHeight="1" thickBot="1" x14ac:dyDescent="0.3">
      <c r="A14" s="34" t="s">
        <v>38</v>
      </c>
      <c r="B14" s="35"/>
      <c r="C14" s="35"/>
      <c r="D14" s="35"/>
      <c r="E14" s="35"/>
      <c r="F14" s="35"/>
      <c r="G14" s="35"/>
      <c r="H14" s="35"/>
      <c r="I14" s="35"/>
      <c r="J14" s="36"/>
    </row>
    <row r="15" spans="1:10" ht="15.75" thickBot="1" x14ac:dyDescent="0.3">
      <c r="A15" s="21"/>
      <c r="B15" s="22"/>
      <c r="C15" s="22"/>
      <c r="D15" s="22"/>
      <c r="E15" s="37" t="s">
        <v>3</v>
      </c>
      <c r="F15" s="37"/>
      <c r="G15" s="37" t="s">
        <v>4</v>
      </c>
      <c r="H15" s="37"/>
      <c r="I15" s="37" t="s">
        <v>5</v>
      </c>
      <c r="J15" s="38"/>
    </row>
    <row r="16" spans="1:10" ht="32.25" customHeight="1" thickBot="1" x14ac:dyDescent="0.3">
      <c r="A16" s="23" t="s">
        <v>14</v>
      </c>
      <c r="B16" s="24"/>
      <c r="C16" s="24"/>
      <c r="D16" s="24"/>
      <c r="E16" s="45">
        <v>16500</v>
      </c>
      <c r="F16" s="45"/>
      <c r="G16" s="26">
        <f>I16-E16</f>
        <v>3465</v>
      </c>
      <c r="H16" s="25"/>
      <c r="I16" s="46">
        <f>E16*1.21</f>
        <v>19965</v>
      </c>
      <c r="J16" s="47"/>
    </row>
    <row r="17" spans="1:10" ht="15.75" thickBot="1" x14ac:dyDescent="0.3">
      <c r="A17" s="27" t="s">
        <v>20</v>
      </c>
      <c r="B17" s="28"/>
      <c r="C17" s="28"/>
      <c r="D17" s="28"/>
      <c r="E17" s="28"/>
      <c r="F17" s="28"/>
      <c r="G17" s="28"/>
      <c r="H17" s="28"/>
      <c r="I17" s="12">
        <v>1</v>
      </c>
      <c r="J17" s="6" t="s">
        <v>7</v>
      </c>
    </row>
    <row r="18" spans="1:10" ht="32.25" customHeight="1" thickBot="1" x14ac:dyDescent="0.3">
      <c r="A18" s="50" t="s">
        <v>15</v>
      </c>
      <c r="B18" s="51"/>
      <c r="C18" s="51"/>
      <c r="D18" s="51"/>
      <c r="E18" s="52">
        <f>E16*(8-I12)*I17</f>
        <v>99000</v>
      </c>
      <c r="F18" s="52"/>
      <c r="G18" s="52">
        <f>G16*(8-I12)*I17</f>
        <v>20790</v>
      </c>
      <c r="H18" s="52"/>
      <c r="I18" s="52">
        <f>I16*(8-I12)*I17</f>
        <v>119790</v>
      </c>
      <c r="J18" s="53"/>
    </row>
    <row r="19" spans="1:10" ht="3.75" customHeight="1" thickBot="1" x14ac:dyDescent="0.3">
      <c r="A19" s="29"/>
      <c r="B19" s="30"/>
      <c r="C19" s="30"/>
      <c r="D19" s="30"/>
      <c r="E19" s="30"/>
      <c r="F19" s="30"/>
      <c r="G19" s="30"/>
      <c r="H19" s="30"/>
      <c r="I19" s="30"/>
      <c r="J19" s="31"/>
    </row>
    <row r="20" spans="1:10" ht="47.25" customHeight="1" thickBot="1" x14ac:dyDescent="0.3">
      <c r="A20" s="48" t="s">
        <v>21</v>
      </c>
      <c r="B20" s="49"/>
      <c r="C20" s="49"/>
      <c r="D20" s="49"/>
      <c r="E20" s="45">
        <v>0</v>
      </c>
      <c r="F20" s="45"/>
      <c r="G20" s="26">
        <f>I20-E20</f>
        <v>0</v>
      </c>
      <c r="H20" s="25"/>
      <c r="I20" s="46">
        <v>0</v>
      </c>
      <c r="J20" s="47"/>
    </row>
    <row r="21" spans="1:10" ht="15.75" thickBot="1" x14ac:dyDescent="0.3">
      <c r="A21" s="27" t="s">
        <v>25</v>
      </c>
      <c r="B21" s="28"/>
      <c r="C21" s="28"/>
      <c r="D21" s="28"/>
      <c r="E21" s="28"/>
      <c r="F21" s="28"/>
      <c r="G21" s="28"/>
      <c r="H21" s="28"/>
      <c r="I21" s="12">
        <v>0</v>
      </c>
      <c r="J21" s="6" t="s">
        <v>7</v>
      </c>
    </row>
    <row r="22" spans="1:10" ht="33.75" customHeight="1" thickBot="1" x14ac:dyDescent="0.3">
      <c r="A22" s="79" t="s">
        <v>22</v>
      </c>
      <c r="B22" s="80"/>
      <c r="C22" s="80"/>
      <c r="D22" s="80"/>
      <c r="E22" s="52">
        <f>E20*(8-I12)*I21</f>
        <v>0</v>
      </c>
      <c r="F22" s="52"/>
      <c r="G22" s="52">
        <f>G20*(8-I12)*I21</f>
        <v>0</v>
      </c>
      <c r="H22" s="52"/>
      <c r="I22" s="52">
        <f>I20*(8-I12)*I21</f>
        <v>0</v>
      </c>
      <c r="J22" s="53"/>
    </row>
    <row r="23" spans="1:10" ht="5.25" customHeight="1" thickBot="1" x14ac:dyDescent="0.3">
      <c r="A23" s="29"/>
      <c r="B23" s="30"/>
      <c r="C23" s="30"/>
      <c r="D23" s="30"/>
      <c r="E23" s="30"/>
      <c r="F23" s="30"/>
      <c r="G23" s="30"/>
      <c r="H23" s="30"/>
      <c r="I23" s="30"/>
      <c r="J23" s="31"/>
    </row>
    <row r="24" spans="1:10" ht="54" customHeight="1" thickBot="1" x14ac:dyDescent="0.3">
      <c r="A24" s="48" t="s">
        <v>23</v>
      </c>
      <c r="B24" s="49"/>
      <c r="C24" s="49"/>
      <c r="D24" s="49"/>
      <c r="E24" s="45">
        <v>0</v>
      </c>
      <c r="F24" s="45"/>
      <c r="G24" s="26">
        <f>I24-E24</f>
        <v>0</v>
      </c>
      <c r="H24" s="25"/>
      <c r="I24" s="46">
        <v>0</v>
      </c>
      <c r="J24" s="47"/>
    </row>
    <row r="25" spans="1:10" ht="15.75" thickBot="1" x14ac:dyDescent="0.3">
      <c r="A25" s="23" t="s">
        <v>24</v>
      </c>
      <c r="B25" s="83"/>
      <c r="C25" s="83"/>
      <c r="D25" s="83"/>
      <c r="E25" s="83"/>
      <c r="F25" s="83"/>
      <c r="G25" s="83"/>
      <c r="H25" s="83"/>
      <c r="I25" s="12">
        <v>0</v>
      </c>
      <c r="J25" s="6" t="s">
        <v>7</v>
      </c>
    </row>
    <row r="26" spans="1:10" ht="36" customHeight="1" thickBot="1" x14ac:dyDescent="0.3">
      <c r="A26" s="84" t="s">
        <v>26</v>
      </c>
      <c r="B26" s="85"/>
      <c r="C26" s="85"/>
      <c r="D26" s="85"/>
      <c r="E26" s="52">
        <f>E24*(8-I12)*I25</f>
        <v>0</v>
      </c>
      <c r="F26" s="52"/>
      <c r="G26" s="52">
        <f>G24*(8-I12)*I25</f>
        <v>0</v>
      </c>
      <c r="H26" s="52"/>
      <c r="I26" s="52">
        <f>I24*(8-I12)*I25</f>
        <v>0</v>
      </c>
      <c r="J26" s="53"/>
    </row>
    <row r="27" spans="1:10" ht="4.5" customHeight="1" thickBot="1" x14ac:dyDescent="0.3">
      <c r="A27" s="74"/>
      <c r="B27" s="75"/>
      <c r="C27" s="75"/>
      <c r="D27" s="75"/>
      <c r="E27" s="75"/>
      <c r="F27" s="75"/>
      <c r="G27" s="75"/>
      <c r="H27" s="75"/>
      <c r="I27" s="75"/>
      <c r="J27" s="76"/>
    </row>
    <row r="28" spans="1:10" ht="30" customHeight="1" thickBot="1" x14ac:dyDescent="0.3">
      <c r="A28" s="97" t="s">
        <v>27</v>
      </c>
      <c r="B28" s="98"/>
      <c r="C28" s="98"/>
      <c r="D28" s="98"/>
      <c r="E28" s="52">
        <f>D11*(E18+E22+E26)</f>
        <v>99000</v>
      </c>
      <c r="F28" s="52"/>
      <c r="G28" s="52">
        <f>D11*(G18+G22+G26)</f>
        <v>20790</v>
      </c>
      <c r="H28" s="52"/>
      <c r="I28" s="52">
        <f>D11*(I18+I22+I26)</f>
        <v>119790</v>
      </c>
      <c r="J28" s="53"/>
    </row>
    <row r="29" spans="1:10" ht="29.25" customHeight="1" thickBot="1" x14ac:dyDescent="0.3">
      <c r="A29" s="34" t="s">
        <v>40</v>
      </c>
      <c r="B29" s="35"/>
      <c r="C29" s="35"/>
      <c r="D29" s="35"/>
      <c r="E29" s="35"/>
      <c r="F29" s="35"/>
      <c r="G29" s="35"/>
      <c r="H29" s="35"/>
      <c r="I29" s="35"/>
      <c r="J29" s="36"/>
    </row>
    <row r="30" spans="1:10" ht="29.25" customHeight="1" thickBot="1" x14ac:dyDescent="0.3">
      <c r="A30" s="23" t="s">
        <v>29</v>
      </c>
      <c r="B30" s="24"/>
      <c r="C30" s="24"/>
      <c r="D30" s="24"/>
      <c r="E30" s="45">
        <v>1200</v>
      </c>
      <c r="F30" s="45"/>
      <c r="G30" s="26">
        <f>I30-E30</f>
        <v>252</v>
      </c>
      <c r="H30" s="25"/>
      <c r="I30" s="45">
        <f>E30*1.21</f>
        <v>1452</v>
      </c>
      <c r="J30" s="77"/>
    </row>
    <row r="31" spans="1:10" ht="48" customHeight="1" thickBot="1" x14ac:dyDescent="0.3">
      <c r="A31" s="23" t="s">
        <v>30</v>
      </c>
      <c r="B31" s="24"/>
      <c r="C31" s="24"/>
      <c r="D31" s="24"/>
      <c r="E31" s="45">
        <v>500</v>
      </c>
      <c r="F31" s="45"/>
      <c r="G31" s="26">
        <f>I31-E31</f>
        <v>105</v>
      </c>
      <c r="H31" s="25"/>
      <c r="I31" s="45">
        <f>E31*1.21</f>
        <v>605</v>
      </c>
      <c r="J31" s="77"/>
    </row>
    <row r="32" spans="1:10" ht="39" customHeight="1" thickBot="1" x14ac:dyDescent="0.3">
      <c r="A32" s="95" t="s">
        <v>31</v>
      </c>
      <c r="B32" s="96"/>
      <c r="C32" s="96"/>
      <c r="D32" s="96"/>
      <c r="E32" s="52">
        <f>(E30+E31)*1*(8-I12)</f>
        <v>10200</v>
      </c>
      <c r="F32" s="52"/>
      <c r="G32" s="52">
        <f>(G30+G31)*1*(8-I12)</f>
        <v>2142</v>
      </c>
      <c r="H32" s="52"/>
      <c r="I32" s="52">
        <f>(I30+I31)*1*(8-I12)</f>
        <v>12342</v>
      </c>
      <c r="J32" s="53"/>
    </row>
    <row r="33" spans="1:10" ht="30" customHeight="1" thickBot="1" x14ac:dyDescent="0.3">
      <c r="A33" s="34" t="s">
        <v>41</v>
      </c>
      <c r="B33" s="35"/>
      <c r="C33" s="35"/>
      <c r="D33" s="35"/>
      <c r="E33" s="35"/>
      <c r="F33" s="35"/>
      <c r="G33" s="35"/>
      <c r="H33" s="35"/>
      <c r="I33" s="35"/>
      <c r="J33" s="36"/>
    </row>
    <row r="34" spans="1:10" ht="51" customHeight="1" thickBot="1" x14ac:dyDescent="0.3">
      <c r="A34" s="23" t="s">
        <v>28</v>
      </c>
      <c r="B34" s="24"/>
      <c r="C34" s="24"/>
      <c r="D34" s="24"/>
      <c r="E34" s="45">
        <v>5000</v>
      </c>
      <c r="F34" s="45"/>
      <c r="G34" s="26">
        <f>I34-E34</f>
        <v>1050</v>
      </c>
      <c r="H34" s="25"/>
      <c r="I34" s="45">
        <f>E34*1.21</f>
        <v>6050</v>
      </c>
      <c r="J34" s="77"/>
    </row>
    <row r="35" spans="1:10" ht="3.75" customHeight="1" thickBot="1" x14ac:dyDescent="0.3">
      <c r="A35" s="88"/>
      <c r="B35" s="89"/>
      <c r="C35" s="89"/>
      <c r="D35" s="89"/>
      <c r="E35" s="89"/>
      <c r="F35" s="89"/>
      <c r="G35" s="89"/>
      <c r="H35" s="89"/>
      <c r="I35" s="89"/>
      <c r="J35" s="90"/>
    </row>
    <row r="36" spans="1:10" s="7" customFormat="1" ht="39.75" customHeight="1" thickBot="1" x14ac:dyDescent="0.3">
      <c r="A36" s="91" t="s">
        <v>32</v>
      </c>
      <c r="B36" s="92"/>
      <c r="C36" s="92"/>
      <c r="D36" s="92"/>
      <c r="E36" s="81">
        <f>E11+E28+E34+E32</f>
        <v>2614200</v>
      </c>
      <c r="F36" s="81"/>
      <c r="G36" s="81">
        <f>G11+G28+G34+G32</f>
        <v>548982</v>
      </c>
      <c r="H36" s="82"/>
      <c r="I36" s="81">
        <f>I11+I28+I34+I32</f>
        <v>3163182</v>
      </c>
      <c r="J36" s="82"/>
    </row>
    <row r="37" spans="1:10" ht="9.75" customHeight="1" x14ac:dyDescent="0.25"/>
    <row r="38" spans="1:10" ht="30" customHeight="1" x14ac:dyDescent="0.25">
      <c r="A38" s="87" t="s">
        <v>10</v>
      </c>
      <c r="B38" s="87"/>
      <c r="C38" s="87"/>
      <c r="D38" s="87"/>
      <c r="E38" s="87"/>
      <c r="F38" s="87"/>
      <c r="G38" s="87"/>
      <c r="H38" s="87"/>
      <c r="I38" s="87"/>
      <c r="J38" s="87"/>
    </row>
    <row r="39" spans="1:10" ht="32.25" customHeight="1" x14ac:dyDescent="0.25">
      <c r="A39" s="94" t="s">
        <v>8</v>
      </c>
      <c r="B39" s="94"/>
      <c r="C39" s="94"/>
      <c r="D39" s="94"/>
      <c r="E39" s="94"/>
      <c r="F39" s="94"/>
      <c r="G39" s="94"/>
      <c r="H39" s="94"/>
      <c r="I39" s="94"/>
      <c r="J39" s="94"/>
    </row>
    <row r="40" spans="1:10" ht="46.5" customHeight="1" x14ac:dyDescent="0.25">
      <c r="A40" s="93" t="s">
        <v>9</v>
      </c>
      <c r="B40" s="93"/>
      <c r="C40" s="93"/>
      <c r="D40" s="93"/>
      <c r="E40" s="93"/>
      <c r="F40" s="93"/>
      <c r="G40" s="93"/>
      <c r="H40" s="93"/>
      <c r="I40" s="93"/>
      <c r="J40" s="93"/>
    </row>
    <row r="41" spans="1:10" ht="44.25" customHeight="1" x14ac:dyDescent="0.25">
      <c r="A41" s="78" t="s">
        <v>11</v>
      </c>
      <c r="B41" s="78"/>
      <c r="C41" s="78"/>
      <c r="D41" s="78"/>
      <c r="E41" s="78"/>
      <c r="F41" s="78"/>
      <c r="G41" s="78"/>
      <c r="H41" s="78"/>
      <c r="I41" s="78"/>
      <c r="J41" s="78"/>
    </row>
    <row r="42" spans="1:10" ht="9" customHeight="1" x14ac:dyDescent="0.25">
      <c r="A42" s="86"/>
      <c r="B42" s="86"/>
      <c r="C42" s="86"/>
      <c r="D42" s="86"/>
      <c r="E42" s="86"/>
      <c r="F42" s="86"/>
      <c r="G42" s="86"/>
      <c r="H42" s="86"/>
      <c r="I42" s="86"/>
      <c r="J42" s="86"/>
    </row>
    <row r="43" spans="1:10" ht="31.5" customHeight="1" x14ac:dyDescent="0.25">
      <c r="A43" s="73" t="s">
        <v>36</v>
      </c>
      <c r="B43" s="73"/>
      <c r="C43" s="73"/>
      <c r="D43" s="73"/>
      <c r="E43" s="73"/>
      <c r="F43" s="73"/>
      <c r="G43" s="73"/>
      <c r="H43" s="73"/>
      <c r="I43" s="73"/>
      <c r="J43" s="73"/>
    </row>
    <row r="44" spans="1:10" ht="33" customHeight="1" x14ac:dyDescent="0.25">
      <c r="A44" s="73" t="s">
        <v>35</v>
      </c>
      <c r="B44" s="73"/>
      <c r="C44" s="73"/>
      <c r="D44" s="73"/>
      <c r="E44" s="73"/>
      <c r="F44" s="73"/>
      <c r="G44" s="73"/>
      <c r="H44" s="73"/>
      <c r="I44" s="73"/>
      <c r="J44" s="73"/>
    </row>
    <row r="45" spans="1:10" ht="39" customHeight="1" x14ac:dyDescent="0.25">
      <c r="A45" s="73" t="s">
        <v>34</v>
      </c>
      <c r="B45" s="73"/>
      <c r="C45" s="73"/>
      <c r="D45" s="73"/>
      <c r="E45" s="73"/>
      <c r="F45" s="73"/>
      <c r="G45" s="73"/>
      <c r="H45" s="73"/>
      <c r="I45" s="73"/>
      <c r="J45" s="73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průzkum trhu - rozpis cen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Machanec Josef</cp:lastModifiedBy>
  <cp:lastPrinted>2017-03-17T08:38:19Z</cp:lastPrinted>
  <dcterms:created xsi:type="dcterms:W3CDTF">2016-05-04T05:30:34Z</dcterms:created>
  <dcterms:modified xsi:type="dcterms:W3CDTF">2021-02-11T08:15:49Z</dcterms:modified>
</cp:coreProperties>
</file>