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570"/>
  </bookViews>
  <sheets>
    <sheet name="technická specifikace" sheetId="2" r:id="rId1"/>
    <sheet name="Arcon" sheetId="3" r:id="rId2"/>
  </sheets>
  <calcPr calcId="145621"/>
</workbook>
</file>

<file path=xl/calcChain.xml><?xml version="1.0" encoding="utf-8"?>
<calcChain xmlns="http://schemas.openxmlformats.org/spreadsheetml/2006/main">
  <c r="I34" i="3" l="1"/>
  <c r="G34" i="3"/>
  <c r="E34" i="3"/>
  <c r="I26" i="3"/>
  <c r="G26" i="3"/>
  <c r="E26" i="3"/>
  <c r="I22" i="3"/>
  <c r="G22" i="3"/>
  <c r="E22" i="3"/>
  <c r="I18" i="3"/>
  <c r="I28" i="3" s="1"/>
  <c r="I36" i="3" s="1"/>
  <c r="G18" i="3"/>
  <c r="G28" i="3" s="1"/>
  <c r="G36" i="3" s="1"/>
  <c r="E18" i="3"/>
  <c r="E28" i="3" s="1"/>
  <c r="E36" i="3" s="1"/>
</calcChain>
</file>

<file path=xl/sharedStrings.xml><?xml version="1.0" encoding="utf-8"?>
<sst xmlns="http://schemas.openxmlformats.org/spreadsheetml/2006/main" count="173" uniqueCount="109">
  <si>
    <t xml:space="preserve">Uveďte typ, výrobce: </t>
  </si>
  <si>
    <t>poznámky</t>
  </si>
  <si>
    <t>Předmět dodávky</t>
  </si>
  <si>
    <t>Technická specifikace</t>
  </si>
  <si>
    <t>Pravidelné prohlídky, servis a instruktáž</t>
  </si>
  <si>
    <t>Zaškolení personálu v rámci návodu k použití zdarma v souladu se zákony 268/2014 Sb. (zdravotnické prostředky) a 22/1997 Sb. (vše ostatní)</t>
  </si>
  <si>
    <t>Zajištění servisní podpory a náhradních dílů autorizovanou po celou dobu předpokládané životnosti přístroje</t>
  </si>
  <si>
    <t>Obecné požadavky</t>
  </si>
  <si>
    <t>Délka záruky minimálně 24 měsíců</t>
  </si>
  <si>
    <t>Životnost přístroje minimálně 8 let</t>
  </si>
  <si>
    <t>ANO / NE</t>
  </si>
  <si>
    <t>Zajištění pravidelných předepsaných kontrol, revizí a kalibrací minimálně dle doporučení výrobce a v souladu se zákony 268/2014 Sb. (zdravotnické prostředky) a 22/1997 Sb. (vše ostatní) po dobu záruky zdarma</t>
  </si>
  <si>
    <t>Nabídková cena bez DPH</t>
  </si>
  <si>
    <t>Nabídková cena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</si>
  <si>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</si>
  <si>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</si>
  <si>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Dodávka, instalace a uvedení do provozu 1 ks stroje na počítání tablet pro Lékárnu určené pro práci na zdravotnickém pracovišti včetně provedení zaškolení personálu</t>
  </si>
  <si>
    <t>Stroj je možno použít pro dávkování všech běžných typů tablet a rovněž tvrdých i měkkých (průsvitných) želatinových tobolek</t>
  </si>
  <si>
    <t>Kontrola hladiny produktu v zásobníku se signalizací nedostatku produktu</t>
  </si>
  <si>
    <t>Minimálně čtyřřadý vibrační podávací systém tablet s regulací intenzity vibrace</t>
  </si>
  <si>
    <t>1ks stolní minimálně 4-kanálové počítačky tablet/kapslí</t>
  </si>
  <si>
    <t>Systém senzorů se softwarovou synchronizací</t>
  </si>
  <si>
    <t>Ovládaný systém uzavírání jednotlivých počítacích kanálů</t>
  </si>
  <si>
    <t>Ovládací panel s dotykovým displejem</t>
  </si>
  <si>
    <t>Programovatelný systém s kapacitou paměti pro min. 50 produktových nastavení</t>
  </si>
  <si>
    <t>Chybová diagnostika se signalizací (chybějící dóza, nedostatečný tlak vzduchu apod.)</t>
  </si>
  <si>
    <t>Všechny části stroje přicházející do kontaktu s produktem jsou vyrobeny z nerez oceli AISI 316L</t>
  </si>
  <si>
    <t>Kompaktní konstrukce s možností rozebiratelností a čistitelností</t>
  </si>
  <si>
    <t>Možnost provádění formátových změn</t>
  </si>
  <si>
    <t>Protiprachové uzavřené provedení senzorů a vibračního systému</t>
  </si>
  <si>
    <t>Počítadlo naplněných dóz s indikací rychlosti plnění, možnost nastavení celkového počtu dóz</t>
  </si>
  <si>
    <t>Sada výsypek (min. 6 různých rozměrů výsypky)</t>
  </si>
  <si>
    <t>Kapacita: např. 12-15 dóz/min při dávce 100 tablet (tableta prům 8mm) na dózu. Kapacita při dávkování kapslí (tobolek) závisí na rozměrech kapsle a velikosti dávky</t>
  </si>
  <si>
    <t>Rychlost počítání: do 1.500 tablet (kapslí)/min, (do 90.000/hod) – v závislosti na druhu a rozměrech tablety/kapsle</t>
  </si>
  <si>
    <t>Produktové omezení: tablety prům.v min. rozmezí 4 – 20 mm, kapsle od velikosti #5 až do # 000</t>
  </si>
  <si>
    <t>Dózy: prům. 35 – 100 mm, výška 50 – 200 mm</t>
  </si>
  <si>
    <t>Produktový zásobník – kapacita min. 15L</t>
  </si>
  <si>
    <t>Elektrická soustava: 230V/ 50 Hz</t>
  </si>
  <si>
    <t>Označení CE, stroj je vyroben v souladu s platnými předpisy EU</t>
  </si>
  <si>
    <t>Název veřejné zakázky: Stroj na počítání tablet</t>
  </si>
  <si>
    <t>ANO</t>
  </si>
  <si>
    <t>NE</t>
  </si>
  <si>
    <t xml:space="preserve">servis - 65EUR / pracovní/cestovní hodina + 0,3Eur za 1 km - vzdálenost pro dojezd technika je počítána z Prahy </t>
  </si>
  <si>
    <t>12 kanálů</t>
  </si>
  <si>
    <t>kontrolní systém EFS - elektrostatické pole</t>
  </si>
  <si>
    <t>chybějící dóza - pouze v případě vybavení stroje dopravníkovým pásem, což není součástí Vaší poptávky</t>
  </si>
  <si>
    <t>zařízení na vlastním stojanu, stojící na podlaze, nikoliv na stole</t>
  </si>
  <si>
    <t>řízeno dotykovým displejem HMI, možnost nastavení receptury a počtu tablet/kapslí do dózy</t>
  </si>
  <si>
    <t>protiprachová separace vibračních systémů, zabraňující vstupu nežádoucího prachu do vibrátorů, systém čidel EFS odolávající prachu</t>
  </si>
  <si>
    <t>Ano, řízeno z HMI/počítače</t>
  </si>
  <si>
    <t>průměry výsypek v závislosti na průměru hrdla dózy</t>
  </si>
  <si>
    <t>průměr 25-100mm, výška 40-200mm</t>
  </si>
  <si>
    <t>27litrů</t>
  </si>
  <si>
    <t>Vyrobeno v Anglii, UK</t>
  </si>
  <si>
    <t>12 měsíců standardní záruka, dalších 12 měsíců za příplatek</t>
  </si>
  <si>
    <t>životnost 20 - 30 let</t>
  </si>
  <si>
    <t>609.500,- Kč</t>
  </si>
  <si>
    <t>737.495,- Kč</t>
  </si>
  <si>
    <t>9.720,- Kč za jeden zásah</t>
  </si>
  <si>
    <t>11.761 ,- Kč za jeden zásah</t>
  </si>
  <si>
    <t>Návrhové užitné zatížení (bez příček) stropů lékárny v místnosti je  300 kg/m2 . Pokud bude zatížení od celkové hmotností zařízení vyšší – je povinen dodavatel předložit statický posudek a návrh případných stavebních úprav pro dosažení požadované únosnosti podlahy pro instalaci konkrétního technologického zařízení, včetně jejich ocenění.</t>
  </si>
  <si>
    <t>DOPLŇTE POUZE ŽLUTÁ POLE - BÍLÁ SE VYPOČTOU</t>
  </si>
  <si>
    <t>Tržní konzultace</t>
  </si>
  <si>
    <t>K zakázce:</t>
  </si>
  <si>
    <t>Stolní čtyřdráhová počítačka tablet/kapslí COUNTEC DMC-4</t>
  </si>
  <si>
    <t>Obchodní firma nebo název:</t>
  </si>
  <si>
    <t>Arcon Machinery a.s.</t>
  </si>
  <si>
    <t>Kontaktní osoba</t>
  </si>
  <si>
    <t>telefon na kontaktní osobu</t>
  </si>
  <si>
    <t>e-mail na kontaktní osobu</t>
  </si>
  <si>
    <t>Miroslav Grund</t>
  </si>
  <si>
    <t>grund@arcon.cz</t>
  </si>
  <si>
    <t>Pořizovací náklady - všechny ks přístrojů vč. příslušenství</t>
  </si>
  <si>
    <t>Cena v Kč bez DPH</t>
  </si>
  <si>
    <t>DPH</t>
  </si>
  <si>
    <t>Cena v Kč vč. DPH</t>
  </si>
  <si>
    <t>Nabídková cena nabídnutého 1ks přístroje, zařízení</t>
  </si>
  <si>
    <t>Počet kusů</t>
  </si>
  <si>
    <t>Celková nabídková cena všech přístrojů - celková pořizovací cena</t>
  </si>
  <si>
    <t>Délka záruky v letech (min. 2 roky)</t>
  </si>
  <si>
    <t>roky / let</t>
  </si>
  <si>
    <t>Pravidelné servisní náklady jednoho přístroje po dobu životnosti 8let</t>
  </si>
  <si>
    <t>Náklady na periodické kontroly - BTK, prohlídky, ZDS, …</t>
  </si>
  <si>
    <t xml:space="preserve">Četnost periodických kontrol - násobitel za rok </t>
  </si>
  <si>
    <t>rok</t>
  </si>
  <si>
    <t>Náklady na periodické kontroly po celou dobu životnosti přístroje                                                                                  (Po dobu záruky budou periodické BTK prováděny zdarma)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</si>
  <si>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</si>
  <si>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Četnost pravidelných servisních zásahů - násobitel za rok</t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</si>
  <si>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</si>
  <si>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</si>
  <si>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</si>
  <si>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</si>
  <si>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</si>
  <si>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 xml:space="preserve">Náklady na instruktáž personálu dle §61 zákona č. 268/2014 Sb. </t>
  </si>
  <si>
    <t>Náklady na instruktáž personálu - případná další jednotlivou instruktáž personálu mimo první bezplatné</t>
  </si>
  <si>
    <t>Modelové servisní náklady po dobu životnosti 8let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</si>
  <si>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</si>
  <si>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</si>
  <si>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</si>
  <si>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</si>
  <si>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</si>
  <si>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</si>
  <si>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</si>
  <si>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</si>
  <si>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V případě jiné četnosti periodických BTK než 1 x za rok, musí být tato četnost přepočtena na 1 rok, tzn. V případě četnosti peridocké BTK 1 x za 2 roky, bude tato četnost uvedena 0,5 / rok.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</si>
  <si>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</si>
  <si>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</si>
  <si>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(Arcon Machinery a.s.) DMC-4</t>
  </si>
  <si>
    <t>(IMA)  Swiftpack, model Swiftvision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</si>
</sst>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6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44" fontId="7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48">
    <xf numFmtId="0" fontId="0" fillId="0" borderId="0" xfId="0"/>
    <xf numFmtId="0" fontId="4" fillId="3" borderId="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vertical="top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vertical="top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vertical="top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0" fillId="0" borderId="0" xfId="0"/>
    <xf numFmtId="0" fontId="4" fillId="3" borderId="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0" fillId="0" borderId="2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1" fillId="0" borderId="22" xfId="1" applyFont="1" applyBorder="1" applyAlignment="1">
      <alignment vertical="center"/>
    </xf>
    <xf numFmtId="44" fontId="8" fillId="5" borderId="3" xfId="2" applyFont="1" applyFill="1" applyBorder="1" applyAlignment="1">
      <alignment horizontal="center" vertical="center"/>
    </xf>
    <xf numFmtId="44" fontId="8" fillId="5" borderId="1" xfId="2" applyFont="1" applyFill="1" applyBorder="1" applyAlignment="1">
      <alignment horizontal="center" vertical="center"/>
    </xf>
    <xf numFmtId="0" fontId="12" fillId="0" borderId="22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23" xfId="1" applyFont="1" applyBorder="1" applyAlignment="1">
      <alignment vertical="center"/>
    </xf>
    <xf numFmtId="0" fontId="1" fillId="5" borderId="24" xfId="1" applyFill="1" applyBorder="1" applyAlignment="1">
      <alignment horizontal="left" vertical="center" indent="1"/>
    </xf>
    <xf numFmtId="0" fontId="1" fillId="5" borderId="25" xfId="1" applyFill="1" applyBorder="1" applyAlignment="1">
      <alignment horizontal="left" vertical="center" indent="1"/>
    </xf>
    <xf numFmtId="0" fontId="1" fillId="5" borderId="26" xfId="1" applyFill="1" applyBorder="1" applyAlignment="1">
      <alignment horizontal="left" vertical="center" indent="1"/>
    </xf>
    <xf numFmtId="0" fontId="12" fillId="0" borderId="27" xfId="1" applyFont="1" applyBorder="1" applyAlignment="1">
      <alignment vertical="center"/>
    </xf>
    <xf numFmtId="0" fontId="1" fillId="0" borderId="28" xfId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28" xfId="1" applyFont="1" applyBorder="1" applyAlignment="1">
      <alignment vertical="center"/>
    </xf>
    <xf numFmtId="0" fontId="1" fillId="5" borderId="29" xfId="1" applyFill="1" applyBorder="1" applyAlignment="1">
      <alignment vertical="center"/>
    </xf>
    <xf numFmtId="0" fontId="1" fillId="5" borderId="30" xfId="1" applyFill="1" applyBorder="1" applyAlignment="1">
      <alignment vertical="center"/>
    </xf>
    <xf numFmtId="3" fontId="1" fillId="5" borderId="29" xfId="1" applyNumberFormat="1" applyFill="1" applyBorder="1" applyAlignment="1">
      <alignment horizontal="left" vertical="center" indent="1"/>
    </xf>
    <xf numFmtId="0" fontId="1" fillId="5" borderId="30" xfId="1" applyFill="1" applyBorder="1" applyAlignment="1">
      <alignment horizontal="left" vertical="center" indent="1"/>
    </xf>
    <xf numFmtId="0" fontId="14" fillId="5" borderId="31" xfId="3" applyFill="1" applyBorder="1" applyAlignment="1">
      <alignment horizontal="left" vertical="center"/>
    </xf>
    <xf numFmtId="0" fontId="1" fillId="5" borderId="32" xfId="1" applyFill="1" applyBorder="1" applyAlignment="1">
      <alignment horizontal="left" vertical="center"/>
    </xf>
    <xf numFmtId="0" fontId="1" fillId="5" borderId="33" xfId="1" applyFill="1" applyBorder="1" applyAlignment="1">
      <alignment horizontal="left" vertical="center"/>
    </xf>
    <xf numFmtId="0" fontId="15" fillId="6" borderId="34" xfId="1" applyFont="1" applyFill="1" applyBorder="1" applyAlignment="1">
      <alignment horizontal="center" vertical="center"/>
    </xf>
    <xf numFmtId="0" fontId="15" fillId="6" borderId="35" xfId="1" applyFont="1" applyFill="1" applyBorder="1" applyAlignment="1">
      <alignment horizontal="center" vertical="center"/>
    </xf>
    <xf numFmtId="0" fontId="15" fillId="6" borderId="36" xfId="1" applyFont="1" applyFill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3" fillId="6" borderId="2" xfId="1" applyFont="1" applyFill="1" applyBorder="1" applyAlignment="1">
      <alignment horizontal="center" vertical="center"/>
    </xf>
    <xf numFmtId="0" fontId="13" fillId="6" borderId="38" xfId="1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3" fillId="6" borderId="2" xfId="1" applyFont="1" applyFill="1" applyBorder="1" applyAlignment="1">
      <alignment horizontal="center" vertical="center"/>
    </xf>
    <xf numFmtId="44" fontId="8" fillId="5" borderId="4" xfId="2" applyFont="1" applyFill="1" applyBorder="1" applyAlignment="1">
      <alignment horizontal="center" vertical="center"/>
    </xf>
    <xf numFmtId="44" fontId="13" fillId="5" borderId="3" xfId="2" applyFont="1" applyFill="1" applyBorder="1" applyAlignment="1">
      <alignment horizontal="center" vertical="center"/>
    </xf>
    <xf numFmtId="44" fontId="13" fillId="5" borderId="1" xfId="2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39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5" borderId="2" xfId="0" applyFont="1" applyFill="1" applyBorder="1" applyAlignment="1">
      <alignment vertical="center"/>
    </xf>
    <xf numFmtId="0" fontId="8" fillId="0" borderId="38" xfId="0" applyFont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15" fillId="6" borderId="37" xfId="1" applyFont="1" applyFill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/>
    </xf>
    <xf numFmtId="0" fontId="15" fillId="6" borderId="40" xfId="1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39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44" fontId="8" fillId="5" borderId="2" xfId="2" applyFont="1" applyFill="1" applyBorder="1" applyAlignment="1">
      <alignment horizontal="center" vertical="center"/>
    </xf>
    <xf numFmtId="44" fontId="13" fillId="5" borderId="2" xfId="2" applyFont="1" applyFill="1" applyBorder="1" applyAlignment="1">
      <alignment horizontal="center" vertical="center"/>
    </xf>
    <xf numFmtId="44" fontId="13" fillId="5" borderId="38" xfId="2" applyFont="1" applyFill="1" applyBorder="1" applyAlignment="1">
      <alignment horizontal="center" vertical="center"/>
    </xf>
    <xf numFmtId="0" fontId="8" fillId="7" borderId="39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44" fontId="8" fillId="0" borderId="2" xfId="2" applyFont="1" applyFill="1" applyBorder="1" applyAlignment="1">
      <alignment horizontal="center" vertical="center"/>
    </xf>
    <xf numFmtId="44" fontId="8" fillId="0" borderId="38" xfId="2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8" borderId="39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8" fillId="9" borderId="39" xfId="0" applyFont="1" applyFill="1" applyBorder="1" applyAlignment="1">
      <alignment horizontal="left" vertical="center" wrapText="1"/>
    </xf>
    <xf numFmtId="0" fontId="8" fillId="9" borderId="2" xfId="0" applyFont="1" applyFill="1" applyBorder="1" applyAlignment="1">
      <alignment horizontal="left" vertical="center" wrapText="1"/>
    </xf>
    <xf numFmtId="0" fontId="0" fillId="10" borderId="39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38" xfId="0" applyFill="1" applyBorder="1" applyAlignment="1">
      <alignment horizontal="center" vertical="center"/>
    </xf>
    <xf numFmtId="0" fontId="17" fillId="10" borderId="39" xfId="0" applyFont="1" applyFill="1" applyBorder="1" applyAlignment="1">
      <alignment horizontal="left" vertical="center" wrapText="1"/>
    </xf>
    <xf numFmtId="0" fontId="17" fillId="10" borderId="2" xfId="0" applyFont="1" applyFill="1" applyBorder="1" applyAlignment="1">
      <alignment horizontal="left" vertical="center" wrapText="1"/>
    </xf>
    <xf numFmtId="44" fontId="8" fillId="5" borderId="38" xfId="2" applyFont="1" applyFill="1" applyBorder="1" applyAlignment="1">
      <alignment horizontal="center" vertical="center"/>
    </xf>
    <xf numFmtId="0" fontId="8" fillId="11" borderId="39" xfId="0" applyFont="1" applyFill="1" applyBorder="1" applyAlignment="1">
      <alignment horizontal="left" vertical="center" wrapText="1"/>
    </xf>
    <xf numFmtId="0" fontId="8" fillId="11" borderId="2" xfId="0" applyFont="1" applyFill="1" applyBorder="1" applyAlignment="1">
      <alignment horizontal="left" vertical="center" wrapText="1"/>
    </xf>
    <xf numFmtId="0" fontId="0" fillId="10" borderId="41" xfId="0" applyFill="1" applyBorder="1" applyAlignment="1">
      <alignment horizontal="center" vertical="center"/>
    </xf>
    <xf numFmtId="0" fontId="0" fillId="10" borderId="42" xfId="0" applyFill="1" applyBorder="1" applyAlignment="1">
      <alignment horizontal="center" vertical="center"/>
    </xf>
    <xf numFmtId="0" fontId="0" fillId="10" borderId="43" xfId="0" applyFill="1" applyBorder="1" applyAlignment="1">
      <alignment horizontal="center" vertical="center"/>
    </xf>
    <xf numFmtId="44" fontId="8" fillId="0" borderId="44" xfId="2" applyFont="1" applyFill="1" applyBorder="1" applyAlignment="1">
      <alignment horizontal="center" vertical="center"/>
    </xf>
    <xf numFmtId="44" fontId="8" fillId="0" borderId="45" xfId="2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7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9" borderId="0" xfId="0" applyFill="1" applyAlignment="1">
      <alignment horizontal="left" vertical="center" wrapText="1"/>
    </xf>
    <xf numFmtId="0" fontId="0" fillId="11" borderId="0" xfId="0" applyFill="1" applyAlignment="1">
      <alignment horizontal="left" vertical="center" wrapText="1"/>
    </xf>
    <xf numFmtId="0" fontId="0" fillId="10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9" fillId="0" borderId="0" xfId="0" applyFont="1" applyAlignment="1">
      <alignment vertical="center"/>
    </xf>
  </cellXfs>
  <cellStyles count="4">
    <cellStyle name="Hypertextový odkaz" xfId="3" builtinId="8"/>
    <cellStyle name="Měna" xfId="2" builtinId="4"/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rund@arcon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topLeftCell="A13" workbookViewId="0">
      <selection activeCell="C12" sqref="C12"/>
    </sheetView>
  </sheetViews>
  <sheetFormatPr defaultRowHeight="15" x14ac:dyDescent="0.25"/>
  <cols>
    <col min="1" max="1" width="93.85546875" customWidth="1"/>
    <col min="2" max="2" width="18.28515625" customWidth="1"/>
    <col min="3" max="3" width="20.140625" customWidth="1"/>
    <col min="4" max="4" width="20.5703125" customWidth="1"/>
    <col min="5" max="5" width="31.140625" customWidth="1"/>
  </cols>
  <sheetData>
    <row r="1" spans="1:5" ht="66.75" customHeight="1" thickBot="1" x14ac:dyDescent="0.35">
      <c r="A1" s="52"/>
      <c r="B1" s="52"/>
      <c r="C1" s="52"/>
    </row>
    <row r="2" spans="1:5" ht="41.45" customHeight="1" thickBot="1" x14ac:dyDescent="0.3">
      <c r="A2" s="49" t="s">
        <v>39</v>
      </c>
      <c r="B2" s="50"/>
      <c r="C2" s="51"/>
    </row>
    <row r="3" spans="1:5" ht="29.45" customHeight="1" thickBot="1" x14ac:dyDescent="0.3">
      <c r="A3" s="12" t="s">
        <v>0</v>
      </c>
      <c r="B3" s="47" t="s">
        <v>107</v>
      </c>
      <c r="C3" s="48"/>
      <c r="D3" s="47" t="s">
        <v>108</v>
      </c>
      <c r="E3" s="53"/>
    </row>
    <row r="4" spans="1:5" ht="15.75" x14ac:dyDescent="0.25">
      <c r="A4" s="8" t="s">
        <v>2</v>
      </c>
      <c r="B4" s="8"/>
      <c r="C4" s="9"/>
      <c r="D4" s="8" t="s">
        <v>10</v>
      </c>
      <c r="E4" s="9" t="s">
        <v>1</v>
      </c>
    </row>
    <row r="5" spans="1:5" ht="30.75" thickBot="1" x14ac:dyDescent="0.3">
      <c r="A5" s="14" t="s">
        <v>16</v>
      </c>
      <c r="B5" s="29" t="s">
        <v>40</v>
      </c>
      <c r="C5" s="30"/>
      <c r="D5" s="1" t="s">
        <v>40</v>
      </c>
      <c r="E5" s="2"/>
    </row>
    <row r="6" spans="1:5" ht="15.75" x14ac:dyDescent="0.25">
      <c r="A6" s="7" t="s">
        <v>3</v>
      </c>
      <c r="B6" s="34" t="s">
        <v>10</v>
      </c>
      <c r="C6" s="35" t="s">
        <v>1</v>
      </c>
      <c r="D6" s="8" t="s">
        <v>10</v>
      </c>
      <c r="E6" s="9" t="s">
        <v>1</v>
      </c>
    </row>
    <row r="7" spans="1:5" ht="15.75" x14ac:dyDescent="0.25">
      <c r="A7" s="3"/>
      <c r="B7" s="31"/>
      <c r="C7" s="32"/>
      <c r="D7" s="4"/>
      <c r="E7" s="5"/>
    </row>
    <row r="8" spans="1:5" ht="15.75" x14ac:dyDescent="0.25">
      <c r="A8" s="14" t="s">
        <v>20</v>
      </c>
      <c r="B8" s="29" t="s">
        <v>40</v>
      </c>
      <c r="C8" s="33"/>
      <c r="D8" s="1" t="s">
        <v>40</v>
      </c>
      <c r="E8" s="6" t="s">
        <v>43</v>
      </c>
    </row>
    <row r="9" spans="1:5" ht="15.75" x14ac:dyDescent="0.25">
      <c r="A9" s="14" t="s">
        <v>19</v>
      </c>
      <c r="B9" s="29" t="s">
        <v>40</v>
      </c>
      <c r="C9" s="33"/>
      <c r="D9" s="1" t="s">
        <v>40</v>
      </c>
      <c r="E9" s="6"/>
    </row>
    <row r="10" spans="1:5" ht="30" x14ac:dyDescent="0.25">
      <c r="A10" s="14" t="s">
        <v>17</v>
      </c>
      <c r="B10" s="29" t="s">
        <v>40</v>
      </c>
      <c r="C10" s="33"/>
      <c r="D10" s="1" t="s">
        <v>40</v>
      </c>
      <c r="E10" s="6"/>
    </row>
    <row r="11" spans="1:5" ht="30" x14ac:dyDescent="0.25">
      <c r="A11" s="14" t="s">
        <v>32</v>
      </c>
      <c r="B11" s="29" t="s">
        <v>40</v>
      </c>
      <c r="C11" s="33"/>
      <c r="D11" s="1" t="s">
        <v>40</v>
      </c>
      <c r="E11" s="6"/>
    </row>
    <row r="12" spans="1:5" ht="30" x14ac:dyDescent="0.25">
      <c r="A12" s="14" t="s">
        <v>33</v>
      </c>
      <c r="B12" s="29" t="s">
        <v>40</v>
      </c>
      <c r="C12" s="33"/>
      <c r="D12" s="1" t="s">
        <v>40</v>
      </c>
      <c r="E12" s="6"/>
    </row>
    <row r="13" spans="1:5" ht="15.75" x14ac:dyDescent="0.25">
      <c r="A13" s="13" t="s">
        <v>18</v>
      </c>
      <c r="B13" s="29" t="s">
        <v>40</v>
      </c>
      <c r="C13" s="33"/>
      <c r="D13" s="29" t="s">
        <v>40</v>
      </c>
      <c r="E13" s="6"/>
    </row>
    <row r="14" spans="1:5" ht="31.5" x14ac:dyDescent="0.25">
      <c r="A14" s="14" t="s">
        <v>21</v>
      </c>
      <c r="B14" s="29" t="s">
        <v>40</v>
      </c>
      <c r="C14" s="33"/>
      <c r="D14" s="1" t="s">
        <v>40</v>
      </c>
      <c r="E14" s="6" t="s">
        <v>44</v>
      </c>
    </row>
    <row r="15" spans="1:5" ht="15.75" x14ac:dyDescent="0.25">
      <c r="A15" s="14" t="s">
        <v>22</v>
      </c>
      <c r="B15" s="29" t="s">
        <v>40</v>
      </c>
      <c r="C15" s="33"/>
      <c r="D15" s="1" t="s">
        <v>40</v>
      </c>
      <c r="E15" s="6"/>
    </row>
    <row r="16" spans="1:5" ht="15.75" x14ac:dyDescent="0.25">
      <c r="A16" s="14" t="s">
        <v>23</v>
      </c>
      <c r="B16" s="29" t="s">
        <v>40</v>
      </c>
      <c r="C16" s="33"/>
      <c r="D16" s="1" t="s">
        <v>40</v>
      </c>
      <c r="E16" s="6"/>
    </row>
    <row r="17" spans="1:5" ht="15.75" x14ac:dyDescent="0.25">
      <c r="A17" s="13" t="s">
        <v>24</v>
      </c>
      <c r="B17" s="29" t="s">
        <v>40</v>
      </c>
      <c r="C17" s="33"/>
      <c r="D17" s="1" t="s">
        <v>40</v>
      </c>
      <c r="E17" s="6"/>
    </row>
    <row r="18" spans="1:5" ht="63" x14ac:dyDescent="0.25">
      <c r="A18" s="13" t="s">
        <v>25</v>
      </c>
      <c r="B18" s="29" t="s">
        <v>40</v>
      </c>
      <c r="C18" s="33"/>
      <c r="D18" s="1" t="s">
        <v>40</v>
      </c>
      <c r="E18" s="6" t="s">
        <v>45</v>
      </c>
    </row>
    <row r="19" spans="1:5" ht="30" x14ac:dyDescent="0.25">
      <c r="A19" s="13" t="s">
        <v>26</v>
      </c>
      <c r="B19" s="29" t="s">
        <v>40</v>
      </c>
      <c r="C19" s="33"/>
      <c r="D19" s="1" t="s">
        <v>40</v>
      </c>
      <c r="E19" s="6"/>
    </row>
    <row r="20" spans="1:5" ht="31.5" x14ac:dyDescent="0.25">
      <c r="A20" s="13" t="s">
        <v>27</v>
      </c>
      <c r="B20" s="29" t="s">
        <v>40</v>
      </c>
      <c r="C20" s="33"/>
      <c r="D20" s="1" t="s">
        <v>40</v>
      </c>
      <c r="E20" s="6" t="s">
        <v>46</v>
      </c>
    </row>
    <row r="21" spans="1:5" ht="63" x14ac:dyDescent="0.25">
      <c r="A21" s="13" t="s">
        <v>28</v>
      </c>
      <c r="B21" s="29" t="s">
        <v>40</v>
      </c>
      <c r="C21" s="33"/>
      <c r="D21" s="1" t="s">
        <v>40</v>
      </c>
      <c r="E21" s="6" t="s">
        <v>47</v>
      </c>
    </row>
    <row r="22" spans="1:5" ht="78.75" x14ac:dyDescent="0.25">
      <c r="A22" s="14" t="s">
        <v>29</v>
      </c>
      <c r="B22" s="29" t="s">
        <v>40</v>
      </c>
      <c r="C22" s="33"/>
      <c r="D22" s="1" t="s">
        <v>40</v>
      </c>
      <c r="E22" s="6" t="s">
        <v>48</v>
      </c>
    </row>
    <row r="23" spans="1:5" ht="15.75" x14ac:dyDescent="0.25">
      <c r="A23" s="14" t="s">
        <v>30</v>
      </c>
      <c r="B23" s="29" t="s">
        <v>40</v>
      </c>
      <c r="C23" s="33"/>
      <c r="D23" s="1" t="s">
        <v>40</v>
      </c>
      <c r="E23" s="6" t="s">
        <v>49</v>
      </c>
    </row>
    <row r="24" spans="1:5" ht="15.75" customHeight="1" x14ac:dyDescent="0.25">
      <c r="A24" s="14" t="s">
        <v>31</v>
      </c>
      <c r="B24" s="29" t="s">
        <v>40</v>
      </c>
      <c r="C24" s="33"/>
      <c r="D24" s="1" t="s">
        <v>40</v>
      </c>
      <c r="E24" s="6" t="s">
        <v>50</v>
      </c>
    </row>
    <row r="25" spans="1:5" ht="30" x14ac:dyDescent="0.25">
      <c r="A25" s="14" t="s">
        <v>34</v>
      </c>
      <c r="B25" s="29" t="s">
        <v>40</v>
      </c>
      <c r="C25" s="33"/>
      <c r="D25" s="1" t="s">
        <v>40</v>
      </c>
      <c r="E25" s="6"/>
    </row>
    <row r="26" spans="1:5" ht="31.5" x14ac:dyDescent="0.25">
      <c r="A26" s="14" t="s">
        <v>35</v>
      </c>
      <c r="B26" s="29" t="s">
        <v>40</v>
      </c>
      <c r="C26" s="33"/>
      <c r="D26" s="1" t="s">
        <v>40</v>
      </c>
      <c r="E26" s="6" t="s">
        <v>51</v>
      </c>
    </row>
    <row r="27" spans="1:5" ht="15.75" x14ac:dyDescent="0.25">
      <c r="A27" s="14" t="s">
        <v>36</v>
      </c>
      <c r="B27" s="29" t="s">
        <v>40</v>
      </c>
      <c r="C27" s="33"/>
      <c r="D27" s="1" t="s">
        <v>40</v>
      </c>
      <c r="E27" s="6" t="s">
        <v>52</v>
      </c>
    </row>
    <row r="28" spans="1:5" ht="15.75" x14ac:dyDescent="0.25">
      <c r="A28" s="14" t="s">
        <v>37</v>
      </c>
      <c r="B28" s="29" t="s">
        <v>40</v>
      </c>
      <c r="C28" s="33"/>
      <c r="D28" s="1" t="s">
        <v>40</v>
      </c>
      <c r="E28" s="6"/>
    </row>
    <row r="29" spans="1:5" s="28" customFormat="1" ht="15.75" x14ac:dyDescent="0.25">
      <c r="A29" s="37" t="s">
        <v>38</v>
      </c>
      <c r="B29" s="29" t="s">
        <v>40</v>
      </c>
      <c r="C29" s="33"/>
      <c r="D29" s="29" t="s">
        <v>40</v>
      </c>
      <c r="E29" s="33" t="s">
        <v>53</v>
      </c>
    </row>
    <row r="30" spans="1:5" ht="60" x14ac:dyDescent="0.25">
      <c r="A30" s="46" t="s">
        <v>60</v>
      </c>
      <c r="B30" s="29"/>
      <c r="C30" s="33"/>
      <c r="D30" s="1"/>
      <c r="E30" s="6"/>
    </row>
    <row r="31" spans="1:5" ht="15.75" x14ac:dyDescent="0.25">
      <c r="A31" s="3" t="s">
        <v>4</v>
      </c>
      <c r="B31" s="31"/>
      <c r="C31" s="32"/>
      <c r="D31" s="4"/>
      <c r="E31" s="5"/>
    </row>
    <row r="32" spans="1:5" ht="45" x14ac:dyDescent="0.25">
      <c r="A32" s="13" t="s">
        <v>11</v>
      </c>
      <c r="B32" s="29" t="s">
        <v>40</v>
      </c>
      <c r="C32" s="33"/>
      <c r="D32" s="1" t="s">
        <v>40</v>
      </c>
      <c r="E32" s="6"/>
    </row>
    <row r="33" spans="1:5" ht="30" x14ac:dyDescent="0.25">
      <c r="A33" s="14" t="s">
        <v>5</v>
      </c>
      <c r="B33" s="29" t="s">
        <v>40</v>
      </c>
      <c r="C33" s="33"/>
      <c r="D33" s="1" t="s">
        <v>40</v>
      </c>
      <c r="E33" s="6"/>
    </row>
    <row r="34" spans="1:5" ht="30" x14ac:dyDescent="0.25">
      <c r="A34" s="15" t="s">
        <v>6</v>
      </c>
      <c r="B34" s="29" t="s">
        <v>40</v>
      </c>
      <c r="C34" s="36"/>
      <c r="D34" s="10" t="s">
        <v>40</v>
      </c>
      <c r="E34" s="11"/>
    </row>
    <row r="35" spans="1:5" ht="15.75" x14ac:dyDescent="0.25">
      <c r="A35" s="3" t="s">
        <v>7</v>
      </c>
      <c r="B35" s="31"/>
      <c r="C35" s="32"/>
      <c r="D35" s="4"/>
      <c r="E35" s="5"/>
    </row>
    <row r="36" spans="1:5" ht="31.5" x14ac:dyDescent="0.25">
      <c r="A36" s="15" t="s">
        <v>8</v>
      </c>
      <c r="B36" s="29" t="s">
        <v>40</v>
      </c>
      <c r="C36" s="36"/>
      <c r="D36" s="10" t="s">
        <v>41</v>
      </c>
      <c r="E36" s="11" t="s">
        <v>54</v>
      </c>
    </row>
    <row r="37" spans="1:5" ht="16.5" thickBot="1" x14ac:dyDescent="0.3">
      <c r="A37" s="14" t="s">
        <v>9</v>
      </c>
      <c r="B37" s="29" t="s">
        <v>40</v>
      </c>
      <c r="C37" s="33"/>
      <c r="D37" s="1" t="s">
        <v>40</v>
      </c>
      <c r="E37" s="6" t="s">
        <v>55</v>
      </c>
    </row>
    <row r="38" spans="1:5" ht="15.75" x14ac:dyDescent="0.25">
      <c r="A38" s="16" t="s">
        <v>12</v>
      </c>
      <c r="B38" s="38" t="s">
        <v>56</v>
      </c>
      <c r="C38" s="39"/>
      <c r="D38" s="17"/>
      <c r="E38" s="18"/>
    </row>
    <row r="39" spans="1:5" ht="16.5" thickBot="1" x14ac:dyDescent="0.3">
      <c r="A39" s="19" t="s">
        <v>13</v>
      </c>
      <c r="B39" s="40" t="s">
        <v>57</v>
      </c>
      <c r="C39" s="41"/>
      <c r="D39" s="20"/>
      <c r="E39" s="21"/>
    </row>
    <row r="40" spans="1:5" ht="126" x14ac:dyDescent="0.25">
      <c r="A40" s="22" t="s">
        <v>14</v>
      </c>
      <c r="B40" s="42" t="s">
        <v>58</v>
      </c>
      <c r="C40" s="43"/>
      <c r="D40" s="23" t="s">
        <v>42</v>
      </c>
      <c r="E40" s="24"/>
    </row>
    <row r="41" spans="1:5" ht="126.75" thickBot="1" x14ac:dyDescent="0.3">
      <c r="A41" s="25" t="s">
        <v>15</v>
      </c>
      <c r="B41" s="44" t="s">
        <v>59</v>
      </c>
      <c r="C41" s="45"/>
      <c r="D41" s="26" t="s">
        <v>42</v>
      </c>
      <c r="E41" s="27"/>
    </row>
  </sheetData>
  <mergeCells count="4">
    <mergeCell ref="B3:C3"/>
    <mergeCell ref="A2:C2"/>
    <mergeCell ref="A1:C1"/>
    <mergeCell ref="D3:E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zoomScale="80" zoomScaleNormal="80" workbookViewId="0">
      <selection activeCell="L25" sqref="L25"/>
    </sheetView>
  </sheetViews>
  <sheetFormatPr defaultColWidth="9.140625" defaultRowHeight="15" x14ac:dyDescent="0.25"/>
  <cols>
    <col min="1" max="4" width="25.140625" style="55" customWidth="1"/>
    <col min="5" max="8" width="9.140625" style="55"/>
    <col min="9" max="10" width="9.140625" style="140"/>
    <col min="11" max="11" width="13.28515625" style="55" customWidth="1"/>
    <col min="12" max="16384" width="9.140625" style="55"/>
  </cols>
  <sheetData>
    <row r="1" spans="1:10" ht="21" x14ac:dyDescent="0.25">
      <c r="A1" s="54" t="s">
        <v>61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34.5" thickBot="1" x14ac:dyDescent="0.3">
      <c r="A2" s="56" t="s">
        <v>62</v>
      </c>
      <c r="B2" s="57"/>
      <c r="C2" s="57"/>
      <c r="D2" s="57"/>
      <c r="E2" s="57"/>
      <c r="F2" s="57"/>
      <c r="G2" s="57"/>
      <c r="H2" s="57"/>
      <c r="I2" s="57"/>
      <c r="J2" s="58"/>
    </row>
    <row r="3" spans="1:10" ht="27" customHeight="1" thickBot="1" x14ac:dyDescent="0.3">
      <c r="A3" s="59" t="s">
        <v>63</v>
      </c>
      <c r="B3" s="60" t="s">
        <v>64</v>
      </c>
      <c r="C3" s="61"/>
      <c r="D3" s="61"/>
      <c r="E3" s="61"/>
      <c r="F3" s="61"/>
      <c r="G3" s="61"/>
      <c r="H3" s="61"/>
      <c r="I3" s="61"/>
      <c r="J3" s="61"/>
    </row>
    <row r="4" spans="1:10" x14ac:dyDescent="0.25">
      <c r="A4" s="62" t="s">
        <v>65</v>
      </c>
      <c r="B4" s="63"/>
      <c r="C4" s="63"/>
      <c r="D4" s="63"/>
      <c r="E4" s="63"/>
      <c r="F4" s="63"/>
      <c r="G4" s="63"/>
      <c r="H4" s="63"/>
      <c r="I4" s="64"/>
      <c r="J4" s="65"/>
    </row>
    <row r="5" spans="1:10" x14ac:dyDescent="0.25">
      <c r="A5" s="66" t="s">
        <v>66</v>
      </c>
      <c r="B5" s="67"/>
      <c r="C5" s="67"/>
      <c r="D5" s="67"/>
      <c r="E5" s="67"/>
      <c r="F5" s="67"/>
      <c r="G5" s="67"/>
      <c r="H5" s="67"/>
      <c r="I5" s="67"/>
      <c r="J5" s="68"/>
    </row>
    <row r="6" spans="1:10" x14ac:dyDescent="0.25">
      <c r="A6" s="69" t="s">
        <v>67</v>
      </c>
      <c r="B6" s="70"/>
      <c r="C6" s="70"/>
      <c r="D6" s="71" t="s">
        <v>68</v>
      </c>
      <c r="E6" s="63"/>
      <c r="F6" s="63"/>
      <c r="G6" s="72" t="s">
        <v>69</v>
      </c>
      <c r="H6" s="70"/>
      <c r="I6" s="70"/>
      <c r="J6" s="65"/>
    </row>
    <row r="7" spans="1:10" ht="15.75" thickBot="1" x14ac:dyDescent="0.3">
      <c r="A7" s="73" t="s">
        <v>70</v>
      </c>
      <c r="B7" s="74"/>
      <c r="C7" s="74"/>
      <c r="D7" s="75">
        <v>602377630</v>
      </c>
      <c r="E7" s="76"/>
      <c r="F7" s="76"/>
      <c r="G7" s="77" t="s">
        <v>71</v>
      </c>
      <c r="H7" s="78"/>
      <c r="I7" s="78"/>
      <c r="J7" s="79"/>
    </row>
    <row r="8" spans="1:10" ht="21.75" customHeight="1" thickTop="1" thickBot="1" x14ac:dyDescent="0.3">
      <c r="A8" s="80" t="s">
        <v>72</v>
      </c>
      <c r="B8" s="81"/>
      <c r="C8" s="81"/>
      <c r="D8" s="81"/>
      <c r="E8" s="81"/>
      <c r="F8" s="81"/>
      <c r="G8" s="81"/>
      <c r="H8" s="81"/>
      <c r="I8" s="81"/>
      <c r="J8" s="82"/>
    </row>
    <row r="9" spans="1:10" ht="15.75" thickBot="1" x14ac:dyDescent="0.3">
      <c r="A9" s="83"/>
      <c r="B9" s="84"/>
      <c r="C9" s="84"/>
      <c r="D9" s="85"/>
      <c r="E9" s="86" t="s">
        <v>73</v>
      </c>
      <c r="F9" s="86"/>
      <c r="G9" s="86" t="s">
        <v>74</v>
      </c>
      <c r="H9" s="86"/>
      <c r="I9" s="86" t="s">
        <v>75</v>
      </c>
      <c r="J9" s="87"/>
    </row>
    <row r="10" spans="1:10" s="94" customFormat="1" ht="15.75" thickBot="1" x14ac:dyDescent="0.3">
      <c r="A10" s="88" t="s">
        <v>76</v>
      </c>
      <c r="B10" s="89"/>
      <c r="C10" s="89"/>
      <c r="D10" s="90" t="s">
        <v>77</v>
      </c>
      <c r="E10" s="60">
        <v>609500</v>
      </c>
      <c r="F10" s="91"/>
      <c r="G10" s="60">
        <v>127995</v>
      </c>
      <c r="H10" s="91"/>
      <c r="I10" s="92">
        <v>737495</v>
      </c>
      <c r="J10" s="93"/>
    </row>
    <row r="11" spans="1:10" s="94" customFormat="1" ht="15.75" thickBot="1" x14ac:dyDescent="0.3">
      <c r="A11" s="95" t="s">
        <v>78</v>
      </c>
      <c r="B11" s="96"/>
      <c r="C11" s="96"/>
      <c r="D11" s="97">
        <v>1</v>
      </c>
      <c r="E11" s="60">
        <v>609500</v>
      </c>
      <c r="F11" s="91"/>
      <c r="G11" s="60">
        <v>127995</v>
      </c>
      <c r="H11" s="91"/>
      <c r="I11" s="92">
        <v>737495</v>
      </c>
      <c r="J11" s="93"/>
    </row>
    <row r="12" spans="1:10" ht="15.75" thickBot="1" x14ac:dyDescent="0.3">
      <c r="A12" s="98" t="s">
        <v>79</v>
      </c>
      <c r="B12" s="99"/>
      <c r="C12" s="99"/>
      <c r="D12" s="99"/>
      <c r="E12" s="99"/>
      <c r="F12" s="99"/>
      <c r="G12" s="99"/>
      <c r="H12" s="99"/>
      <c r="I12" s="100">
        <v>2</v>
      </c>
      <c r="J12" s="101" t="s">
        <v>80</v>
      </c>
    </row>
    <row r="13" spans="1:10" ht="5.25" customHeight="1" thickBot="1" x14ac:dyDescent="0.3">
      <c r="A13" s="102"/>
      <c r="B13" s="103"/>
      <c r="C13" s="103"/>
      <c r="D13" s="103"/>
      <c r="E13" s="103"/>
      <c r="F13" s="103"/>
      <c r="G13" s="103"/>
      <c r="H13" s="103"/>
      <c r="I13" s="103"/>
      <c r="J13" s="104"/>
    </row>
    <row r="14" spans="1:10" ht="18" customHeight="1" thickBot="1" x14ac:dyDescent="0.3">
      <c r="A14" s="105" t="s">
        <v>81</v>
      </c>
      <c r="B14" s="106"/>
      <c r="C14" s="106"/>
      <c r="D14" s="106"/>
      <c r="E14" s="106"/>
      <c r="F14" s="106"/>
      <c r="G14" s="106"/>
      <c r="H14" s="106"/>
      <c r="I14" s="106"/>
      <c r="J14" s="107"/>
    </row>
    <row r="15" spans="1:10" ht="15.75" thickBot="1" x14ac:dyDescent="0.3">
      <c r="A15" s="108"/>
      <c r="B15" s="109"/>
      <c r="C15" s="109"/>
      <c r="D15" s="109"/>
      <c r="E15" s="86" t="s">
        <v>73</v>
      </c>
      <c r="F15" s="86"/>
      <c r="G15" s="86" t="s">
        <v>74</v>
      </c>
      <c r="H15" s="86"/>
      <c r="I15" s="86" t="s">
        <v>75</v>
      </c>
      <c r="J15" s="87"/>
    </row>
    <row r="16" spans="1:10" ht="32.25" customHeight="1" thickBot="1" x14ac:dyDescent="0.3">
      <c r="A16" s="110" t="s">
        <v>82</v>
      </c>
      <c r="B16" s="111"/>
      <c r="C16" s="111"/>
      <c r="D16" s="111"/>
      <c r="E16" s="112">
        <v>9720</v>
      </c>
      <c r="F16" s="112"/>
      <c r="G16" s="112">
        <v>2041.2</v>
      </c>
      <c r="H16" s="112"/>
      <c r="I16" s="113">
        <v>11761.2</v>
      </c>
      <c r="J16" s="114"/>
    </row>
    <row r="17" spans="1:10" ht="15.75" thickBot="1" x14ac:dyDescent="0.3">
      <c r="A17" s="98" t="s">
        <v>83</v>
      </c>
      <c r="B17" s="99"/>
      <c r="C17" s="99"/>
      <c r="D17" s="99"/>
      <c r="E17" s="99"/>
      <c r="F17" s="99"/>
      <c r="G17" s="99"/>
      <c r="H17" s="99"/>
      <c r="I17" s="100">
        <v>1</v>
      </c>
      <c r="J17" s="101" t="s">
        <v>84</v>
      </c>
    </row>
    <row r="18" spans="1:10" ht="32.25" customHeight="1" thickBot="1" x14ac:dyDescent="0.3">
      <c r="A18" s="115" t="s">
        <v>85</v>
      </c>
      <c r="B18" s="116"/>
      <c r="C18" s="116"/>
      <c r="D18" s="116"/>
      <c r="E18" s="117">
        <f>E16*(8-I12)*I17</f>
        <v>58320</v>
      </c>
      <c r="F18" s="117"/>
      <c r="G18" s="117">
        <f>G16*(8-I12)*I17</f>
        <v>12247.2</v>
      </c>
      <c r="H18" s="117"/>
      <c r="I18" s="117">
        <f>I16*(8-I12)*I17</f>
        <v>70567.200000000012</v>
      </c>
      <c r="J18" s="118"/>
    </row>
    <row r="19" spans="1:10" ht="3.75" customHeight="1" thickBot="1" x14ac:dyDescent="0.3">
      <c r="A19" s="102"/>
      <c r="B19" s="103"/>
      <c r="C19" s="103"/>
      <c r="D19" s="103"/>
      <c r="E19" s="103"/>
      <c r="F19" s="103"/>
      <c r="G19" s="103"/>
      <c r="H19" s="103"/>
      <c r="I19" s="103"/>
      <c r="J19" s="104"/>
    </row>
    <row r="20" spans="1:10" ht="47.25" customHeight="1" thickBot="1" x14ac:dyDescent="0.3">
      <c r="A20" s="119" t="s">
        <v>86</v>
      </c>
      <c r="B20" s="120"/>
      <c r="C20" s="120"/>
      <c r="D20" s="120"/>
      <c r="E20" s="112">
        <v>9720</v>
      </c>
      <c r="F20" s="112"/>
      <c r="G20" s="112">
        <v>2041.2</v>
      </c>
      <c r="H20" s="112"/>
      <c r="I20" s="113">
        <v>11761.2</v>
      </c>
      <c r="J20" s="114"/>
    </row>
    <row r="21" spans="1:10" ht="15.75" thickBot="1" x14ac:dyDescent="0.3">
      <c r="A21" s="98" t="s">
        <v>87</v>
      </c>
      <c r="B21" s="99"/>
      <c r="C21" s="99"/>
      <c r="D21" s="99"/>
      <c r="E21" s="99"/>
      <c r="F21" s="99"/>
      <c r="G21" s="99"/>
      <c r="H21" s="99"/>
      <c r="I21" s="100">
        <v>0</v>
      </c>
      <c r="J21" s="101" t="s">
        <v>84</v>
      </c>
    </row>
    <row r="22" spans="1:10" ht="33.75" customHeight="1" thickBot="1" x14ac:dyDescent="0.3">
      <c r="A22" s="121" t="s">
        <v>88</v>
      </c>
      <c r="B22" s="122"/>
      <c r="C22" s="122"/>
      <c r="D22" s="122"/>
      <c r="E22" s="117">
        <f>E20*(8-I12)*I21</f>
        <v>0</v>
      </c>
      <c r="F22" s="117"/>
      <c r="G22" s="117">
        <f>G20*(8-I12)*I21</f>
        <v>0</v>
      </c>
      <c r="H22" s="117"/>
      <c r="I22" s="117">
        <f>I20*(8-I12)*I21</f>
        <v>0</v>
      </c>
      <c r="J22" s="118"/>
    </row>
    <row r="23" spans="1:10" ht="5.25" customHeight="1" thickBot="1" x14ac:dyDescent="0.3">
      <c r="A23" s="102"/>
      <c r="B23" s="103"/>
      <c r="C23" s="103"/>
      <c r="D23" s="103"/>
      <c r="E23" s="103"/>
      <c r="F23" s="103"/>
      <c r="G23" s="103"/>
      <c r="H23" s="103"/>
      <c r="I23" s="103"/>
      <c r="J23" s="104"/>
    </row>
    <row r="24" spans="1:10" ht="54" customHeight="1" thickBot="1" x14ac:dyDescent="0.3">
      <c r="A24" s="119" t="s">
        <v>89</v>
      </c>
      <c r="B24" s="120"/>
      <c r="C24" s="120"/>
      <c r="D24" s="120"/>
      <c r="E24" s="112">
        <v>1000</v>
      </c>
      <c r="F24" s="112"/>
      <c r="G24" s="112">
        <v>210</v>
      </c>
      <c r="H24" s="112"/>
      <c r="I24" s="113">
        <v>1210</v>
      </c>
      <c r="J24" s="114"/>
    </row>
    <row r="25" spans="1:10" ht="15.75" thickBot="1" x14ac:dyDescent="0.3">
      <c r="A25" s="110" t="s">
        <v>90</v>
      </c>
      <c r="B25" s="123"/>
      <c r="C25" s="123"/>
      <c r="D25" s="123"/>
      <c r="E25" s="123"/>
      <c r="F25" s="123"/>
      <c r="G25" s="123"/>
      <c r="H25" s="123"/>
      <c r="I25" s="100">
        <v>1</v>
      </c>
      <c r="J25" s="101" t="s">
        <v>84</v>
      </c>
    </row>
    <row r="26" spans="1:10" ht="36" customHeight="1" thickBot="1" x14ac:dyDescent="0.3">
      <c r="A26" s="124" t="s">
        <v>91</v>
      </c>
      <c r="B26" s="125"/>
      <c r="C26" s="125"/>
      <c r="D26" s="125"/>
      <c r="E26" s="117">
        <f>E24*(8-I12)*I25</f>
        <v>6000</v>
      </c>
      <c r="F26" s="117"/>
      <c r="G26" s="117">
        <f>G24*(8-I12)*I25</f>
        <v>1260</v>
      </c>
      <c r="H26" s="117"/>
      <c r="I26" s="117">
        <f>I24*(8-I12)*I25</f>
        <v>7260</v>
      </c>
      <c r="J26" s="118"/>
    </row>
    <row r="27" spans="1:10" ht="4.5" customHeight="1" thickBot="1" x14ac:dyDescent="0.3">
      <c r="A27" s="126"/>
      <c r="B27" s="127"/>
      <c r="C27" s="127"/>
      <c r="D27" s="127"/>
      <c r="E27" s="127"/>
      <c r="F27" s="127"/>
      <c r="G27" s="127"/>
      <c r="H27" s="127"/>
      <c r="I27" s="127"/>
      <c r="J27" s="128"/>
    </row>
    <row r="28" spans="1:10" ht="30" customHeight="1" thickBot="1" x14ac:dyDescent="0.3">
      <c r="A28" s="129" t="s">
        <v>92</v>
      </c>
      <c r="B28" s="130"/>
      <c r="C28" s="130"/>
      <c r="D28" s="130"/>
      <c r="E28" s="117">
        <f>D11*(E18+E22+E26)</f>
        <v>64320</v>
      </c>
      <c r="F28" s="117"/>
      <c r="G28" s="117">
        <f>D11*(G18+G22+G26)</f>
        <v>13507.2</v>
      </c>
      <c r="H28" s="117"/>
      <c r="I28" s="117">
        <f>D11*(I18+I22+I26)</f>
        <v>77827.200000000012</v>
      </c>
      <c r="J28" s="118"/>
    </row>
    <row r="29" spans="1:10" ht="30" customHeight="1" thickBot="1" x14ac:dyDescent="0.3">
      <c r="A29" s="105" t="s">
        <v>93</v>
      </c>
      <c r="B29" s="106"/>
      <c r="C29" s="106"/>
      <c r="D29" s="106"/>
      <c r="E29" s="106"/>
      <c r="F29" s="106"/>
      <c r="G29" s="106"/>
      <c r="H29" s="106"/>
      <c r="I29" s="106"/>
      <c r="J29" s="107"/>
    </row>
    <row r="30" spans="1:10" ht="51" customHeight="1" thickBot="1" x14ac:dyDescent="0.3">
      <c r="A30" s="110" t="s">
        <v>94</v>
      </c>
      <c r="B30" s="111"/>
      <c r="C30" s="111"/>
      <c r="D30" s="111"/>
      <c r="E30" s="112">
        <v>9720</v>
      </c>
      <c r="F30" s="112"/>
      <c r="G30" s="112">
        <v>2041.2</v>
      </c>
      <c r="H30" s="112"/>
      <c r="I30" s="113">
        <v>11761.2</v>
      </c>
      <c r="J30" s="114"/>
    </row>
    <row r="31" spans="1:10" ht="29.25" customHeight="1" thickBot="1" x14ac:dyDescent="0.3">
      <c r="A31" s="105" t="s">
        <v>95</v>
      </c>
      <c r="B31" s="106"/>
      <c r="C31" s="106"/>
      <c r="D31" s="106"/>
      <c r="E31" s="106"/>
      <c r="F31" s="106"/>
      <c r="G31" s="106"/>
      <c r="H31" s="106"/>
      <c r="I31" s="106"/>
      <c r="J31" s="107"/>
    </row>
    <row r="32" spans="1:10" ht="29.25" customHeight="1" thickBot="1" x14ac:dyDescent="0.3">
      <c r="A32" s="110" t="s">
        <v>96</v>
      </c>
      <c r="B32" s="111"/>
      <c r="C32" s="111"/>
      <c r="D32" s="111"/>
      <c r="E32" s="112">
        <v>640</v>
      </c>
      <c r="F32" s="112"/>
      <c r="G32" s="112">
        <v>130.19999999999999</v>
      </c>
      <c r="H32" s="112"/>
      <c r="I32" s="112">
        <v>750.2</v>
      </c>
      <c r="J32" s="131"/>
    </row>
    <row r="33" spans="1:10" ht="48" customHeight="1" thickBot="1" x14ac:dyDescent="0.3">
      <c r="A33" s="110" t="s">
        <v>97</v>
      </c>
      <c r="B33" s="111"/>
      <c r="C33" s="111"/>
      <c r="D33" s="111"/>
      <c r="E33" s="112">
        <v>7800</v>
      </c>
      <c r="F33" s="112"/>
      <c r="G33" s="112">
        <v>1638</v>
      </c>
      <c r="H33" s="112"/>
      <c r="I33" s="112">
        <v>9438</v>
      </c>
      <c r="J33" s="131"/>
    </row>
    <row r="34" spans="1:10" ht="39" customHeight="1" thickBot="1" x14ac:dyDescent="0.3">
      <c r="A34" s="132" t="s">
        <v>98</v>
      </c>
      <c r="B34" s="133"/>
      <c r="C34" s="133"/>
      <c r="D34" s="133"/>
      <c r="E34" s="117">
        <f>(E32+E33)*1*(8-I12)</f>
        <v>50640</v>
      </c>
      <c r="F34" s="117"/>
      <c r="G34" s="117">
        <f>(G32+G33)*1*(8-I12)</f>
        <v>10609.2</v>
      </c>
      <c r="H34" s="117"/>
      <c r="I34" s="117">
        <f>(I32+I33)*1*(8-I12)</f>
        <v>61129.200000000004</v>
      </c>
      <c r="J34" s="118"/>
    </row>
    <row r="35" spans="1:10" ht="3.75" customHeight="1" thickBot="1" x14ac:dyDescent="0.3">
      <c r="A35" s="134"/>
      <c r="B35" s="135"/>
      <c r="C35" s="135"/>
      <c r="D35" s="135"/>
      <c r="E35" s="135"/>
      <c r="F35" s="135"/>
      <c r="G35" s="135"/>
      <c r="H35" s="135"/>
      <c r="I35" s="135"/>
      <c r="J35" s="136"/>
    </row>
    <row r="36" spans="1:10" s="139" customFormat="1" ht="39.75" customHeight="1" thickBot="1" x14ac:dyDescent="0.3">
      <c r="A36" s="129" t="s">
        <v>99</v>
      </c>
      <c r="B36" s="130"/>
      <c r="C36" s="130"/>
      <c r="D36" s="130"/>
      <c r="E36" s="137">
        <f>E11+E28+E30+E34</f>
        <v>734180</v>
      </c>
      <c r="F36" s="137"/>
      <c r="G36" s="137">
        <f>G11+G28+G30+G34</f>
        <v>154152.60000000003</v>
      </c>
      <c r="H36" s="137"/>
      <c r="I36" s="137">
        <f>I11+I28+I30+I34</f>
        <v>888212.59999999986</v>
      </c>
      <c r="J36" s="138"/>
    </row>
    <row r="37" spans="1:10" ht="9.75" customHeight="1" x14ac:dyDescent="0.25"/>
    <row r="38" spans="1:10" ht="30" customHeight="1" x14ac:dyDescent="0.25">
      <c r="A38" s="141" t="s">
        <v>100</v>
      </c>
      <c r="B38" s="141"/>
      <c r="C38" s="141"/>
      <c r="D38" s="141"/>
      <c r="E38" s="141"/>
      <c r="F38" s="141"/>
      <c r="G38" s="141"/>
      <c r="H38" s="141"/>
      <c r="I38" s="141"/>
      <c r="J38" s="141"/>
    </row>
    <row r="39" spans="1:10" ht="32.25" customHeight="1" x14ac:dyDescent="0.25">
      <c r="A39" s="142" t="s">
        <v>101</v>
      </c>
      <c r="B39" s="142"/>
      <c r="C39" s="142"/>
      <c r="D39" s="142"/>
      <c r="E39" s="142"/>
      <c r="F39" s="142"/>
      <c r="G39" s="142"/>
      <c r="H39" s="142"/>
      <c r="I39" s="142"/>
      <c r="J39" s="142"/>
    </row>
    <row r="40" spans="1:10" ht="46.5" customHeight="1" x14ac:dyDescent="0.25">
      <c r="A40" s="143" t="s">
        <v>102</v>
      </c>
      <c r="B40" s="143"/>
      <c r="C40" s="143"/>
      <c r="D40" s="143"/>
      <c r="E40" s="143"/>
      <c r="F40" s="143"/>
      <c r="G40" s="143"/>
      <c r="H40" s="143"/>
      <c r="I40" s="143"/>
      <c r="J40" s="143"/>
    </row>
    <row r="41" spans="1:10" ht="44.25" customHeight="1" x14ac:dyDescent="0.25">
      <c r="A41" s="144" t="s">
        <v>103</v>
      </c>
      <c r="B41" s="144"/>
      <c r="C41" s="144"/>
      <c r="D41" s="144"/>
      <c r="E41" s="144"/>
      <c r="F41" s="144"/>
      <c r="G41" s="144"/>
      <c r="H41" s="144"/>
      <c r="I41" s="144"/>
      <c r="J41" s="144"/>
    </row>
    <row r="42" spans="1:10" ht="9" customHeight="1" x14ac:dyDescent="0.25">
      <c r="A42" s="145"/>
      <c r="B42" s="145"/>
      <c r="C42" s="145"/>
      <c r="D42" s="145"/>
      <c r="E42" s="145"/>
      <c r="F42" s="145"/>
      <c r="G42" s="145"/>
      <c r="H42" s="145"/>
      <c r="I42" s="145"/>
      <c r="J42" s="145"/>
    </row>
    <row r="43" spans="1:10" ht="31.5" customHeight="1" x14ac:dyDescent="0.25">
      <c r="A43" s="146" t="s">
        <v>104</v>
      </c>
      <c r="B43" s="146"/>
      <c r="C43" s="146"/>
      <c r="D43" s="146"/>
      <c r="E43" s="146"/>
      <c r="F43" s="146"/>
      <c r="G43" s="146"/>
      <c r="H43" s="146"/>
      <c r="I43" s="146"/>
      <c r="J43" s="146"/>
    </row>
    <row r="44" spans="1:10" ht="33" customHeight="1" x14ac:dyDescent="0.25">
      <c r="A44" s="146" t="s">
        <v>105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 ht="39" customHeight="1" x14ac:dyDescent="0.25">
      <c r="A45" s="146" t="s">
        <v>106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ht="17.25" x14ac:dyDescent="0.25">
      <c r="A46" s="147"/>
    </row>
    <row r="47" spans="1:10" ht="27" customHeight="1" x14ac:dyDescent="0.25">
      <c r="I47" s="55"/>
      <c r="J47" s="55"/>
    </row>
    <row r="87" ht="22.5" customHeight="1" x14ac:dyDescent="0.25"/>
    <row r="88" ht="8.25" customHeight="1" x14ac:dyDescent="0.25"/>
  </sheetData>
  <mergeCells count="93">
    <mergeCell ref="A44:J44"/>
    <mergeCell ref="A45:J45"/>
    <mergeCell ref="A38:J38"/>
    <mergeCell ref="A39:J39"/>
    <mergeCell ref="A40:J40"/>
    <mergeCell ref="A41:J41"/>
    <mergeCell ref="A42:J42"/>
    <mergeCell ref="A43:J43"/>
    <mergeCell ref="A34:D34"/>
    <mergeCell ref="E34:F34"/>
    <mergeCell ref="G34:H34"/>
    <mergeCell ref="I34:J34"/>
    <mergeCell ref="A35:J35"/>
    <mergeCell ref="A36:D36"/>
    <mergeCell ref="E36:F36"/>
    <mergeCell ref="G36:H36"/>
    <mergeCell ref="I36:J36"/>
    <mergeCell ref="A31:J31"/>
    <mergeCell ref="A32:D32"/>
    <mergeCell ref="E32:F32"/>
    <mergeCell ref="G32:H32"/>
    <mergeCell ref="I32:J32"/>
    <mergeCell ref="A33:D33"/>
    <mergeCell ref="E33:F33"/>
    <mergeCell ref="G33:H33"/>
    <mergeCell ref="I33:J33"/>
    <mergeCell ref="A28:D28"/>
    <mergeCell ref="E28:F28"/>
    <mergeCell ref="G28:H28"/>
    <mergeCell ref="I28:J28"/>
    <mergeCell ref="A29:J29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2:D22"/>
    <mergeCell ref="E22:F22"/>
    <mergeCell ref="G22:H22"/>
    <mergeCell ref="I22:J22"/>
    <mergeCell ref="A23:J23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16:D16"/>
    <mergeCell ref="E16:F16"/>
    <mergeCell ref="G16:H16"/>
    <mergeCell ref="I16:J16"/>
    <mergeCell ref="A17:H17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hyperlinks>
    <hyperlink ref="G7" r:id="rId1"/>
  </hyperlinks>
  <pageMargins left="0.23622047244094491" right="0.23622047244094491" top="0.23622047244094491" bottom="0.23622047244094491" header="0.19685039370078741" footer="0.19685039370078741"/>
  <pageSetup paperSize="9"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technická specifikace</vt:lpstr>
      <vt:lpstr>Arcon</vt:lpstr>
    </vt:vector>
  </TitlesOfParts>
  <Company>FNOL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Jasenská Monika, Ing.</cp:lastModifiedBy>
  <cp:lastPrinted>2017-03-17T08:38:19Z</cp:lastPrinted>
  <dcterms:created xsi:type="dcterms:W3CDTF">2016-05-04T05:30:34Z</dcterms:created>
  <dcterms:modified xsi:type="dcterms:W3CDTF">2021-03-08T21:40:30Z</dcterms:modified>
</cp:coreProperties>
</file>