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medex\vyberka\FNOL - Loke\"/>
    </mc:Choice>
  </mc:AlternateContent>
  <xr:revisionPtr revIDLastSave="0" documentId="13_ncr:1_{BD27BC31-3C54-4944-A812-F234E77E1E36}" xr6:coauthVersionLast="46" xr6:coauthVersionMax="46" xr10:uidLastSave="{00000000-0000-0000-0000-000000000000}"/>
  <bookViews>
    <workbookView xWindow="780" yWindow="780" windowWidth="26175" windowHeight="14400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<sst xmlns="http://schemas.openxmlformats.org/spreadsheetml/2006/main" count="107" uniqueCount="85">
  <si>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</si>
  <si>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</si>
  <si>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</si>
  <si>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</si>
  <si>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</si>
  <si>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</si>
  <si>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</si>
  <si>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</si>
  <si>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</si>
  <si>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</si>
  <si>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</si>
  <si>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</si>
  <si>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</si>
  <si>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</si>
  <si>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</si>
  <si>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</si>
  <si>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</si>
  <si>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</si>
  <si>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</si>
  <si>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</si>
  <si>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</si>
  <si>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</si>
  <si>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</si>
  <si>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</si>
  <si>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</si>
  <si>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</si>
  <si>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</si>
  <si>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</si>
  <si>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</si>
  <si>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</si>
  <si>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</si>
  <si>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</si>
  <si>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</si>
  <si>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</si>
  <si>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</si>
  <si>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</si>
  <si>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</si>
  <si>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</si>
  <si>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</si>
  <si>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</si>
  <si>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</si>
  <si>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</si>
  <si>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</si>
  <si>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</si>
  <si>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</si>
  <si>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</si>
  <si>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</si>
  <si>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</si>
  <si>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</si>
  <si>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</si>
  <si>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</si>
  <si>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</si>
  <si>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</si>
  <si>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</si>
  <si>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</si>
  <si>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</si>
  <si>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</si>
  <si>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</si>
  <si>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</si>
  <si>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</si>
  <si>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Jednotka oftalmologická vyšetřovací</t>
  </si>
  <si>
    <t>Mikrodialyzační systém</t>
  </si>
  <si>
    <t>Systém musí sledovat metabolické změny v mezibuněčném prostoru.</t>
  </si>
  <si>
    <t xml:space="preserve">Systém musí pomocí mikrodialyzačních katetrů provádět monitoring hladiny glukózy, laktátu, pyruvátu v mikrodialyzátech v reálném čase. </t>
  </si>
  <si>
    <t>Glukóza 0,2–15 mM, ± 30 % nebo 0,1 mM podle toho, která hodnota je vyšší</t>
  </si>
  <si>
    <t>Laktát 1-10 mM, ± 30 % nebo 2 mM podle toho, která hodnota je vyšší</t>
  </si>
  <si>
    <t>Pyruvát 10-150 mM, ± 30 % nebo 10 μM podle toho, která hodnota je vyšší</t>
  </si>
  <si>
    <t>Kalkulované parametry: Poměr laktátu a pyruvátu</t>
  </si>
  <si>
    <t>Systém musí měřit glukózu, laktát a pyruvát v následujících intervalech a s následující mírou přesnosti:</t>
  </si>
  <si>
    <t>Systém musí  výsledky zobrazovat numericky i graficky i ve formě křivek trendů.</t>
  </si>
  <si>
    <t>Systém musí být zcela automatizovaný a musí pracovat až pět dní bez jakéhokoli přerušení a zásahu personálu</t>
  </si>
  <si>
    <t>Systém musí provádět nepřetržité /(kontinuální) online měření mikrodialyzátu (glukóza, laktát, pyruvát)</t>
  </si>
  <si>
    <t>Spotřební mateirál</t>
  </si>
  <si>
    <t xml:space="preserve">Cena spotřebního materiálu pro 30 pacientů/rok. </t>
  </si>
  <si>
    <t>Jednotka oftalmologická vyšetřovací</t>
  </si>
  <si>
    <t>Imedex, s.r.o., Kladská 1092/1a, Hradec Králové, 500 03, IČO: 27510204</t>
  </si>
  <si>
    <t>Daniel Kolář</t>
  </si>
  <si>
    <t>daniel@imedex.cz</t>
  </si>
  <si>
    <t>MD System, M Dialysis</t>
  </si>
  <si>
    <t>ano</t>
  </si>
  <si>
    <t>Přenosný systém s hmotností do 6 kg</t>
  </si>
  <si>
    <t>Systém musí být napájen z bežné zásuvky 230V, 50HZ</t>
  </si>
  <si>
    <t>1115000 Kč bez DPH</t>
  </si>
  <si>
    <t>ano/24 měsíců</t>
  </si>
  <si>
    <t>1x ročně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</si>
</sst>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2" fontId="20" fillId="10" borderId="49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17" fillId="4" borderId="33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iel@imedex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activeCell="A10" sqref="A10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5"/>
      <c r="B1" s="55"/>
      <c r="C1" s="55"/>
    </row>
    <row r="2" spans="1:3" ht="66.75" customHeight="1" thickBot="1" x14ac:dyDescent="0.3">
      <c r="A2" s="56" t="s">
        <v>54</v>
      </c>
      <c r="B2" s="57"/>
      <c r="C2" s="58"/>
    </row>
    <row r="3" spans="1:3" ht="41.45" customHeight="1" thickBot="1" x14ac:dyDescent="0.3">
      <c r="A3" s="52" t="s">
        <v>60</v>
      </c>
      <c r="B3" s="53"/>
      <c r="C3" s="54"/>
    </row>
    <row r="4" spans="1:3" ht="29.45" customHeight="1" thickBot="1" x14ac:dyDescent="0.3">
      <c r="A4" s="28" t="s">
        <v>53</v>
      </c>
      <c r="B4" s="50" t="s">
        <v>78</v>
      </c>
      <c r="C4" s="51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16.5" thickBot="1" x14ac:dyDescent="0.3">
      <c r="A6" s="39" t="s">
        <v>61</v>
      </c>
      <c r="B6" s="37" t="s">
        <v>79</v>
      </c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62</v>
      </c>
      <c r="B8" s="18" t="s">
        <v>79</v>
      </c>
      <c r="C8" s="21"/>
    </row>
    <row r="9" spans="1:3" ht="30" x14ac:dyDescent="0.25">
      <c r="A9" s="29" t="s">
        <v>63</v>
      </c>
      <c r="B9" s="18" t="s">
        <v>79</v>
      </c>
      <c r="C9" s="21"/>
    </row>
    <row r="10" spans="1:3" ht="30" x14ac:dyDescent="0.25">
      <c r="A10" s="29" t="s">
        <v>71</v>
      </c>
      <c r="B10" s="18" t="s">
        <v>79</v>
      </c>
      <c r="C10" s="21"/>
    </row>
    <row r="11" spans="1:3" ht="29.25" customHeight="1" x14ac:dyDescent="0.25">
      <c r="A11" s="29" t="s">
        <v>68</v>
      </c>
      <c r="B11" s="18"/>
      <c r="C11" s="21"/>
    </row>
    <row r="12" spans="1:3" ht="15.75" x14ac:dyDescent="0.25">
      <c r="A12" s="29" t="s">
        <v>64</v>
      </c>
      <c r="B12" s="18" t="s">
        <v>79</v>
      </c>
      <c r="C12" s="21"/>
    </row>
    <row r="13" spans="1:3" ht="15.75" x14ac:dyDescent="0.25">
      <c r="A13" s="29" t="s">
        <v>65</v>
      </c>
      <c r="B13" s="18" t="s">
        <v>79</v>
      </c>
      <c r="C13" s="21"/>
    </row>
    <row r="14" spans="1:3" ht="15.75" x14ac:dyDescent="0.25">
      <c r="A14" s="29" t="s">
        <v>66</v>
      </c>
      <c r="B14" s="18" t="s">
        <v>79</v>
      </c>
      <c r="C14" s="21"/>
    </row>
    <row r="15" spans="1:3" ht="15.75" x14ac:dyDescent="0.25">
      <c r="A15" s="29" t="s">
        <v>67</v>
      </c>
      <c r="B15" s="18" t="s">
        <v>79</v>
      </c>
      <c r="C15" s="21"/>
    </row>
    <row r="16" spans="1:3" ht="15.75" x14ac:dyDescent="0.25">
      <c r="A16" s="138" t="s">
        <v>80</v>
      </c>
      <c r="B16" s="18" t="s">
        <v>79</v>
      </c>
      <c r="C16" s="21"/>
    </row>
    <row r="17" spans="1:3" ht="33" customHeight="1" x14ac:dyDescent="0.25">
      <c r="A17" s="29" t="s">
        <v>70</v>
      </c>
      <c r="B17" s="18" t="s">
        <v>79</v>
      </c>
      <c r="C17" s="21"/>
    </row>
    <row r="18" spans="1:3" ht="15.75" x14ac:dyDescent="0.25">
      <c r="A18" s="29" t="s">
        <v>69</v>
      </c>
      <c r="B18" s="18" t="s">
        <v>79</v>
      </c>
      <c r="C18" s="27"/>
    </row>
    <row r="19" spans="1:3" ht="31.5" customHeight="1" x14ac:dyDescent="0.25">
      <c r="A19" s="138" t="s">
        <v>81</v>
      </c>
      <c r="B19" s="18" t="s">
        <v>79</v>
      </c>
      <c r="C19" s="21"/>
    </row>
    <row r="20" spans="1:3" ht="15.75" x14ac:dyDescent="0.25">
      <c r="A20" s="36" t="s">
        <v>72</v>
      </c>
      <c r="B20" s="45"/>
      <c r="C20" s="20"/>
    </row>
    <row r="21" spans="1:3" ht="30" x14ac:dyDescent="0.25">
      <c r="A21" s="29" t="s">
        <v>73</v>
      </c>
      <c r="B21" s="49" t="s">
        <v>82</v>
      </c>
      <c r="C21" s="38"/>
    </row>
    <row r="22" spans="1:3" ht="15.75" x14ac:dyDescent="0.25">
      <c r="A22" s="19" t="s">
        <v>42</v>
      </c>
      <c r="B22" s="45"/>
      <c r="C22" s="20"/>
    </row>
    <row r="23" spans="1:3" ht="45" x14ac:dyDescent="0.25">
      <c r="A23" s="31" t="s">
        <v>49</v>
      </c>
      <c r="B23" s="44" t="s">
        <v>79</v>
      </c>
      <c r="C23" s="27"/>
    </row>
    <row r="24" spans="1:3" ht="30" x14ac:dyDescent="0.25">
      <c r="A24" s="29" t="s">
        <v>50</v>
      </c>
      <c r="B24" s="44" t="s">
        <v>79</v>
      </c>
      <c r="C24" s="27"/>
    </row>
    <row r="25" spans="1:3" ht="30" x14ac:dyDescent="0.25">
      <c r="A25" s="30" t="s">
        <v>43</v>
      </c>
      <c r="B25" s="44" t="s">
        <v>79</v>
      </c>
      <c r="C25" s="27"/>
    </row>
    <row r="26" spans="1:3" ht="15.75" x14ac:dyDescent="0.25">
      <c r="A26" s="19" t="s">
        <v>44</v>
      </c>
      <c r="B26" s="45"/>
      <c r="C26" s="20"/>
    </row>
    <row r="27" spans="1:3" ht="30" x14ac:dyDescent="0.25">
      <c r="A27" s="30" t="s">
        <v>57</v>
      </c>
      <c r="B27" s="44" t="s">
        <v>83</v>
      </c>
      <c r="C27" s="27"/>
    </row>
    <row r="28" spans="1:3" ht="16.5" thickBot="1" x14ac:dyDescent="0.3">
      <c r="A28" s="30" t="s">
        <v>45</v>
      </c>
      <c r="B28" s="44" t="s">
        <v>79</v>
      </c>
      <c r="C28" s="27"/>
    </row>
    <row r="29" spans="1:3" ht="15.75" x14ac:dyDescent="0.25">
      <c r="A29" s="32" t="s">
        <v>51</v>
      </c>
      <c r="B29" s="35">
        <v>1745000</v>
      </c>
      <c r="C29" s="22"/>
    </row>
    <row r="30" spans="1:3" ht="16.5" thickBot="1" x14ac:dyDescent="0.3">
      <c r="A30" s="33" t="s">
        <v>52</v>
      </c>
      <c r="B30" s="46">
        <v>2111450</v>
      </c>
      <c r="C30" s="23"/>
    </row>
    <row r="31" spans="1:3" ht="63" x14ac:dyDescent="0.25">
      <c r="A31" s="34" t="s">
        <v>58</v>
      </c>
      <c r="B31" s="47">
        <v>100000</v>
      </c>
      <c r="C31" s="48" t="s">
        <v>84</v>
      </c>
    </row>
    <row r="32" spans="1:3" ht="63.75" thickBot="1" x14ac:dyDescent="0.3">
      <c r="A32" s="33" t="s">
        <v>59</v>
      </c>
      <c r="B32" s="46">
        <v>121000</v>
      </c>
      <c r="C32" s="23" t="s">
        <v>84</v>
      </c>
    </row>
    <row r="38" ht="18" customHeight="1" x14ac:dyDescent="0.25"/>
    <row r="44" ht="18.600000000000001" customHeight="1" x14ac:dyDescent="0.25"/>
    <row r="45" ht="18" customHeight="1" x14ac:dyDescent="0.25"/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19" zoomScale="80" zoomScaleNormal="80" workbookViewId="0">
      <selection activeCell="Q22" sqref="Q22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4.5" thickBot="1" x14ac:dyDescent="0.3">
      <c r="A2" s="132" t="s">
        <v>12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27" customHeight="1" thickBot="1" x14ac:dyDescent="0.3">
      <c r="A3" s="17" t="s">
        <v>39</v>
      </c>
      <c r="B3" s="101" t="s">
        <v>74</v>
      </c>
      <c r="C3" s="128"/>
      <c r="D3" s="128"/>
      <c r="E3" s="128"/>
      <c r="F3" s="128"/>
      <c r="G3" s="128"/>
      <c r="H3" s="128"/>
      <c r="I3" s="128"/>
      <c r="J3" s="12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5" t="s">
        <v>75</v>
      </c>
      <c r="B5" s="136"/>
      <c r="C5" s="136"/>
      <c r="D5" s="136"/>
      <c r="E5" s="136"/>
      <c r="F5" s="136"/>
      <c r="G5" s="136"/>
      <c r="H5" s="136"/>
      <c r="I5" s="136"/>
      <c r="J5" s="137"/>
    </row>
    <row r="6" spans="1:10" x14ac:dyDescent="0.25">
      <c r="A6" s="107" t="s">
        <v>13</v>
      </c>
      <c r="B6" s="108"/>
      <c r="C6" s="108"/>
      <c r="D6" s="4" t="s">
        <v>1</v>
      </c>
      <c r="E6" s="2"/>
      <c r="F6" s="2"/>
      <c r="G6" s="109" t="s">
        <v>2</v>
      </c>
      <c r="H6" s="108"/>
      <c r="I6" s="108"/>
      <c r="J6" s="9"/>
    </row>
    <row r="7" spans="1:10" ht="15.75" thickBot="1" x14ac:dyDescent="0.3">
      <c r="A7" s="110" t="s">
        <v>76</v>
      </c>
      <c r="B7" s="111"/>
      <c r="C7" s="111"/>
      <c r="D7" s="112">
        <v>737516221</v>
      </c>
      <c r="E7" s="113"/>
      <c r="F7" s="113"/>
      <c r="G7" s="123" t="s">
        <v>77</v>
      </c>
      <c r="H7" s="124"/>
      <c r="I7" s="124"/>
      <c r="J7" s="125"/>
    </row>
    <row r="8" spans="1:10" ht="21.75" customHeight="1" thickTop="1" thickBot="1" x14ac:dyDescent="0.3">
      <c r="A8" s="118" t="s">
        <v>19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0" ht="15.75" thickBot="1" x14ac:dyDescent="0.3">
      <c r="A9" s="104"/>
      <c r="B9" s="105"/>
      <c r="C9" s="105"/>
      <c r="D9" s="106"/>
      <c r="E9" s="114" t="s">
        <v>3</v>
      </c>
      <c r="F9" s="114"/>
      <c r="G9" s="114" t="s">
        <v>4</v>
      </c>
      <c r="H9" s="114"/>
      <c r="I9" s="114" t="s">
        <v>5</v>
      </c>
      <c r="J9" s="115"/>
    </row>
    <row r="10" spans="1:10" s="5" customFormat="1" ht="15.75" thickBot="1" x14ac:dyDescent="0.3">
      <c r="A10" s="121" t="s">
        <v>16</v>
      </c>
      <c r="B10" s="122"/>
      <c r="C10" s="122"/>
      <c r="D10" s="14" t="s">
        <v>37</v>
      </c>
      <c r="E10" s="101">
        <v>1745000</v>
      </c>
      <c r="F10" s="102"/>
      <c r="G10" s="101">
        <v>366450</v>
      </c>
      <c r="H10" s="102"/>
      <c r="I10" s="116">
        <v>2111450</v>
      </c>
      <c r="J10" s="117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101">
        <v>1745000</v>
      </c>
      <c r="F11" s="102"/>
      <c r="G11" s="101">
        <v>366450</v>
      </c>
      <c r="H11" s="102"/>
      <c r="I11" s="116">
        <v>2111450</v>
      </c>
      <c r="J11" s="117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>
        <v>2</v>
      </c>
      <c r="J12" s="6" t="s">
        <v>6</v>
      </c>
    </row>
    <row r="13" spans="1:10" ht="5.25" customHeight="1" thickBot="1" x14ac:dyDescent="0.3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8" customHeight="1" thickBot="1" x14ac:dyDescent="0.3">
      <c r="A14" s="66" t="s">
        <v>38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15.75" thickBot="1" x14ac:dyDescent="0.3">
      <c r="A15" s="130"/>
      <c r="B15" s="131"/>
      <c r="C15" s="131"/>
      <c r="D15" s="131"/>
      <c r="E15" s="114" t="s">
        <v>3</v>
      </c>
      <c r="F15" s="114"/>
      <c r="G15" s="114" t="s">
        <v>4</v>
      </c>
      <c r="H15" s="114"/>
      <c r="I15" s="114" t="s">
        <v>5</v>
      </c>
      <c r="J15" s="115"/>
    </row>
    <row r="16" spans="1:10" ht="32.25" customHeight="1" thickBot="1" x14ac:dyDescent="0.3">
      <c r="A16" s="88" t="s">
        <v>14</v>
      </c>
      <c r="B16" s="100"/>
      <c r="C16" s="100"/>
      <c r="D16" s="100"/>
      <c r="E16" s="69">
        <v>100000</v>
      </c>
      <c r="F16" s="69"/>
      <c r="G16" s="69">
        <v>21000</v>
      </c>
      <c r="H16" s="69"/>
      <c r="I16" s="86">
        <v>121000</v>
      </c>
      <c r="J16" s="87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>
        <v>1</v>
      </c>
      <c r="J17" s="6" t="s">
        <v>7</v>
      </c>
    </row>
    <row r="18" spans="1:10" ht="32.25" customHeight="1" thickBot="1" x14ac:dyDescent="0.3">
      <c r="A18" s="126" t="s">
        <v>15</v>
      </c>
      <c r="B18" s="127"/>
      <c r="C18" s="127"/>
      <c r="D18" s="127"/>
      <c r="E18" s="61">
        <f>E16*(8-I12)*I17</f>
        <v>600000</v>
      </c>
      <c r="F18" s="61"/>
      <c r="G18" s="61">
        <f>G16*(8-I12)*I17</f>
        <v>126000</v>
      </c>
      <c r="H18" s="61"/>
      <c r="I18" s="61">
        <f>I16*(8-I12)*I17</f>
        <v>726000</v>
      </c>
      <c r="J18" s="62"/>
    </row>
    <row r="19" spans="1:10" ht="3.75" customHeight="1" thickBo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47.25" customHeight="1" thickBot="1" x14ac:dyDescent="0.3">
      <c r="A20" s="95" t="s">
        <v>21</v>
      </c>
      <c r="B20" s="96"/>
      <c r="C20" s="96"/>
      <c r="D20" s="96"/>
      <c r="E20" s="69">
        <v>0</v>
      </c>
      <c r="F20" s="69"/>
      <c r="G20" s="69">
        <v>0</v>
      </c>
      <c r="H20" s="69"/>
      <c r="I20" s="86">
        <v>0</v>
      </c>
      <c r="J20" s="87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>
        <v>0</v>
      </c>
      <c r="J21" s="6" t="s">
        <v>7</v>
      </c>
    </row>
    <row r="22" spans="1:10" ht="33.75" customHeight="1" thickBot="1" x14ac:dyDescent="0.3">
      <c r="A22" s="84" t="s">
        <v>22</v>
      </c>
      <c r="B22" s="85"/>
      <c r="C22" s="85"/>
      <c r="D22" s="85"/>
      <c r="E22" s="61">
        <f>E20*(8-I12)*I21</f>
        <v>0</v>
      </c>
      <c r="F22" s="61"/>
      <c r="G22" s="61">
        <f>G20*(8-I12)*I21</f>
        <v>0</v>
      </c>
      <c r="H22" s="61"/>
      <c r="I22" s="61">
        <f>I20*(8-I12)*I21</f>
        <v>0</v>
      </c>
      <c r="J22" s="62"/>
    </row>
    <row r="23" spans="1:10" ht="5.25" customHeight="1" thickBot="1" x14ac:dyDescent="0.3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54" customHeight="1" thickBot="1" x14ac:dyDescent="0.3">
      <c r="A24" s="95" t="s">
        <v>23</v>
      </c>
      <c r="B24" s="96"/>
      <c r="C24" s="96"/>
      <c r="D24" s="96"/>
      <c r="E24" s="69">
        <v>0</v>
      </c>
      <c r="F24" s="69"/>
      <c r="G24" s="69">
        <v>0</v>
      </c>
      <c r="H24" s="69"/>
      <c r="I24" s="86">
        <v>0</v>
      </c>
      <c r="J24" s="87"/>
    </row>
    <row r="25" spans="1:10" ht="15.75" thickBot="1" x14ac:dyDescent="0.3">
      <c r="A25" s="88" t="s">
        <v>24</v>
      </c>
      <c r="B25" s="89"/>
      <c r="C25" s="89"/>
      <c r="D25" s="89"/>
      <c r="E25" s="89"/>
      <c r="F25" s="89"/>
      <c r="G25" s="89"/>
      <c r="H25" s="89"/>
      <c r="I25" s="12">
        <v>0</v>
      </c>
      <c r="J25" s="6" t="s">
        <v>7</v>
      </c>
    </row>
    <row r="26" spans="1:10" ht="36" customHeight="1" thickBot="1" x14ac:dyDescent="0.3">
      <c r="A26" s="90" t="s">
        <v>26</v>
      </c>
      <c r="B26" s="91"/>
      <c r="C26" s="91"/>
      <c r="D26" s="91"/>
      <c r="E26" s="61">
        <f>E24*(8-I12)*I25</f>
        <v>0</v>
      </c>
      <c r="F26" s="61"/>
      <c r="G26" s="61">
        <f>G24*(8-I12)*I25</f>
        <v>0</v>
      </c>
      <c r="H26" s="61"/>
      <c r="I26" s="61">
        <f>I24*(8-I12)*I25</f>
        <v>0</v>
      </c>
      <c r="J26" s="62"/>
    </row>
    <row r="27" spans="1:10" ht="4.5" customHeight="1" thickBot="1" x14ac:dyDescent="0.3">
      <c r="A27" s="97"/>
      <c r="B27" s="98"/>
      <c r="C27" s="98"/>
      <c r="D27" s="98"/>
      <c r="E27" s="98"/>
      <c r="F27" s="98"/>
      <c r="G27" s="98"/>
      <c r="H27" s="98"/>
      <c r="I27" s="98"/>
      <c r="J27" s="99"/>
    </row>
    <row r="28" spans="1:10" ht="30" customHeight="1" thickBot="1" x14ac:dyDescent="0.3">
      <c r="A28" s="72" t="s">
        <v>27</v>
      </c>
      <c r="B28" s="73"/>
      <c r="C28" s="73"/>
      <c r="D28" s="73"/>
      <c r="E28" s="61">
        <f>D11*(E18+E22+E26)</f>
        <v>600000</v>
      </c>
      <c r="F28" s="61"/>
      <c r="G28" s="61">
        <f>D11*(G18+G22+G26)</f>
        <v>126000</v>
      </c>
      <c r="H28" s="61"/>
      <c r="I28" s="61">
        <f>D11*(I18+I22+I26)</f>
        <v>726000</v>
      </c>
      <c r="J28" s="62"/>
    </row>
    <row r="29" spans="1:10" ht="29.25" customHeight="1" thickBot="1" x14ac:dyDescent="0.3">
      <c r="A29" s="66" t="s">
        <v>55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ht="29.25" customHeight="1" thickBot="1" x14ac:dyDescent="0.3">
      <c r="A30" s="88" t="s">
        <v>29</v>
      </c>
      <c r="B30" s="100"/>
      <c r="C30" s="100"/>
      <c r="D30" s="100"/>
      <c r="E30" s="69">
        <v>1200</v>
      </c>
      <c r="F30" s="69"/>
      <c r="G30" s="69">
        <v>252</v>
      </c>
      <c r="H30" s="69"/>
      <c r="I30" s="69">
        <v>1452</v>
      </c>
      <c r="J30" s="70"/>
    </row>
    <row r="31" spans="1:10" ht="48" customHeight="1" thickBot="1" x14ac:dyDescent="0.3">
      <c r="A31" s="88" t="s">
        <v>30</v>
      </c>
      <c r="B31" s="100"/>
      <c r="C31" s="100"/>
      <c r="D31" s="100"/>
      <c r="E31" s="69">
        <v>2840</v>
      </c>
      <c r="F31" s="69"/>
      <c r="G31" s="101">
        <v>596.40000000000009</v>
      </c>
      <c r="H31" s="102"/>
      <c r="I31" s="69">
        <v>3436.4</v>
      </c>
      <c r="J31" s="70"/>
    </row>
    <row r="32" spans="1:10" ht="39" customHeight="1" thickBot="1" x14ac:dyDescent="0.3">
      <c r="A32" s="64" t="s">
        <v>31</v>
      </c>
      <c r="B32" s="65"/>
      <c r="C32" s="65"/>
      <c r="D32" s="65"/>
      <c r="E32" s="61">
        <f>(E30+E31)*1*(8-I12)</f>
        <v>24240</v>
      </c>
      <c r="F32" s="61"/>
      <c r="G32" s="61">
        <f>(G30+G31)*1*(8-I12)</f>
        <v>5090.4000000000005</v>
      </c>
      <c r="H32" s="61"/>
      <c r="I32" s="61">
        <f>(I30+I31)*1*(8-I12)</f>
        <v>29330.399999999998</v>
      </c>
      <c r="J32" s="62"/>
    </row>
    <row r="33" spans="1:10" ht="30" customHeight="1" thickBot="1" x14ac:dyDescent="0.3">
      <c r="A33" s="66" t="s">
        <v>56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0" ht="51" customHeight="1" thickBot="1" x14ac:dyDescent="0.3">
      <c r="A34" s="88" t="s">
        <v>28</v>
      </c>
      <c r="B34" s="100"/>
      <c r="C34" s="100"/>
      <c r="D34" s="100"/>
      <c r="E34" s="69">
        <v>4800</v>
      </c>
      <c r="F34" s="69"/>
      <c r="G34" s="101">
        <v>1008</v>
      </c>
      <c r="H34" s="102"/>
      <c r="I34" s="69">
        <v>5808</v>
      </c>
      <c r="J34" s="70"/>
    </row>
    <row r="35" spans="1:10" ht="3.75" customHeight="1" thickBot="1" x14ac:dyDescent="0.3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s="7" customFormat="1" ht="39.75" customHeight="1" thickBot="1" x14ac:dyDescent="0.3">
      <c r="A36" s="79" t="s">
        <v>32</v>
      </c>
      <c r="B36" s="80"/>
      <c r="C36" s="80"/>
      <c r="D36" s="80"/>
      <c r="E36" s="63">
        <f>E11+E28+E34+E32</f>
        <v>2374040</v>
      </c>
      <c r="F36" s="63"/>
      <c r="G36" s="63">
        <f>G11+G28+G34+G32</f>
        <v>498548.4</v>
      </c>
      <c r="H36" s="63"/>
      <c r="I36" s="63">
        <f>I11+I28+I34+I32</f>
        <v>2872588.4</v>
      </c>
      <c r="J36" s="71"/>
    </row>
    <row r="37" spans="1:10" ht="9.75" customHeight="1" x14ac:dyDescent="0.25"/>
    <row r="38" spans="1:10" ht="30" customHeight="1" x14ac:dyDescent="0.25">
      <c r="A38" s="75" t="s">
        <v>10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32.25" customHeight="1" x14ac:dyDescent="0.25">
      <c r="A39" s="60" t="s">
        <v>8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0" ht="46.5" customHeight="1" x14ac:dyDescent="0.25">
      <c r="A40" s="81" t="s">
        <v>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44.25" customHeight="1" x14ac:dyDescent="0.25">
      <c r="A41" s="103" t="s">
        <v>11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ht="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31.5" customHeight="1" x14ac:dyDescent="0.25">
      <c r="A43" s="59" t="s">
        <v>36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33" customHeight="1" x14ac:dyDescent="0.25">
      <c r="A44" s="59" t="s">
        <v>35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39" customHeight="1" x14ac:dyDescent="0.25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 xr:uid="{764DE586-C8E9-4C14-AB29-1EA3911CA2B1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Daniel Kolář</cp:lastModifiedBy>
  <cp:lastPrinted>2017-03-17T08:38:19Z</cp:lastPrinted>
  <dcterms:created xsi:type="dcterms:W3CDTF">2016-05-04T05:30:34Z</dcterms:created>
  <dcterms:modified xsi:type="dcterms:W3CDTF">2021-02-09T08:32:45Z</dcterms:modified>
</cp:coreProperties>
</file>