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růzkum trhu - specifikace" sheetId="1" r:id="rId1"/>
    <sheet name="asqa" sheetId="2" r:id="rId2"/>
    <sheet name="3M" sheetId="3" r:id="rId3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4" i="3" l="1"/>
  <c r="G34" i="3"/>
  <c r="E34" i="3"/>
  <c r="I26" i="3"/>
  <c r="G26" i="3"/>
  <c r="E26" i="3"/>
  <c r="I22" i="3"/>
  <c r="G22" i="3"/>
  <c r="E22" i="3"/>
  <c r="I18" i="3"/>
  <c r="I28" i="3" s="1"/>
  <c r="I36" i="3" s="1"/>
  <c r="G18" i="3"/>
  <c r="G28" i="3" s="1"/>
  <c r="G36" i="3" s="1"/>
  <c r="E18" i="3"/>
  <c r="E28" i="3" s="1"/>
  <c r="E36" i="3" s="1"/>
  <c r="I34" i="2" l="1"/>
  <c r="G34" i="2"/>
  <c r="E34" i="2"/>
  <c r="I26" i="2"/>
  <c r="G26" i="2"/>
  <c r="E26" i="2"/>
  <c r="I22" i="2"/>
  <c r="G22" i="2"/>
  <c r="G28" i="2" s="1"/>
  <c r="G36" i="2" s="1"/>
  <c r="E22" i="2"/>
  <c r="I18" i="2"/>
  <c r="I28" i="2" s="1"/>
  <c r="G18" i="2"/>
  <c r="E18" i="2"/>
  <c r="E28" i="2" s="1"/>
  <c r="I11" i="2"/>
  <c r="I36" i="2" s="1"/>
  <c r="E11" i="2"/>
  <c r="E36" i="2" l="1"/>
</calcChain>
</file>

<file path=xl/sharedStrings.xml><?xml version="1.0" encoding="utf-8"?>
<sst xmlns="http://schemas.openxmlformats.org/spreadsheetml/2006/main" count="168" uniqueCount="83">
  <si>
    <t>TRŽNÍ PRŮZKUM</t>
  </si>
  <si>
    <t xml:space="preserve">Název veřejné zakázky: </t>
  </si>
  <si>
    <t xml:space="preserve">Uveďte typ, výrobce: </t>
  </si>
  <si>
    <t>Předmět veřejné zakázky</t>
  </si>
  <si>
    <t>ano/ne</t>
  </si>
  <si>
    <t>poznámky</t>
  </si>
  <si>
    <t>Dodávka, instalace a uvedení do provozu 2ks vysokoprůtokové ohřívačky infůzních roztoků  pro KCHIR (Klinika kardiochirurgie) včetně provedení zaškolení personálu</t>
  </si>
  <si>
    <t>Technická specifikace</t>
  </si>
  <si>
    <t>ANO / NE</t>
  </si>
  <si>
    <t>2ks vysokoprůtokového ohřivače infuzních přípravků, přičemž tlaková infuze a ohřívač infuzních připravků nemusí být nutně jeden přístroj (je možné aby byli rozdělené na dva samostatné kusy)</t>
  </si>
  <si>
    <t>Přístroj musí mít alespoň 2 komory, do kterých lze vložit infuzní přípravek o objemu 500ml a 1000ml</t>
  </si>
  <si>
    <t>Celý systém musí být upevněn na stojanu s kolečky (alespoň jedno kolečku musí být bržděné)</t>
  </si>
  <si>
    <t>Stojan musí mít háčky na pověšení infuzních vaků</t>
  </si>
  <si>
    <t>Přístroj musí mít průtok o velikosti alespoň 30 l/hodinu normotermické infuze (v závislosti na použitém setu)</t>
  </si>
  <si>
    <t>Přístroj musí pracovat s tlakem alespoň 300 mmHg</t>
  </si>
  <si>
    <t>Přístroj musí mít pro ohřev infuzí fixně nastavenou teplotu (personál nemusí tuto teplotu nastavovat)</t>
  </si>
  <si>
    <t>Součást dodávky</t>
  </si>
  <si>
    <t>Součást dodávky musí být 20ks jednorázových sad pro tlakovou infuzi s ohřevem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</si>
  <si>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</si>
  <si>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</si>
  <si>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</si>
  <si>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</si>
  <si>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</si>
  <si>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</si>
  <si>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</si>
  <si>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</si>
  <si>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</si>
  <si>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</si>
  <si>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</si>
  <si>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DOPLŇTE POUZE ŽLUTÁ POLE - BÍLÁ SE VYPOČTOU</t>
  </si>
  <si>
    <t>Tržní konzultace</t>
  </si>
  <si>
    <t>K zakázce:</t>
  </si>
  <si>
    <t>Obchodní firma nebo název:</t>
  </si>
  <si>
    <t>Kontaktní osoba</t>
  </si>
  <si>
    <t>telefon na kontaktní osobu</t>
  </si>
  <si>
    <t>e-mail na kontaktní osobu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</si>
  <si>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</si>
  <si>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</si>
  <si>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</si>
  <si>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</si>
  <si>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</si>
  <si>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</si>
  <si>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</si>
  <si>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</si>
  <si>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</si>
  <si>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</si>
  <si>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</si>
  <si>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</si>
  <si>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</si>
  <si>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rPr>
        <b/>
        <sz val="11"/>
        <color rgb="FF000000"/>
        <rFont val="Calibri"/>
        <family val="2"/>
        <charset val="238"/>
      </rPr>
      <t xml:space="preserve">Náklady za pravidelný servisní zásah - </t>
    </r>
    <r>
      <rPr>
        <b/>
        <i/>
        <sz val="11"/>
        <color rgb="FF000000"/>
        <rFont val="Calibri"/>
        <family val="2"/>
        <charset val="238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</si>
  <si>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</si>
  <si>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</si>
  <si>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rPr>
        <b/>
        <sz val="11"/>
        <color rgb="FF000000"/>
        <rFont val="Calibri"/>
        <family val="2"/>
        <charset val="238"/>
      </rPr>
      <t xml:space="preserve">Nabídková cena za jednotlivou pravidelnou elektrickou revizi - </t>
    </r>
    <r>
      <rPr>
        <b/>
        <i/>
        <sz val="11"/>
        <color rgb="FF000000"/>
        <rFont val="Calibri"/>
        <family val="2"/>
        <charset val="238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</si>
  <si>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</si>
  <si>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</si>
  <si>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</si>
  <si>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 xml:space="preserve">Náklady na instruktáž personálu dle §61 zákona č. 268/2014 Sb. </t>
  </si>
  <si>
    <t>Náklady na instruktáž personálu - případná další jednotlivou instruktáž personálu mimo první bezplatné</t>
  </si>
  <si>
    <t>Modelové servisní náklady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</si>
  <si>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</si>
  <si>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</si>
  <si>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</si>
  <si>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</si>
  <si>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</si>
  <si>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</si>
  <si>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rPr>
        <sz val="11"/>
        <color rgb="FF000000"/>
        <rFont val="Calibri"/>
        <family val="2"/>
        <charset val="238"/>
      </rP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rgb="FF000000"/>
        <rFont val="Calibri"/>
        <family val="2"/>
        <charset val="238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</si>
  <si>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</si>
  <si>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</si>
  <si>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</si>
  <si>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</si>
  <si>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ANO</t>
  </si>
  <si>
    <t>včetně 20ks setů</t>
  </si>
  <si>
    <t>Level 1 , H-1025, Smiths Medical International</t>
  </si>
  <si>
    <t>ASQA a.s.</t>
  </si>
  <si>
    <t>Mgr. Helena Pavlíčková</t>
  </si>
  <si>
    <t>helena.pavlickova@asqa.cz</t>
  </si>
  <si>
    <t>Ranger, 3M</t>
  </si>
  <si>
    <t>3M Česko, spol. s.r.o.</t>
  </si>
  <si>
    <t>Martin Petr</t>
  </si>
  <si>
    <t>mpetr@mmm.com</t>
  </si>
  <si>
    <t>Délka záruky v letech (min. 2 roky)</t>
  </si>
  <si>
    <t>,</t>
  </si>
  <si>
    <t>Přístroj musí mít akustické a vizuální alarmy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</si>
</sst>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Kč&quot;_-;\-* #,##0.00&quot; Kč&quot;_-;_-* \-??&quot; Kč&quot;_-;_-@_-"/>
  </numFmts>
  <fonts count="2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BFBFBF"/>
      </patternFill>
    </fill>
    <fill>
      <patternFill patternType="solid">
        <fgColor rgb="FFE6B9B8"/>
        <bgColor rgb="FFC0C0C0"/>
      </patternFill>
    </fill>
    <fill>
      <patternFill patternType="solid">
        <fgColor rgb="FFBFBFBF"/>
        <bgColor rgb="FFC0C0C0"/>
      </patternFill>
    </fill>
    <fill>
      <patternFill patternType="solid">
        <fgColor rgb="FFFFC000"/>
        <bgColor rgb="FFFF9900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164" fontId="17" fillId="0" borderId="0" applyBorder="0" applyProtection="0"/>
    <xf numFmtId="0" fontId="1" fillId="0" borderId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0" fillId="0" borderId="0" xfId="0" applyBorder="1"/>
    <xf numFmtId="0" fontId="4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0" borderId="19" xfId="2" applyFont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5" borderId="2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4" borderId="4" xfId="0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5" borderId="2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7" borderId="0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horizontal="left" vertical="center" wrapText="1"/>
    </xf>
    <xf numFmtId="0" fontId="0" fillId="10" borderId="0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horizontal="center" vertical="center"/>
    </xf>
    <xf numFmtId="0" fontId="14" fillId="9" borderId="28" xfId="0" applyFont="1" applyFill="1" applyBorder="1" applyAlignment="1">
      <alignment horizontal="left" vertical="center" wrapText="1"/>
    </xf>
    <xf numFmtId="164" fontId="6" fillId="0" borderId="33" xfId="1" applyFont="1" applyBorder="1" applyAlignment="1" applyProtection="1">
      <alignment horizontal="center" vertical="center"/>
    </xf>
    <xf numFmtId="164" fontId="6" fillId="0" borderId="34" xfId="1" applyFont="1" applyBorder="1" applyAlignment="1" applyProtection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6" fillId="10" borderId="28" xfId="0" applyFont="1" applyFill="1" applyBorder="1" applyAlignment="1">
      <alignment horizontal="left" vertical="center" wrapText="1"/>
    </xf>
    <xf numFmtId="164" fontId="6" fillId="0" borderId="2" xfId="1" applyFont="1" applyBorder="1" applyAlignment="1" applyProtection="1">
      <alignment horizontal="center" vertical="center"/>
    </xf>
    <xf numFmtId="164" fontId="6" fillId="0" borderId="29" xfId="1" applyFont="1" applyBorder="1" applyAlignment="1" applyProtection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164" fontId="6" fillId="4" borderId="2" xfId="1" applyFont="1" applyFill="1" applyBorder="1" applyAlignment="1" applyProtection="1">
      <alignment horizontal="center" vertical="center"/>
    </xf>
    <xf numFmtId="164" fontId="6" fillId="4" borderId="29" xfId="1" applyFont="1" applyFill="1" applyBorder="1" applyAlignment="1" applyProtection="1">
      <alignment horizontal="center" vertical="center"/>
    </xf>
    <xf numFmtId="0" fontId="12" fillId="5" borderId="31" xfId="2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164" fontId="11" fillId="4" borderId="29" xfId="1" applyFont="1" applyFill="1" applyBorder="1" applyAlignment="1" applyProtection="1">
      <alignment horizontal="center" vertical="center"/>
    </xf>
    <xf numFmtId="0" fontId="6" fillId="7" borderId="28" xfId="0" applyFont="1" applyFill="1" applyBorder="1" applyAlignment="1">
      <alignment horizontal="left" vertical="center" wrapText="1"/>
    </xf>
    <xf numFmtId="0" fontId="0" fillId="5" borderId="31" xfId="0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6" borderId="28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29" xfId="2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164" fontId="11" fillId="4" borderId="20" xfId="1" applyFont="1" applyFill="1" applyBorder="1" applyAlignment="1" applyProtection="1">
      <alignment horizontal="center" vertical="center"/>
    </xf>
    <xf numFmtId="0" fontId="1" fillId="4" borderId="25" xfId="2" applyFill="1" applyBorder="1" applyAlignment="1">
      <alignment vertical="center"/>
    </xf>
    <xf numFmtId="3" fontId="1" fillId="4" borderId="25" xfId="2" applyNumberFormat="1" applyFill="1" applyBorder="1" applyAlignment="1">
      <alignment horizontal="left" vertical="center" indent="1"/>
    </xf>
    <xf numFmtId="0" fontId="19" fillId="4" borderId="26" xfId="3" applyFill="1" applyBorder="1" applyAlignment="1">
      <alignment horizontal="left" vertical="center"/>
    </xf>
    <xf numFmtId="0" fontId="1" fillId="4" borderId="26" xfId="2" applyFill="1" applyBorder="1" applyAlignment="1">
      <alignment horizontal="left" vertical="center"/>
    </xf>
    <xf numFmtId="0" fontId="12" fillId="5" borderId="27" xfId="2" applyFont="1" applyFill="1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164" fontId="6" fillId="4" borderId="20" xfId="1" applyFont="1" applyFill="1" applyBorder="1" applyAlignment="1" applyProtection="1">
      <alignment horizontal="center" vertical="center"/>
    </xf>
    <xf numFmtId="0" fontId="1" fillId="4" borderId="22" xfId="2" applyFill="1" applyBorder="1" applyAlignment="1">
      <alignment horizontal="left" vertical="center" indent="1"/>
    </xf>
    <xf numFmtId="0" fontId="10" fillId="0" borderId="23" xfId="2" applyFont="1" applyBorder="1" applyAlignment="1">
      <alignment vertical="center"/>
    </xf>
    <xf numFmtId="0" fontId="10" fillId="0" borderId="24" xfId="2" applyFont="1" applyBorder="1" applyAlignment="1">
      <alignment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Vysvětlující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BFBFBF"/>
      <rgbColor rgb="FFFF99CC"/>
      <rgbColor rgb="FFCC99FF"/>
      <rgbColor rgb="FFE6B9B8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2342880</xdr:colOff>
      <xdr:row>0</xdr:row>
      <xdr:rowOff>818640</xdr:rowOff>
    </xdr:to>
    <xdr:pic>
      <xdr:nvPicPr>
        <xdr:cNvPr id="2" name="obrázek 6"/>
        <xdr:cNvPicPr/>
      </xdr:nvPicPr>
      <xdr:blipFill>
        <a:blip xmlns:r="http://schemas.openxmlformats.org/officeDocument/2006/relationships" r:embed="rId1"/>
        <a:srcRect l="7561" t="3207" r="60689" b="88245"/>
        <a:stretch/>
      </xdr:blipFill>
      <xdr:spPr>
        <a:xfrm>
          <a:off x="0" y="0"/>
          <a:ext cx="234288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2486160</xdr:colOff>
      <xdr:row>0</xdr:row>
      <xdr:rowOff>0</xdr:rowOff>
    </xdr:from>
    <xdr:to>
      <xdr:col>2</xdr:col>
      <xdr:colOff>1428480</xdr:colOff>
      <xdr:row>0</xdr:row>
      <xdr:rowOff>799920</xdr:rowOff>
    </xdr:to>
    <xdr:pic>
      <xdr:nvPicPr>
        <xdr:cNvPr id="3" name="WordPictureWatermark3"/>
        <xdr:cNvPicPr/>
      </xdr:nvPicPr>
      <xdr:blipFill>
        <a:blip xmlns:r="http://schemas.openxmlformats.org/officeDocument/2006/relationships" r:embed="rId2"/>
        <a:srcRect l="16635" t="89501"/>
        <a:stretch/>
      </xdr:blipFill>
      <xdr:spPr>
        <a:xfrm>
          <a:off x="2486160" y="0"/>
          <a:ext cx="5474520" cy="799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lena.pavlickova@asqa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mpetr@mm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7" zoomScale="85" zoomScaleNormal="85" workbookViewId="0">
      <selection activeCell="I22" sqref="I22"/>
    </sheetView>
  </sheetViews>
  <sheetFormatPr defaultRowHeight="15" x14ac:dyDescent="0.25"/>
  <cols>
    <col min="1" max="1" width="76.28515625" customWidth="1"/>
    <col min="2" max="2" width="16.28515625" customWidth="1"/>
    <col min="3" max="3" width="21.7109375" customWidth="1"/>
    <col min="4" max="4" width="12.5703125" bestFit="1" customWidth="1"/>
    <col min="5" max="5" width="12.7109375" bestFit="1" customWidth="1"/>
    <col min="6" max="1025" width="8.42578125" customWidth="1"/>
  </cols>
  <sheetData>
    <row r="1" spans="1:5" ht="66.75" customHeight="1" x14ac:dyDescent="0.25">
      <c r="A1" s="47"/>
      <c r="B1" s="47"/>
      <c r="C1" s="47"/>
    </row>
    <row r="2" spans="1:5" ht="66.75" customHeight="1" x14ac:dyDescent="0.25">
      <c r="A2" s="48" t="s">
        <v>0</v>
      </c>
      <c r="B2" s="48"/>
      <c r="C2" s="48"/>
    </row>
    <row r="3" spans="1:5" ht="41.45" customHeight="1" thickBot="1" x14ac:dyDescent="0.3">
      <c r="A3" s="49" t="s">
        <v>1</v>
      </c>
      <c r="B3" s="49"/>
      <c r="C3" s="49"/>
    </row>
    <row r="4" spans="1:5" ht="49.5" customHeight="1" thickBot="1" x14ac:dyDescent="0.3">
      <c r="A4" s="1" t="s">
        <v>2</v>
      </c>
      <c r="B4" s="50" t="s">
        <v>72</v>
      </c>
      <c r="C4" s="50"/>
      <c r="D4" s="50" t="s">
        <v>76</v>
      </c>
      <c r="E4" s="50"/>
    </row>
    <row r="5" spans="1:5" ht="25.5" customHeight="1" x14ac:dyDescent="0.25">
      <c r="A5" s="2" t="s">
        <v>3</v>
      </c>
      <c r="B5" s="3" t="s">
        <v>4</v>
      </c>
      <c r="C5" s="45" t="s">
        <v>5</v>
      </c>
      <c r="D5" s="3" t="s">
        <v>4</v>
      </c>
      <c r="E5" s="3" t="s">
        <v>5</v>
      </c>
    </row>
    <row r="6" spans="1:5" ht="45.75" thickBot="1" x14ac:dyDescent="0.3">
      <c r="A6" s="4" t="s">
        <v>6</v>
      </c>
      <c r="B6" s="5"/>
      <c r="C6" s="6"/>
      <c r="D6" s="5" t="s">
        <v>70</v>
      </c>
      <c r="E6" s="6"/>
    </row>
    <row r="7" spans="1:5" ht="31.5" x14ac:dyDescent="0.25">
      <c r="A7" s="2" t="s">
        <v>7</v>
      </c>
      <c r="B7" s="2" t="s">
        <v>8</v>
      </c>
      <c r="C7" s="23" t="s">
        <v>5</v>
      </c>
      <c r="D7" s="2" t="s">
        <v>8</v>
      </c>
      <c r="E7" s="2" t="s">
        <v>5</v>
      </c>
    </row>
    <row r="8" spans="1:5" ht="45" x14ac:dyDescent="0.25">
      <c r="A8" s="7" t="s">
        <v>9</v>
      </c>
      <c r="B8" s="5" t="s">
        <v>70</v>
      </c>
      <c r="C8" s="8"/>
      <c r="D8" s="92" t="s">
        <v>70</v>
      </c>
      <c r="E8" s="8"/>
    </row>
    <row r="9" spans="1:5" s="10" customFormat="1" ht="30" x14ac:dyDescent="0.25">
      <c r="A9" s="9" t="s">
        <v>10</v>
      </c>
      <c r="B9" s="5" t="s">
        <v>70</v>
      </c>
      <c r="C9" s="13"/>
      <c r="D9" s="5" t="s">
        <v>70</v>
      </c>
      <c r="E9" s="93"/>
    </row>
    <row r="10" spans="1:5" ht="30" x14ac:dyDescent="0.25">
      <c r="A10" s="11" t="s">
        <v>11</v>
      </c>
      <c r="B10" s="5" t="s">
        <v>70</v>
      </c>
      <c r="C10" s="12"/>
      <c r="D10" s="94" t="s">
        <v>70</v>
      </c>
      <c r="E10" s="12"/>
    </row>
    <row r="11" spans="1:5" ht="15.75" x14ac:dyDescent="0.25">
      <c r="A11" s="4" t="s">
        <v>12</v>
      </c>
      <c r="B11" s="5" t="s">
        <v>70</v>
      </c>
      <c r="C11" s="13"/>
      <c r="D11" s="5" t="s">
        <v>70</v>
      </c>
      <c r="E11" s="13"/>
    </row>
    <row r="12" spans="1:5" ht="30" x14ac:dyDescent="0.25">
      <c r="A12" s="4" t="s">
        <v>13</v>
      </c>
      <c r="B12" s="5" t="s">
        <v>70</v>
      </c>
      <c r="C12" s="13"/>
      <c r="D12" s="5" t="s">
        <v>70</v>
      </c>
      <c r="E12" s="13"/>
    </row>
    <row r="13" spans="1:5" ht="15.75" x14ac:dyDescent="0.25">
      <c r="A13" s="4" t="s">
        <v>14</v>
      </c>
      <c r="B13" s="5" t="s">
        <v>70</v>
      </c>
      <c r="C13" s="13"/>
      <c r="D13" s="5" t="s">
        <v>70</v>
      </c>
      <c r="E13" s="13"/>
    </row>
    <row r="14" spans="1:5" ht="40.5" customHeight="1" x14ac:dyDescent="0.25">
      <c r="A14" s="4" t="s">
        <v>15</v>
      </c>
      <c r="B14" s="5" t="s">
        <v>70</v>
      </c>
      <c r="C14" s="13"/>
      <c r="D14" s="5" t="s">
        <v>70</v>
      </c>
      <c r="E14" s="13"/>
    </row>
    <row r="15" spans="1:5" ht="15.75" x14ac:dyDescent="0.25">
      <c r="A15" s="4" t="s">
        <v>82</v>
      </c>
      <c r="B15" s="5" t="s">
        <v>70</v>
      </c>
      <c r="C15" s="13"/>
      <c r="D15" s="5" t="s">
        <v>70</v>
      </c>
      <c r="E15" s="13"/>
    </row>
    <row r="16" spans="1:5" ht="15.75" x14ac:dyDescent="0.25">
      <c r="A16" s="4"/>
      <c r="B16" s="5"/>
      <c r="C16" s="13"/>
      <c r="D16" s="5"/>
      <c r="E16" s="13"/>
    </row>
    <row r="17" spans="1:5" ht="15.75" x14ac:dyDescent="0.25">
      <c r="A17" s="14" t="s">
        <v>16</v>
      </c>
      <c r="B17" s="15"/>
      <c r="C17" s="16"/>
      <c r="D17" s="15"/>
      <c r="E17" s="16"/>
    </row>
    <row r="18" spans="1:5" ht="30" x14ac:dyDescent="0.25">
      <c r="A18" s="4" t="s">
        <v>17</v>
      </c>
      <c r="B18" s="5" t="s">
        <v>70</v>
      </c>
      <c r="C18" s="13"/>
      <c r="D18" s="5" t="s">
        <v>70</v>
      </c>
      <c r="E18" s="13"/>
    </row>
    <row r="19" spans="1:5" ht="15.75" x14ac:dyDescent="0.25">
      <c r="A19" s="4"/>
      <c r="B19" s="5"/>
      <c r="C19" s="13"/>
      <c r="D19" s="5"/>
      <c r="E19" s="13"/>
    </row>
    <row r="20" spans="1:5" ht="15.75" x14ac:dyDescent="0.25">
      <c r="A20" s="14" t="s">
        <v>18</v>
      </c>
      <c r="B20" s="15"/>
      <c r="C20" s="16"/>
      <c r="D20" s="15"/>
      <c r="E20" s="16"/>
    </row>
    <row r="21" spans="1:5" ht="48.75" customHeight="1" x14ac:dyDescent="0.25">
      <c r="A21" s="17" t="s">
        <v>19</v>
      </c>
      <c r="B21" s="5" t="s">
        <v>70</v>
      </c>
      <c r="C21" s="13"/>
      <c r="D21" s="5" t="s">
        <v>70</v>
      </c>
      <c r="E21" s="13"/>
    </row>
    <row r="22" spans="1:5" ht="30" x14ac:dyDescent="0.25">
      <c r="A22" s="4" t="s">
        <v>20</v>
      </c>
      <c r="B22" s="5" t="s">
        <v>70</v>
      </c>
      <c r="C22" s="13"/>
      <c r="D22" s="5" t="s">
        <v>70</v>
      </c>
      <c r="E22" s="13"/>
    </row>
    <row r="23" spans="1:5" ht="30" x14ac:dyDescent="0.25">
      <c r="A23" s="18" t="s">
        <v>21</v>
      </c>
      <c r="B23" s="19" t="s">
        <v>70</v>
      </c>
      <c r="C23" s="20"/>
      <c r="D23" s="19" t="s">
        <v>70</v>
      </c>
      <c r="E23" s="20"/>
    </row>
    <row r="24" spans="1:5" ht="15.75" x14ac:dyDescent="0.25">
      <c r="A24" s="18"/>
      <c r="B24" s="19"/>
      <c r="C24" s="20"/>
      <c r="D24" s="19"/>
      <c r="E24" s="20"/>
    </row>
    <row r="25" spans="1:5" ht="15.75" x14ac:dyDescent="0.25">
      <c r="A25" s="14" t="s">
        <v>22</v>
      </c>
      <c r="B25" s="15"/>
      <c r="C25" s="16"/>
      <c r="D25" s="15"/>
      <c r="E25" s="16"/>
    </row>
    <row r="26" spans="1:5" ht="30" x14ac:dyDescent="0.25">
      <c r="A26" s="18" t="s">
        <v>23</v>
      </c>
      <c r="B26" s="19" t="s">
        <v>70</v>
      </c>
      <c r="C26" s="20"/>
      <c r="D26" s="19" t="s">
        <v>70</v>
      </c>
      <c r="E26" s="20"/>
    </row>
    <row r="27" spans="1:5" ht="15.75" x14ac:dyDescent="0.25">
      <c r="A27" s="18" t="s">
        <v>24</v>
      </c>
      <c r="B27" s="19" t="s">
        <v>70</v>
      </c>
      <c r="C27" s="20"/>
      <c r="D27" s="19" t="s">
        <v>70</v>
      </c>
      <c r="E27" s="20"/>
    </row>
    <row r="28" spans="1:5" ht="16.5" thickBot="1" x14ac:dyDescent="0.3">
      <c r="A28" s="21"/>
      <c r="B28" s="19"/>
      <c r="C28" s="20"/>
      <c r="D28" s="95"/>
      <c r="E28" s="96"/>
    </row>
    <row r="29" spans="1:5" ht="18.600000000000001" customHeight="1" x14ac:dyDescent="0.25">
      <c r="A29" s="22" t="s">
        <v>25</v>
      </c>
      <c r="B29" s="46">
        <v>454700</v>
      </c>
      <c r="C29" s="16" t="s">
        <v>71</v>
      </c>
      <c r="D29" s="97">
        <v>231621.96</v>
      </c>
      <c r="E29" s="23"/>
    </row>
    <row r="30" spans="1:5" ht="18" customHeight="1" thickBot="1" x14ac:dyDescent="0.3">
      <c r="A30" s="24" t="s">
        <v>26</v>
      </c>
      <c r="B30" s="46">
        <v>550187</v>
      </c>
      <c r="C30" s="16" t="s">
        <v>71</v>
      </c>
      <c r="D30" s="98">
        <v>280262.57</v>
      </c>
      <c r="E30" s="25"/>
    </row>
    <row r="31" spans="1:5" ht="63" x14ac:dyDescent="0.25">
      <c r="A31" s="26" t="s">
        <v>27</v>
      </c>
      <c r="B31" s="46">
        <v>14400</v>
      </c>
      <c r="C31" s="27"/>
      <c r="D31" s="99">
        <v>15600</v>
      </c>
      <c r="E31" s="27"/>
    </row>
    <row r="32" spans="1:5" ht="63.75" thickBot="1" x14ac:dyDescent="0.3">
      <c r="A32" s="24" t="s">
        <v>28</v>
      </c>
      <c r="B32" s="46">
        <v>17424</v>
      </c>
      <c r="C32" s="25"/>
      <c r="D32" s="98">
        <v>18876</v>
      </c>
      <c r="E32" s="25"/>
    </row>
  </sheetData>
  <mergeCells count="5">
    <mergeCell ref="A1:C1"/>
    <mergeCell ref="A2:C2"/>
    <mergeCell ref="A3:C3"/>
    <mergeCell ref="B4:C4"/>
    <mergeCell ref="D4:E4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8"/>
  <sheetViews>
    <sheetView zoomScale="85" zoomScaleNormal="85" workbookViewId="0">
      <selection activeCell="M20" sqref="M20"/>
    </sheetView>
  </sheetViews>
  <sheetFormatPr defaultRowHeight="15" x14ac:dyDescent="0.25"/>
  <cols>
    <col min="1" max="4" width="25.140625" style="37" customWidth="1"/>
    <col min="5" max="8" width="9.140625" style="37" customWidth="1"/>
    <col min="9" max="10" width="9.140625" style="29" customWidth="1"/>
    <col min="11" max="11" width="13.28515625" style="28" customWidth="1"/>
    <col min="12" max="1025" width="9.140625" style="28" customWidth="1"/>
  </cols>
  <sheetData>
    <row r="1" spans="1:10" ht="21" x14ac:dyDescent="0.25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3.75" x14ac:dyDescent="0.25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7" customHeight="1" x14ac:dyDescent="0.25">
      <c r="A3" s="30" t="s">
        <v>31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25">
      <c r="A4" s="31" t="s">
        <v>32</v>
      </c>
      <c r="B4" s="32"/>
      <c r="C4" s="32"/>
      <c r="D4" s="32"/>
      <c r="E4" s="32"/>
      <c r="F4" s="32"/>
      <c r="G4" s="32"/>
      <c r="H4" s="32"/>
      <c r="I4" s="33"/>
      <c r="J4" s="34"/>
    </row>
    <row r="5" spans="1:10" x14ac:dyDescent="0.2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25">
      <c r="A6" s="90" t="s">
        <v>33</v>
      </c>
      <c r="B6" s="90"/>
      <c r="C6" s="90"/>
      <c r="D6" s="35" t="s">
        <v>34</v>
      </c>
      <c r="E6" s="32"/>
      <c r="F6" s="32"/>
      <c r="G6" s="91" t="s">
        <v>35</v>
      </c>
      <c r="H6" s="91"/>
      <c r="I6" s="91"/>
      <c r="J6" s="34"/>
    </row>
    <row r="7" spans="1:10" x14ac:dyDescent="0.25">
      <c r="A7" s="80" t="s">
        <v>74</v>
      </c>
      <c r="B7" s="80"/>
      <c r="C7" s="80"/>
      <c r="D7" s="81">
        <v>602647469</v>
      </c>
      <c r="E7" s="81"/>
      <c r="F7" s="81"/>
      <c r="G7" s="82" t="s">
        <v>75</v>
      </c>
      <c r="H7" s="83"/>
      <c r="I7" s="83"/>
      <c r="J7" s="83"/>
    </row>
    <row r="8" spans="1:10" ht="21.75" customHeight="1" x14ac:dyDescent="0.25">
      <c r="A8" s="84" t="s">
        <v>36</v>
      </c>
      <c r="B8" s="84"/>
      <c r="C8" s="84"/>
      <c r="D8" s="84"/>
      <c r="E8" s="84"/>
      <c r="F8" s="84"/>
      <c r="G8" s="84"/>
      <c r="H8" s="84"/>
      <c r="I8" s="84"/>
      <c r="J8" s="84"/>
    </row>
    <row r="9" spans="1:10" x14ac:dyDescent="0.25">
      <c r="A9" s="85"/>
      <c r="B9" s="85"/>
      <c r="C9" s="85"/>
      <c r="D9" s="85"/>
      <c r="E9" s="76" t="s">
        <v>37</v>
      </c>
      <c r="F9" s="76"/>
      <c r="G9" s="76" t="s">
        <v>38</v>
      </c>
      <c r="H9" s="76"/>
      <c r="I9" s="77" t="s">
        <v>39</v>
      </c>
      <c r="J9" s="77"/>
    </row>
    <row r="10" spans="1:10" s="37" customFormat="1" x14ac:dyDescent="0.25">
      <c r="A10" s="78" t="s">
        <v>40</v>
      </c>
      <c r="B10" s="78"/>
      <c r="C10" s="78"/>
      <c r="D10" s="36" t="s">
        <v>41</v>
      </c>
      <c r="E10" s="65">
        <v>216000</v>
      </c>
      <c r="F10" s="65"/>
      <c r="G10" s="65">
        <v>45360</v>
      </c>
      <c r="H10" s="65"/>
      <c r="I10" s="79">
        <v>261360</v>
      </c>
      <c r="J10" s="79"/>
    </row>
    <row r="11" spans="1:10" s="37" customFormat="1" x14ac:dyDescent="0.25">
      <c r="A11" s="38" t="s">
        <v>42</v>
      </c>
      <c r="B11" s="39"/>
      <c r="C11" s="39"/>
      <c r="D11" s="40">
        <v>2</v>
      </c>
      <c r="E11" s="65">
        <f>E10*D11</f>
        <v>432000</v>
      </c>
      <c r="F11" s="65"/>
      <c r="G11" s="65">
        <v>90720</v>
      </c>
      <c r="H11" s="65"/>
      <c r="I11" s="79">
        <f>I10*D11</f>
        <v>522720</v>
      </c>
      <c r="J11" s="79"/>
    </row>
    <row r="12" spans="1:10" x14ac:dyDescent="0.25">
      <c r="A12" s="73"/>
      <c r="B12" s="73"/>
      <c r="C12" s="73"/>
      <c r="D12" s="73"/>
      <c r="E12" s="73"/>
      <c r="F12" s="73"/>
      <c r="G12" s="73"/>
      <c r="H12" s="73"/>
      <c r="I12" s="41">
        <v>2</v>
      </c>
      <c r="J12" s="42" t="s">
        <v>43</v>
      </c>
    </row>
    <row r="13" spans="1:10" ht="5.25" customHeight="1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0" ht="18" customHeight="1" x14ac:dyDescent="0.25">
      <c r="A14" s="67" t="s">
        <v>44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x14ac:dyDescent="0.25">
      <c r="A15" s="75"/>
      <c r="B15" s="75"/>
      <c r="C15" s="75"/>
      <c r="D15" s="75"/>
      <c r="E15" s="76" t="s">
        <v>37</v>
      </c>
      <c r="F15" s="76"/>
      <c r="G15" s="76" t="s">
        <v>38</v>
      </c>
      <c r="H15" s="76"/>
      <c r="I15" s="77" t="s">
        <v>39</v>
      </c>
      <c r="J15" s="77"/>
    </row>
    <row r="16" spans="1:10" ht="32.25" customHeight="1" x14ac:dyDescent="0.25">
      <c r="A16" s="64" t="s">
        <v>45</v>
      </c>
      <c r="B16" s="64"/>
      <c r="C16" s="64"/>
      <c r="D16" s="64"/>
      <c r="E16" s="65">
        <v>1200</v>
      </c>
      <c r="F16" s="65"/>
      <c r="G16" s="65">
        <v>252</v>
      </c>
      <c r="H16" s="65"/>
      <c r="I16" s="70">
        <v>1452</v>
      </c>
      <c r="J16" s="70"/>
    </row>
    <row r="17" spans="1:10" x14ac:dyDescent="0.25">
      <c r="A17" s="73" t="s">
        <v>46</v>
      </c>
      <c r="B17" s="73"/>
      <c r="C17" s="73"/>
      <c r="D17" s="73"/>
      <c r="E17" s="73"/>
      <c r="F17" s="73"/>
      <c r="G17" s="73"/>
      <c r="H17" s="73"/>
      <c r="I17" s="41">
        <v>1</v>
      </c>
      <c r="J17" s="42" t="s">
        <v>47</v>
      </c>
    </row>
    <row r="18" spans="1:10" ht="32.25" customHeight="1" x14ac:dyDescent="0.25">
      <c r="A18" s="74" t="s">
        <v>48</v>
      </c>
      <c r="B18" s="74"/>
      <c r="C18" s="74"/>
      <c r="D18" s="74"/>
      <c r="E18" s="61">
        <f>E16*(8-I12)*I17</f>
        <v>7200</v>
      </c>
      <c r="F18" s="61"/>
      <c r="G18" s="61">
        <f>G16*(8-I12)*I17</f>
        <v>1512</v>
      </c>
      <c r="H18" s="61"/>
      <c r="I18" s="62">
        <f>I16*(8-I12)*I17</f>
        <v>8712</v>
      </c>
      <c r="J18" s="62"/>
    </row>
    <row r="19" spans="1:10" ht="3.75" customHeight="1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47.25" customHeight="1" x14ac:dyDescent="0.25">
      <c r="A20" s="64" t="s">
        <v>49</v>
      </c>
      <c r="B20" s="64"/>
      <c r="C20" s="64"/>
      <c r="D20" s="64"/>
      <c r="E20" s="65">
        <v>0</v>
      </c>
      <c r="F20" s="65"/>
      <c r="G20" s="65">
        <v>0</v>
      </c>
      <c r="H20" s="65"/>
      <c r="I20" s="70">
        <v>0</v>
      </c>
      <c r="J20" s="70"/>
    </row>
    <row r="21" spans="1:10" x14ac:dyDescent="0.25">
      <c r="A21" s="73" t="s">
        <v>50</v>
      </c>
      <c r="B21" s="73"/>
      <c r="C21" s="73"/>
      <c r="D21" s="73"/>
      <c r="E21" s="73"/>
      <c r="F21" s="73"/>
      <c r="G21" s="73"/>
      <c r="H21" s="73"/>
      <c r="I21" s="41">
        <v>0</v>
      </c>
      <c r="J21" s="42" t="s">
        <v>47</v>
      </c>
    </row>
    <row r="22" spans="1:10" ht="33.75" customHeight="1" x14ac:dyDescent="0.25">
      <c r="A22" s="71" t="s">
        <v>51</v>
      </c>
      <c r="B22" s="71"/>
      <c r="C22" s="71"/>
      <c r="D22" s="71"/>
      <c r="E22" s="61">
        <f>E20*(8-I12)*I21</f>
        <v>0</v>
      </c>
      <c r="F22" s="61"/>
      <c r="G22" s="61">
        <f>G20*(8-I12)*I21</f>
        <v>0</v>
      </c>
      <c r="H22" s="61"/>
      <c r="I22" s="62">
        <f>I20*(8-I12)*I21</f>
        <v>0</v>
      </c>
      <c r="J22" s="62"/>
    </row>
    <row r="23" spans="1:10" ht="5.2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54" customHeight="1" x14ac:dyDescent="0.25">
      <c r="A24" s="64" t="s">
        <v>52</v>
      </c>
      <c r="B24" s="64"/>
      <c r="C24" s="64"/>
      <c r="D24" s="64"/>
      <c r="E24" s="65">
        <v>0</v>
      </c>
      <c r="F24" s="65"/>
      <c r="G24" s="65">
        <v>0</v>
      </c>
      <c r="H24" s="65"/>
      <c r="I24" s="70">
        <v>0</v>
      </c>
      <c r="J24" s="70"/>
    </row>
    <row r="25" spans="1:10" ht="15.75" customHeight="1" x14ac:dyDescent="0.25">
      <c r="A25" s="64" t="s">
        <v>53</v>
      </c>
      <c r="B25" s="64"/>
      <c r="C25" s="64"/>
      <c r="D25" s="64"/>
      <c r="E25" s="64"/>
      <c r="F25" s="64"/>
      <c r="G25" s="64"/>
      <c r="H25" s="64"/>
      <c r="I25" s="41">
        <v>0</v>
      </c>
      <c r="J25" s="42" t="s">
        <v>47</v>
      </c>
    </row>
    <row r="26" spans="1:10" ht="36" customHeight="1" x14ac:dyDescent="0.25">
      <c r="A26" s="68" t="s">
        <v>54</v>
      </c>
      <c r="B26" s="68"/>
      <c r="C26" s="68"/>
      <c r="D26" s="68"/>
      <c r="E26" s="61">
        <f>E24*(8-I12)*I25</f>
        <v>0</v>
      </c>
      <c r="F26" s="61"/>
      <c r="G26" s="61">
        <f>G24*(8-I12)*I25</f>
        <v>0</v>
      </c>
      <c r="H26" s="61"/>
      <c r="I26" s="62">
        <f>I24*(8-I12)*I25</f>
        <v>0</v>
      </c>
      <c r="J26" s="62"/>
    </row>
    <row r="27" spans="1:10" ht="4.5" customHeight="1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ht="30" customHeight="1" x14ac:dyDescent="0.25">
      <c r="A28" s="56" t="s">
        <v>55</v>
      </c>
      <c r="B28" s="56"/>
      <c r="C28" s="56"/>
      <c r="D28" s="56"/>
      <c r="E28" s="61">
        <f>D11*(E18+E22+E26)</f>
        <v>14400</v>
      </c>
      <c r="F28" s="61"/>
      <c r="G28" s="61">
        <f>D11*(G18+G22+G26)</f>
        <v>3024</v>
      </c>
      <c r="H28" s="61"/>
      <c r="I28" s="62">
        <f>D11*(I18+I22+I26)</f>
        <v>17424</v>
      </c>
      <c r="J28" s="62"/>
    </row>
    <row r="29" spans="1:10" ht="30" customHeight="1" x14ac:dyDescent="0.25">
      <c r="A29" s="67" t="s">
        <v>56</v>
      </c>
      <c r="B29" s="67"/>
      <c r="C29" s="67"/>
      <c r="D29" s="67"/>
      <c r="E29" s="67"/>
      <c r="F29" s="67"/>
      <c r="G29" s="67"/>
      <c r="H29" s="67"/>
      <c r="I29" s="67"/>
      <c r="J29" s="67"/>
    </row>
    <row r="30" spans="1:10" ht="51" customHeight="1" x14ac:dyDescent="0.25">
      <c r="A30" s="64" t="s">
        <v>57</v>
      </c>
      <c r="B30" s="64"/>
      <c r="C30" s="64"/>
      <c r="D30" s="64"/>
      <c r="E30" s="65">
        <v>1560</v>
      </c>
      <c r="F30" s="65"/>
      <c r="G30" s="65">
        <v>327.60000000000002</v>
      </c>
      <c r="H30" s="65"/>
      <c r="I30" s="66">
        <v>1887.6</v>
      </c>
      <c r="J30" s="66"/>
    </row>
    <row r="31" spans="1:10" ht="29.25" customHeight="1" x14ac:dyDescent="0.25">
      <c r="A31" s="67" t="s">
        <v>58</v>
      </c>
      <c r="B31" s="67"/>
      <c r="C31" s="67"/>
      <c r="D31" s="67"/>
      <c r="E31" s="67"/>
      <c r="F31" s="67"/>
      <c r="G31" s="67"/>
      <c r="H31" s="67"/>
      <c r="I31" s="67"/>
      <c r="J31" s="67"/>
    </row>
    <row r="32" spans="1:10" ht="29.25" customHeight="1" x14ac:dyDescent="0.25">
      <c r="A32" s="64" t="s">
        <v>59</v>
      </c>
      <c r="B32" s="64"/>
      <c r="C32" s="64"/>
      <c r="D32" s="64"/>
      <c r="E32" s="65">
        <v>600</v>
      </c>
      <c r="F32" s="65"/>
      <c r="G32" s="65">
        <v>126</v>
      </c>
      <c r="H32" s="65"/>
      <c r="I32" s="66">
        <v>726</v>
      </c>
      <c r="J32" s="66"/>
    </row>
    <row r="33" spans="1:10" ht="48" customHeight="1" x14ac:dyDescent="0.25">
      <c r="A33" s="64" t="s">
        <v>60</v>
      </c>
      <c r="B33" s="64"/>
      <c r="C33" s="64"/>
      <c r="D33" s="64"/>
      <c r="E33" s="65">
        <v>500</v>
      </c>
      <c r="F33" s="65"/>
      <c r="G33" s="65">
        <v>105</v>
      </c>
      <c r="H33" s="65"/>
      <c r="I33" s="66">
        <v>605</v>
      </c>
      <c r="J33" s="66"/>
    </row>
    <row r="34" spans="1:10" ht="39" customHeight="1" x14ac:dyDescent="0.25">
      <c r="A34" s="60" t="s">
        <v>61</v>
      </c>
      <c r="B34" s="60"/>
      <c r="C34" s="60"/>
      <c r="D34" s="60"/>
      <c r="E34" s="61">
        <f>(E32+E33)*1*(8-I12)</f>
        <v>6600</v>
      </c>
      <c r="F34" s="61"/>
      <c r="G34" s="61">
        <f>(G32+G33)*1*(8-I12)</f>
        <v>1386</v>
      </c>
      <c r="H34" s="61"/>
      <c r="I34" s="62">
        <f>(I32+I33)*1*(8-I12)</f>
        <v>7986</v>
      </c>
      <c r="J34" s="62"/>
    </row>
    <row r="35" spans="1:10" ht="3.75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</row>
    <row r="36" spans="1:10" s="43" customFormat="1" ht="39.75" customHeight="1" x14ac:dyDescent="0.25">
      <c r="A36" s="56" t="s">
        <v>62</v>
      </c>
      <c r="B36" s="56"/>
      <c r="C36" s="56"/>
      <c r="D36" s="56"/>
      <c r="E36" s="57">
        <f>E11+E28+E30+E34</f>
        <v>454560</v>
      </c>
      <c r="F36" s="57"/>
      <c r="G36" s="57">
        <f>G11+G28+G30+G34</f>
        <v>95457.600000000006</v>
      </c>
      <c r="H36" s="57"/>
      <c r="I36" s="58">
        <f>I11+I28+I30+I34</f>
        <v>550017.6</v>
      </c>
      <c r="J36" s="58"/>
    </row>
    <row r="37" spans="1:10" ht="9.75" customHeight="1" x14ac:dyDescent="0.25"/>
    <row r="38" spans="1:10" ht="30" customHeight="1" x14ac:dyDescent="0.25">
      <c r="A38" s="59" t="s">
        <v>63</v>
      </c>
      <c r="B38" s="59"/>
      <c r="C38" s="59"/>
      <c r="D38" s="59"/>
      <c r="E38" s="59"/>
      <c r="F38" s="59"/>
      <c r="G38" s="59"/>
      <c r="H38" s="59"/>
      <c r="I38" s="59"/>
      <c r="J38" s="59"/>
    </row>
    <row r="39" spans="1:10" ht="32.25" customHeight="1" x14ac:dyDescent="0.25">
      <c r="A39" s="52" t="s">
        <v>64</v>
      </c>
      <c r="B39" s="52"/>
      <c r="C39" s="52"/>
      <c r="D39" s="52"/>
      <c r="E39" s="52"/>
      <c r="F39" s="52"/>
      <c r="G39" s="52"/>
      <c r="H39" s="52"/>
      <c r="I39" s="52"/>
      <c r="J39" s="52"/>
    </row>
    <row r="40" spans="1:10" ht="46.5" customHeight="1" x14ac:dyDescent="0.25">
      <c r="A40" s="53" t="s">
        <v>65</v>
      </c>
      <c r="B40" s="53"/>
      <c r="C40" s="53"/>
      <c r="D40" s="53"/>
      <c r="E40" s="53"/>
      <c r="F40" s="53"/>
      <c r="G40" s="53"/>
      <c r="H40" s="53"/>
      <c r="I40" s="53"/>
      <c r="J40" s="53"/>
    </row>
    <row r="41" spans="1:10" ht="44.25" customHeight="1" x14ac:dyDescent="0.25">
      <c r="A41" s="54" t="s">
        <v>66</v>
      </c>
      <c r="B41" s="54"/>
      <c r="C41" s="54"/>
      <c r="D41" s="54"/>
      <c r="E41" s="54"/>
      <c r="F41" s="54"/>
      <c r="G41" s="54"/>
      <c r="H41" s="54"/>
      <c r="I41" s="54"/>
      <c r="J41" s="54"/>
    </row>
    <row r="42" spans="1:10" ht="9" customHeigh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</row>
    <row r="43" spans="1:10" ht="31.5" customHeight="1" x14ac:dyDescent="0.25">
      <c r="A43" s="51" t="s">
        <v>67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ht="33" customHeight="1" x14ac:dyDescent="0.25">
      <c r="A44" s="51" t="s">
        <v>68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 ht="39" customHeight="1" x14ac:dyDescent="0.25">
      <c r="A45" s="51" t="s">
        <v>69</v>
      </c>
      <c r="B45" s="51"/>
      <c r="C45" s="51"/>
      <c r="D45" s="51"/>
      <c r="E45" s="51"/>
      <c r="F45" s="51"/>
      <c r="G45" s="51"/>
      <c r="H45" s="51"/>
      <c r="I45" s="51"/>
      <c r="J45" s="51"/>
    </row>
    <row r="47" spans="1:10" ht="27" customHeight="1" x14ac:dyDescent="0.25"/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5:J35"/>
    <mergeCell ref="A36:D36"/>
    <mergeCell ref="E36:F36"/>
    <mergeCell ref="G36:H36"/>
    <mergeCell ref="I36:J36"/>
    <mergeCell ref="A38:J38"/>
    <mergeCell ref="A44:J44"/>
    <mergeCell ref="A45:J45"/>
    <mergeCell ref="A39:J39"/>
    <mergeCell ref="A40:J40"/>
    <mergeCell ref="A41:J41"/>
    <mergeCell ref="A42:J42"/>
    <mergeCell ref="A43:J43"/>
  </mergeCells>
  <hyperlinks>
    <hyperlink ref="G7" r:id="rId1"/>
  </hyperlinks>
  <pageMargins left="0.24027777777777801" right="0.24027777777777801" top="0.25" bottom="0.22013888888888899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85" zoomScaleNormal="85" workbookViewId="0">
      <selection activeCell="L22" sqref="L22"/>
    </sheetView>
  </sheetViews>
  <sheetFormatPr defaultRowHeight="15" x14ac:dyDescent="0.25"/>
  <cols>
    <col min="1" max="4" width="25.140625" style="37" customWidth="1"/>
    <col min="5" max="8" width="9.140625" style="37" customWidth="1"/>
    <col min="9" max="10" width="9.140625" style="29" customWidth="1"/>
  </cols>
  <sheetData>
    <row r="1" spans="1:10" ht="21" x14ac:dyDescent="0.25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34.5" thickBot="1" x14ac:dyDescent="0.3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6.5" thickBot="1" x14ac:dyDescent="0.3">
      <c r="A3" s="30" t="s">
        <v>31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25">
      <c r="A4" s="31" t="s">
        <v>32</v>
      </c>
      <c r="B4" s="32"/>
      <c r="C4" s="32"/>
      <c r="D4" s="32"/>
      <c r="E4" s="32"/>
      <c r="F4" s="32"/>
      <c r="G4" s="32"/>
      <c r="H4" s="32"/>
      <c r="I4" s="33"/>
      <c r="J4" s="34"/>
    </row>
    <row r="5" spans="1:10" x14ac:dyDescent="0.25">
      <c r="A5" s="89" t="s">
        <v>77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25">
      <c r="A6" s="90" t="s">
        <v>33</v>
      </c>
      <c r="B6" s="90"/>
      <c r="C6" s="90"/>
      <c r="D6" s="35" t="s">
        <v>34</v>
      </c>
      <c r="E6" s="32"/>
      <c r="F6" s="32"/>
      <c r="G6" s="91" t="s">
        <v>35</v>
      </c>
      <c r="H6" s="91"/>
      <c r="I6" s="91"/>
      <c r="J6" s="34"/>
    </row>
    <row r="7" spans="1:10" ht="15.75" thickBot="1" x14ac:dyDescent="0.3">
      <c r="A7" s="80" t="s">
        <v>78</v>
      </c>
      <c r="B7" s="80"/>
      <c r="C7" s="80"/>
      <c r="D7" s="81">
        <v>724157196</v>
      </c>
      <c r="E7" s="81"/>
      <c r="F7" s="81"/>
      <c r="G7" s="82" t="s">
        <v>79</v>
      </c>
      <c r="H7" s="83"/>
      <c r="I7" s="83"/>
      <c r="J7" s="83"/>
    </row>
    <row r="8" spans="1:10" ht="16.5" thickTop="1" thickBot="1" x14ac:dyDescent="0.3">
      <c r="A8" s="84" t="s">
        <v>36</v>
      </c>
      <c r="B8" s="84"/>
      <c r="C8" s="84"/>
      <c r="D8" s="84"/>
      <c r="E8" s="84"/>
      <c r="F8" s="84"/>
      <c r="G8" s="84"/>
      <c r="H8" s="84"/>
      <c r="I8" s="84"/>
      <c r="J8" s="84"/>
    </row>
    <row r="9" spans="1:10" ht="15.75" thickBot="1" x14ac:dyDescent="0.3">
      <c r="A9" s="85"/>
      <c r="B9" s="85"/>
      <c r="C9" s="85"/>
      <c r="D9" s="85"/>
      <c r="E9" s="76" t="s">
        <v>37</v>
      </c>
      <c r="F9" s="76"/>
      <c r="G9" s="76" t="s">
        <v>38</v>
      </c>
      <c r="H9" s="76"/>
      <c r="I9" s="77" t="s">
        <v>39</v>
      </c>
      <c r="J9" s="77"/>
    </row>
    <row r="10" spans="1:10" ht="15.75" thickBot="1" x14ac:dyDescent="0.3">
      <c r="A10" s="78" t="s">
        <v>40</v>
      </c>
      <c r="B10" s="78"/>
      <c r="C10" s="78"/>
      <c r="D10" s="44" t="s">
        <v>41</v>
      </c>
      <c r="E10" s="65">
        <v>231621.96</v>
      </c>
      <c r="F10" s="65"/>
      <c r="G10" s="65">
        <v>48640.61</v>
      </c>
      <c r="H10" s="65"/>
      <c r="I10" s="79">
        <v>280262.57</v>
      </c>
      <c r="J10" s="79"/>
    </row>
    <row r="11" spans="1:10" ht="15.75" thickBot="1" x14ac:dyDescent="0.3">
      <c r="A11" s="38" t="s">
        <v>42</v>
      </c>
      <c r="B11" s="39"/>
      <c r="C11" s="39"/>
      <c r="D11" s="40">
        <v>2</v>
      </c>
      <c r="E11" s="65">
        <v>463243.92</v>
      </c>
      <c r="F11" s="65"/>
      <c r="G11" s="65">
        <v>97281.22</v>
      </c>
      <c r="H11" s="65"/>
      <c r="I11" s="79">
        <v>560525.14</v>
      </c>
      <c r="J11" s="79"/>
    </row>
    <row r="12" spans="1:10" ht="15.75" thickBot="1" x14ac:dyDescent="0.3">
      <c r="A12" s="73" t="s">
        <v>80</v>
      </c>
      <c r="B12" s="73"/>
      <c r="C12" s="73"/>
      <c r="D12" s="73"/>
      <c r="E12" s="73"/>
      <c r="F12" s="73"/>
      <c r="G12" s="73"/>
      <c r="H12" s="73"/>
      <c r="I12" s="41">
        <v>2</v>
      </c>
      <c r="J12" s="42" t="s">
        <v>43</v>
      </c>
    </row>
    <row r="13" spans="1:10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0" ht="15.75" thickBot="1" x14ac:dyDescent="0.3">
      <c r="A14" s="67" t="s">
        <v>44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15.75" thickBot="1" x14ac:dyDescent="0.3">
      <c r="A15" s="75"/>
      <c r="B15" s="75"/>
      <c r="C15" s="75"/>
      <c r="D15" s="75"/>
      <c r="E15" s="76" t="s">
        <v>37</v>
      </c>
      <c r="F15" s="76"/>
      <c r="G15" s="76" t="s">
        <v>38</v>
      </c>
      <c r="H15" s="76"/>
      <c r="I15" s="77" t="s">
        <v>39</v>
      </c>
      <c r="J15" s="77"/>
    </row>
    <row r="16" spans="1:10" ht="15.75" thickBot="1" x14ac:dyDescent="0.3">
      <c r="A16" s="64" t="s">
        <v>45</v>
      </c>
      <c r="B16" s="64"/>
      <c r="C16" s="64"/>
      <c r="D16" s="64"/>
      <c r="E16" s="65">
        <v>1300</v>
      </c>
      <c r="F16" s="65"/>
      <c r="G16" s="65">
        <v>273</v>
      </c>
      <c r="H16" s="65"/>
      <c r="I16" s="70">
        <v>1573</v>
      </c>
      <c r="J16" s="70"/>
    </row>
    <row r="17" spans="1:10" ht="15.75" thickBot="1" x14ac:dyDescent="0.3">
      <c r="A17" s="73" t="s">
        <v>46</v>
      </c>
      <c r="B17" s="73"/>
      <c r="C17" s="73"/>
      <c r="D17" s="73"/>
      <c r="E17" s="73"/>
      <c r="F17" s="73"/>
      <c r="G17" s="73"/>
      <c r="H17" s="73"/>
      <c r="I17" s="41">
        <v>1</v>
      </c>
      <c r="J17" s="42" t="s">
        <v>47</v>
      </c>
    </row>
    <row r="18" spans="1:10" ht="15.75" thickBot="1" x14ac:dyDescent="0.3">
      <c r="A18" s="74" t="s">
        <v>48</v>
      </c>
      <c r="B18" s="74"/>
      <c r="C18" s="74"/>
      <c r="D18" s="74"/>
      <c r="E18" s="61">
        <f>E16*(8-I12)*I17</f>
        <v>7800</v>
      </c>
      <c r="F18" s="61"/>
      <c r="G18" s="61">
        <f>G16*(8-I12)*I17</f>
        <v>1638</v>
      </c>
      <c r="H18" s="61"/>
      <c r="I18" s="62">
        <f>I16*(8-I12)*I17</f>
        <v>9438</v>
      </c>
      <c r="J18" s="62"/>
    </row>
    <row r="19" spans="1:10" ht="15.75" thickBot="1" x14ac:dyDescent="0.3">
      <c r="A19" s="72" t="s">
        <v>81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15.75" thickBot="1" x14ac:dyDescent="0.3">
      <c r="A20" s="64" t="s">
        <v>49</v>
      </c>
      <c r="B20" s="64"/>
      <c r="C20" s="64"/>
      <c r="D20" s="64"/>
      <c r="E20" s="65">
        <v>0</v>
      </c>
      <c r="F20" s="65"/>
      <c r="G20" s="65">
        <v>0</v>
      </c>
      <c r="H20" s="65"/>
      <c r="I20" s="70">
        <v>0</v>
      </c>
      <c r="J20" s="70"/>
    </row>
    <row r="21" spans="1:10" ht="15.75" thickBot="1" x14ac:dyDescent="0.3">
      <c r="A21" s="73" t="s">
        <v>50</v>
      </c>
      <c r="B21" s="73"/>
      <c r="C21" s="73"/>
      <c r="D21" s="73"/>
      <c r="E21" s="73"/>
      <c r="F21" s="73"/>
      <c r="G21" s="73"/>
      <c r="H21" s="73"/>
      <c r="I21" s="41">
        <v>0</v>
      </c>
      <c r="J21" s="42" t="s">
        <v>47</v>
      </c>
    </row>
    <row r="22" spans="1:10" ht="15.75" thickBot="1" x14ac:dyDescent="0.3">
      <c r="A22" s="71" t="s">
        <v>51</v>
      </c>
      <c r="B22" s="71"/>
      <c r="C22" s="71"/>
      <c r="D22" s="71"/>
      <c r="E22" s="61">
        <f>E20*(8-I12)*I21</f>
        <v>0</v>
      </c>
      <c r="F22" s="61"/>
      <c r="G22" s="61">
        <f>G20*(8-I12)*I21</f>
        <v>0</v>
      </c>
      <c r="H22" s="61"/>
      <c r="I22" s="62">
        <f>I20*(8-I12)*I21</f>
        <v>0</v>
      </c>
      <c r="J22" s="62"/>
    </row>
    <row r="23" spans="1:10" ht="15.75" thickBot="1" x14ac:dyDescent="0.3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15.75" thickBot="1" x14ac:dyDescent="0.3">
      <c r="A24" s="64" t="s">
        <v>52</v>
      </c>
      <c r="B24" s="64"/>
      <c r="C24" s="64"/>
      <c r="D24" s="64"/>
      <c r="E24" s="65">
        <v>0</v>
      </c>
      <c r="F24" s="65"/>
      <c r="G24" s="65">
        <v>0</v>
      </c>
      <c r="H24" s="65"/>
      <c r="I24" s="70">
        <v>0</v>
      </c>
      <c r="J24" s="70"/>
    </row>
    <row r="25" spans="1:10" ht="15.75" thickBot="1" x14ac:dyDescent="0.3">
      <c r="A25" s="64" t="s">
        <v>53</v>
      </c>
      <c r="B25" s="64"/>
      <c r="C25" s="64"/>
      <c r="D25" s="64"/>
      <c r="E25" s="64"/>
      <c r="F25" s="64"/>
      <c r="G25" s="64"/>
      <c r="H25" s="64"/>
      <c r="I25" s="41"/>
      <c r="J25" s="42" t="s">
        <v>47</v>
      </c>
    </row>
    <row r="26" spans="1:10" ht="15.75" thickBot="1" x14ac:dyDescent="0.3">
      <c r="A26" s="68" t="s">
        <v>54</v>
      </c>
      <c r="B26" s="68"/>
      <c r="C26" s="68"/>
      <c r="D26" s="68"/>
      <c r="E26" s="61">
        <f>E24*(8-I12)*I25</f>
        <v>0</v>
      </c>
      <c r="F26" s="61"/>
      <c r="G26" s="61">
        <f>G24*(8-I12)*I25</f>
        <v>0</v>
      </c>
      <c r="H26" s="61"/>
      <c r="I26" s="62">
        <f>I24*(8-I12)*I25</f>
        <v>0</v>
      </c>
      <c r="J26" s="62"/>
    </row>
    <row r="27" spans="1:10" ht="15.75" thickBot="1" x14ac:dyDescent="0.3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ht="19.5" thickBot="1" x14ac:dyDescent="0.3">
      <c r="A28" s="56" t="s">
        <v>55</v>
      </c>
      <c r="B28" s="56"/>
      <c r="C28" s="56"/>
      <c r="D28" s="56"/>
      <c r="E28" s="61">
        <f>D11*(E18+E22+E26)</f>
        <v>15600</v>
      </c>
      <c r="F28" s="61"/>
      <c r="G28" s="61">
        <f>D11*(G18+G22+G26)</f>
        <v>3276</v>
      </c>
      <c r="H28" s="61"/>
      <c r="I28" s="62">
        <f>D11*(I18+I22+I26)</f>
        <v>18876</v>
      </c>
      <c r="J28" s="62"/>
    </row>
    <row r="29" spans="1:10" ht="15.75" thickBot="1" x14ac:dyDescent="0.3">
      <c r="A29" s="67" t="s">
        <v>56</v>
      </c>
      <c r="B29" s="67"/>
      <c r="C29" s="67"/>
      <c r="D29" s="67"/>
      <c r="E29" s="67"/>
      <c r="F29" s="67"/>
      <c r="G29" s="67"/>
      <c r="H29" s="67"/>
      <c r="I29" s="67"/>
      <c r="J29" s="67"/>
    </row>
    <row r="30" spans="1:10" ht="15.75" thickBot="1" x14ac:dyDescent="0.3">
      <c r="A30" s="64" t="s">
        <v>57</v>
      </c>
      <c r="B30" s="64"/>
      <c r="C30" s="64"/>
      <c r="D30" s="64"/>
      <c r="E30" s="65">
        <v>0</v>
      </c>
      <c r="F30" s="65"/>
      <c r="G30" s="65">
        <v>0</v>
      </c>
      <c r="H30" s="65"/>
      <c r="I30" s="66">
        <v>0</v>
      </c>
      <c r="J30" s="66"/>
    </row>
    <row r="31" spans="1:10" ht="15.75" thickBot="1" x14ac:dyDescent="0.3">
      <c r="A31" s="67" t="s">
        <v>58</v>
      </c>
      <c r="B31" s="67"/>
      <c r="C31" s="67"/>
      <c r="D31" s="67"/>
      <c r="E31" s="67"/>
      <c r="F31" s="67"/>
      <c r="G31" s="67"/>
      <c r="H31" s="67"/>
      <c r="I31" s="67"/>
      <c r="J31" s="67"/>
    </row>
    <row r="32" spans="1:10" ht="15.75" thickBot="1" x14ac:dyDescent="0.3">
      <c r="A32" s="64" t="s">
        <v>59</v>
      </c>
      <c r="B32" s="64"/>
      <c r="C32" s="64"/>
      <c r="D32" s="64"/>
      <c r="E32" s="65">
        <v>350</v>
      </c>
      <c r="F32" s="65"/>
      <c r="G32" s="65">
        <v>73.5</v>
      </c>
      <c r="H32" s="65"/>
      <c r="I32" s="66">
        <v>423.5</v>
      </c>
      <c r="J32" s="66"/>
    </row>
    <row r="33" spans="1:10" ht="15.75" thickBot="1" x14ac:dyDescent="0.3">
      <c r="A33" s="64" t="s">
        <v>60</v>
      </c>
      <c r="B33" s="64"/>
      <c r="C33" s="64"/>
      <c r="D33" s="64"/>
      <c r="E33" s="65"/>
      <c r="F33" s="65"/>
      <c r="G33" s="65"/>
      <c r="H33" s="65"/>
      <c r="I33" s="66">
        <v>500</v>
      </c>
      <c r="J33" s="66"/>
    </row>
    <row r="34" spans="1:10" ht="15.75" thickBot="1" x14ac:dyDescent="0.3">
      <c r="A34" s="60" t="s">
        <v>61</v>
      </c>
      <c r="B34" s="60"/>
      <c r="C34" s="60"/>
      <c r="D34" s="60"/>
      <c r="E34" s="61">
        <f>(E32+E33)*1*(8-I12)</f>
        <v>2100</v>
      </c>
      <c r="F34" s="61"/>
      <c r="G34" s="61">
        <f>(G32+G33)*1*(8-I12)</f>
        <v>441</v>
      </c>
      <c r="H34" s="61"/>
      <c r="I34" s="62">
        <f>(I32+I33)*1*(8-I12)</f>
        <v>5541</v>
      </c>
      <c r="J34" s="62"/>
    </row>
    <row r="35" spans="1:10" ht="15.75" thickBot="1" x14ac:dyDescent="0.3">
      <c r="A35" s="63"/>
      <c r="B35" s="63"/>
      <c r="C35" s="63"/>
      <c r="D35" s="63"/>
      <c r="E35" s="63"/>
      <c r="F35" s="63"/>
      <c r="G35" s="63"/>
      <c r="H35" s="63"/>
      <c r="I35" s="63"/>
      <c r="J35" s="63"/>
    </row>
    <row r="36" spans="1:10" ht="19.5" thickBot="1" x14ac:dyDescent="0.3">
      <c r="A36" s="56" t="s">
        <v>62</v>
      </c>
      <c r="B36" s="56"/>
      <c r="C36" s="56"/>
      <c r="D36" s="56"/>
      <c r="E36" s="57">
        <f>E11+E28+E30+E34</f>
        <v>480943.92</v>
      </c>
      <c r="F36" s="57"/>
      <c r="G36" s="57">
        <f>G11+G28+G30+G34</f>
        <v>100998.22</v>
      </c>
      <c r="H36" s="57"/>
      <c r="I36" s="58">
        <f>I11+I28+I30+I34</f>
        <v>584942.14</v>
      </c>
      <c r="J36" s="58"/>
    </row>
    <row r="38" spans="1:10" x14ac:dyDescent="0.25">
      <c r="A38" s="59" t="s">
        <v>63</v>
      </c>
      <c r="B38" s="59"/>
      <c r="C38" s="59"/>
      <c r="D38" s="59"/>
      <c r="E38" s="59"/>
      <c r="F38" s="59"/>
      <c r="G38" s="59"/>
      <c r="H38" s="59"/>
      <c r="I38" s="59"/>
      <c r="J38" s="59"/>
    </row>
    <row r="39" spans="1:10" x14ac:dyDescent="0.25">
      <c r="A39" s="52" t="s">
        <v>64</v>
      </c>
      <c r="B39" s="52"/>
      <c r="C39" s="52"/>
      <c r="D39" s="52"/>
      <c r="E39" s="52"/>
      <c r="F39" s="52"/>
      <c r="G39" s="52"/>
      <c r="H39" s="52"/>
      <c r="I39" s="52"/>
      <c r="J39" s="52"/>
    </row>
    <row r="40" spans="1:10" x14ac:dyDescent="0.25">
      <c r="A40" s="53" t="s">
        <v>65</v>
      </c>
      <c r="B40" s="53"/>
      <c r="C40" s="53"/>
      <c r="D40" s="53"/>
      <c r="E40" s="53"/>
      <c r="F40" s="53"/>
      <c r="G40" s="53"/>
      <c r="H40" s="53"/>
      <c r="I40" s="53"/>
      <c r="J40" s="53"/>
    </row>
    <row r="41" spans="1:10" x14ac:dyDescent="0.25">
      <c r="A41" s="54" t="s">
        <v>66</v>
      </c>
      <c r="B41" s="54"/>
      <c r="C41" s="54"/>
      <c r="D41" s="54"/>
      <c r="E41" s="54"/>
      <c r="F41" s="54"/>
      <c r="G41" s="54"/>
      <c r="H41" s="54"/>
      <c r="I41" s="54"/>
      <c r="J41" s="54"/>
    </row>
    <row r="42" spans="1:10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</row>
    <row r="43" spans="1:10" x14ac:dyDescent="0.25">
      <c r="A43" s="51" t="s">
        <v>67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x14ac:dyDescent="0.25">
      <c r="A44" s="51" t="s">
        <v>68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 x14ac:dyDescent="0.25">
      <c r="A45" s="51" t="s">
        <v>69</v>
      </c>
      <c r="B45" s="51"/>
      <c r="C45" s="51"/>
      <c r="D45" s="51"/>
      <c r="E45" s="51"/>
      <c r="F45" s="51"/>
      <c r="G45" s="51"/>
      <c r="H45" s="51"/>
      <c r="I45" s="51"/>
      <c r="J45" s="51"/>
    </row>
  </sheetData>
  <mergeCells count="93">
    <mergeCell ref="A44:J44"/>
    <mergeCell ref="A45:J45"/>
    <mergeCell ref="A38:J38"/>
    <mergeCell ref="A39:J39"/>
    <mergeCell ref="A40:J40"/>
    <mergeCell ref="A41:J41"/>
    <mergeCell ref="A42:J42"/>
    <mergeCell ref="A43:J43"/>
    <mergeCell ref="A34:D34"/>
    <mergeCell ref="E34:F34"/>
    <mergeCell ref="G34:H34"/>
    <mergeCell ref="I34:J34"/>
    <mergeCell ref="A35:J35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průzkum trhu - specifikace</vt:lpstr>
      <vt:lpstr>asqa</vt:lpstr>
      <vt:lpstr>3M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63358</dc:creator>
  <dc:description/>
  <cp:lastModifiedBy>Havránek Jakub, Ing.</cp:lastModifiedBy>
  <cp:revision>1</cp:revision>
  <cp:lastPrinted>2017-03-17T08:38:19Z</cp:lastPrinted>
  <dcterms:created xsi:type="dcterms:W3CDTF">2016-05-04T05:30:34Z</dcterms:created>
  <dcterms:modified xsi:type="dcterms:W3CDTF">2020-05-04T14:40:38Z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FNOL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