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175" yWindow="45" windowWidth="14520" windowHeight="12795" tabRatio="854" activeTab="2"/>
  </bookViews>
  <sheets>
    <sheet name="ReactEU" sheetId="1" r:id="rId1"/>
    <sheet name="A-Zobrazovací meody" sheetId="5" r:id="rId2"/>
    <sheet name="A-Intenzivní péče a COSS" sheetId="6" r:id="rId3"/>
    <sheet name="A-Centrální sterilizace" sheetId="7" r:id="rId4"/>
    <sheet name="B- Plicní" sheetId="3" r:id="rId5"/>
    <sheet name="B-Onkologie" sheetId="8" r:id="rId6"/>
    <sheet name="B-Zobrazovací meody X2" sheetId="9" r:id="rId7"/>
    <sheet name="B-Rehabilitace" sheetId="12" r:id="rId8"/>
    <sheet name="C-OKB" sheetId="4" r:id="rId9"/>
    <sheet name="C-HOK" sheetId="14" r:id="rId10"/>
    <sheet name="C-TRANSFUZ" sheetId="15" r:id="rId11"/>
    <sheet name="C-MIKRO" sheetId="16" r:id="rId12"/>
    <sheet name="C-GEN" sheetId="17" r:id="rId13"/>
    <sheet name="C-IMUNO" sheetId="18" r:id="rId14"/>
    <sheet name="C-PATOL" sheetId="19" r:id="rId15"/>
    <sheet name="ONK" sheetId="21" r:id="rId16"/>
    <sheet name="LEM" sheetId="22" r:id="rId17"/>
    <sheet name="C-Rehabilitace F" sheetId="20" r:id="rId18"/>
  </sheets>
  <calcPr calcId="125725"/>
</workbook>
</file>

<file path=xl/calcChain.xml><?xml version="1.0" encoding="utf-8"?>
<calcChain xmlns="http://schemas.openxmlformats.org/spreadsheetml/2006/main">
  <c r="D19" i="12"/>
  <c r="D18"/>
  <c r="D17"/>
  <c r="D20" s="1"/>
  <c r="E20"/>
  <c r="G20" l="1"/>
  <c r="E10" i="9"/>
  <c r="D10"/>
  <c r="E25" i="3"/>
  <c r="D25"/>
  <c r="G25" l="1"/>
  <c r="G10" i="9"/>
  <c r="E62" i="6"/>
  <c r="D62"/>
  <c r="G62" s="1"/>
  <c r="D39"/>
  <c r="D38"/>
  <c r="E17" i="5"/>
  <c r="D17"/>
  <c r="G17" l="1"/>
</calcChain>
</file>

<file path=xl/sharedStrings.xml><?xml version="1.0" encoding="utf-8"?>
<sst xmlns="http://schemas.openxmlformats.org/spreadsheetml/2006/main" count="758" uniqueCount="410">
  <si>
    <t>A</t>
  </si>
  <si>
    <t>B</t>
  </si>
  <si>
    <t>C</t>
  </si>
  <si>
    <t>Skupina</t>
  </si>
  <si>
    <t>Podkskupina</t>
  </si>
  <si>
    <t>Součásti</t>
  </si>
  <si>
    <t>Pracoviště</t>
  </si>
  <si>
    <t>Intenzivní péče a COSS</t>
  </si>
  <si>
    <t>Onkologie</t>
  </si>
  <si>
    <t>PLIC</t>
  </si>
  <si>
    <t xml:space="preserve"> Plicní</t>
  </si>
  <si>
    <t>Zobrazovací meody X2</t>
  </si>
  <si>
    <t>Centrální sterilizace</t>
  </si>
  <si>
    <t>Rozšíření a rekonstrukce CS 1NP budovy A a přesun ambulance urologie + úprava prostor 2NP CS (POZOR na stroje z dotací)</t>
  </si>
  <si>
    <t xml:space="preserve">RT PCR, plánovací systém brachyterapie + aplikátory, pomůcky prostata, přestavba ozařoven. Velkokopacitní mrazák </t>
  </si>
  <si>
    <r>
      <rPr>
        <sz val="11"/>
        <color rgb="FFFF0000"/>
        <rFont val="Calibri"/>
        <family val="2"/>
        <charset val="238"/>
        <scheme val="minor"/>
      </rPr>
      <t>Bronchologická navigace</t>
    </r>
    <r>
      <rPr>
        <sz val="11"/>
        <color theme="1"/>
        <rFont val="Calibri"/>
        <family val="2"/>
        <charset val="238"/>
        <scheme val="minor"/>
      </rPr>
      <t>,</t>
    </r>
    <r>
      <rPr>
        <sz val="11"/>
        <color rgb="FFFF0000"/>
        <rFont val="Calibri"/>
        <family val="2"/>
        <charset val="238"/>
        <scheme val="minor"/>
      </rPr>
      <t xml:space="preserve"> perioperační CT</t>
    </r>
    <r>
      <rPr>
        <sz val="11"/>
        <color theme="1"/>
        <rFont val="Calibri"/>
        <family val="2"/>
        <charset val="238"/>
        <scheme val="minor"/>
      </rPr>
      <t xml:space="preserve">, UZV, endoskopický komplet, videokonference, bronchoskopy, spirometr, myčka bronchoskopů, neinvazivní ventilace s HFOT, monitory VF + centrála, vybavení spánkové laboratoře + polysomnografy + kamery + C-PAP, M-PAP, </t>
    </r>
    <r>
      <rPr>
        <sz val="11"/>
        <color rgb="FFFF0000"/>
        <rFont val="Calibri"/>
        <family val="2"/>
        <charset val="238"/>
        <scheme val="minor"/>
      </rPr>
      <t xml:space="preserve">plicní denervace, bronchiální reoplastika, </t>
    </r>
    <r>
      <rPr>
        <sz val="11"/>
        <rFont val="Calibri"/>
        <family val="2"/>
        <charset val="238"/>
        <scheme val="minor"/>
      </rPr>
      <t xml:space="preserve">acidobazický analyzátor, systém pro kolaterální plicní ventilaci, kašlací asistent, </t>
    </r>
    <r>
      <rPr>
        <sz val="11"/>
        <color rgb="FFFF0000"/>
        <rFont val="Calibri"/>
        <family val="2"/>
        <charset val="238"/>
        <scheme val="minor"/>
      </rPr>
      <t xml:space="preserve"> </t>
    </r>
    <r>
      <rPr>
        <sz val="11"/>
        <color theme="1"/>
        <rFont val="Calibri"/>
        <family val="2"/>
        <charset val="238"/>
        <scheme val="minor"/>
      </rPr>
      <t>obnova lůžkového fondu, defibrilátory</t>
    </r>
  </si>
  <si>
    <r>
      <t xml:space="preserve">rekonstrukce, </t>
    </r>
    <r>
      <rPr>
        <sz val="11"/>
        <color rgb="FFFF0000"/>
        <rFont val="Calibri"/>
        <family val="2"/>
        <charset val="238"/>
        <scheme val="minor"/>
      </rPr>
      <t>CT</t>
    </r>
    <r>
      <rPr>
        <sz val="11"/>
        <color theme="1"/>
        <rFont val="Calibri"/>
        <family val="2"/>
        <charset val="238"/>
        <scheme val="minor"/>
      </rPr>
      <t>,</t>
    </r>
    <r>
      <rPr>
        <sz val="11"/>
        <color rgb="FFFF0000"/>
        <rFont val="Calibri"/>
        <family val="2"/>
        <charset val="238"/>
        <scheme val="minor"/>
      </rPr>
      <t xml:space="preserve"> MRI+</t>
    </r>
    <r>
      <rPr>
        <sz val="11"/>
        <color theme="1"/>
        <rFont val="Calibri"/>
        <family val="2"/>
        <charset val="238"/>
        <scheme val="minor"/>
      </rPr>
      <t xml:space="preserve"> rekonstrukce, </t>
    </r>
    <r>
      <rPr>
        <sz val="11"/>
        <color rgb="FFFF0000"/>
        <rFont val="Calibri"/>
        <family val="2"/>
        <charset val="238"/>
        <scheme val="minor"/>
      </rPr>
      <t>skiagraf, skiaskop,</t>
    </r>
    <r>
      <rPr>
        <sz val="11"/>
        <color theme="1"/>
        <rFont val="Calibri"/>
        <family val="2"/>
        <charset val="238"/>
        <scheme val="minor"/>
      </rPr>
      <t xml:space="preserve"> anestezie do MRI, RTG C rameno,</t>
    </r>
    <r>
      <rPr>
        <sz val="11"/>
        <color rgb="FFFF0000"/>
        <rFont val="Calibri"/>
        <family val="2"/>
        <charset val="238"/>
        <scheme val="minor"/>
      </rPr>
      <t xml:space="preserve"> centrální RTG,</t>
    </r>
    <r>
      <rPr>
        <sz val="11"/>
        <color theme="1"/>
        <rFont val="Calibri"/>
        <family val="2"/>
        <charset val="238"/>
        <scheme val="minor"/>
      </rPr>
      <t xml:space="preserve"> </t>
    </r>
    <r>
      <rPr>
        <sz val="11"/>
        <color rgb="FFFF0000"/>
        <rFont val="Calibri"/>
        <family val="2"/>
        <charset val="238"/>
        <scheme val="minor"/>
      </rPr>
      <t>mamograf</t>
    </r>
  </si>
  <si>
    <t>Rehabilitace</t>
  </si>
  <si>
    <r>
      <t xml:space="preserve">EMG, polyEMG, </t>
    </r>
    <r>
      <rPr>
        <sz val="11"/>
        <rFont val="Calibri"/>
        <family val="2"/>
        <charset val="238"/>
        <scheme val="minor"/>
      </rPr>
      <t xml:space="preserve">robotická ruka </t>
    </r>
  </si>
  <si>
    <t>OKB</t>
  </si>
  <si>
    <t>HOK</t>
  </si>
  <si>
    <t>MIKRO</t>
  </si>
  <si>
    <t>GEN</t>
  </si>
  <si>
    <t>IMUNO</t>
  </si>
  <si>
    <t>PATOL</t>
  </si>
  <si>
    <t>molekulárně genetická vyšetření - spektofotometr, sekvenátor DNA, SW sekvenování DNA, cyclery 2x, PCr, centrufuga 2x, mražák, izolátor DNA. Triážování pacientů - Hematologický analyzátor, koagulometr 2x, flowcytometr 2x. INVPL-inkubátor, izolátory DNA 2X, elektroforéza, array CGH reader, digitální formologie, ESR sedimentační analyzátor</t>
  </si>
  <si>
    <r>
      <rPr>
        <sz val="11"/>
        <color rgb="FFFF0000"/>
        <rFont val="Calibri"/>
        <family val="2"/>
        <charset val="238"/>
        <scheme val="minor"/>
      </rPr>
      <t xml:space="preserve">sekvenátor NGS, flow cytometr, </t>
    </r>
    <r>
      <rPr>
        <sz val="11"/>
        <color theme="1"/>
        <rFont val="Calibri"/>
        <family val="2"/>
        <charset val="238"/>
        <scheme val="minor"/>
      </rPr>
      <t>imunodot, imunofluorescence, mikrofludiní systém</t>
    </r>
  </si>
  <si>
    <t>Rehabilitace F</t>
  </si>
  <si>
    <t>ambulance a vyšetřovny rehabilitačního oddělení s důrazem na možnost rychlé přeměny na infekční oddělení</t>
  </si>
  <si>
    <t>COSS</t>
  </si>
  <si>
    <t>ONKO</t>
  </si>
  <si>
    <t>KNM</t>
  </si>
  <si>
    <t>REHAB</t>
  </si>
  <si>
    <t>TRANS</t>
  </si>
  <si>
    <t>TRANSFUZ</t>
  </si>
  <si>
    <t>rekonstrukce, CT, MRI+ rekonstrukce, skiagraf, skiaskop, anestezie do MRI, RTG C rameno, centrální RTG, mamograf</t>
  </si>
  <si>
    <t>rekonstrukce sálů - mobiliáře, dveře, stropy a stěny, umývarky, osvětlení, řízení sálů, stativy 9x sál (-7,8), rozvody plynů+klimatizace+elektřina+UPS+slaboproud, kamery +operační kamenry+videokonference, 3x překládací zařízení, ergonomické osvětlení , ohřevy pacientů, perioperační UZV, endokospická věž 2x, traumatologická věž 2x, elektrokoagulace 3x + argon, odvod zplodin 10x+, defibrilátory... KCHIR...mimotělní oběh, endoskopická věž, kryochirurgie, defibrilátory?+detašované pracovište COSS ORL operační exoskop, operační mikroskop, endokospická věž s NBI, endoskopická věž, ušní fréza, perioperační CT, robotické rameno, neuromonitor, CO2 laser, operační stoly + křesla, instrumentárium,defibrilátory  + COSS ARO anestezie 3x,  defibrilátory                                                                                                                                         + Rekonstrukce JIP KCHIR, ARO - stativy, rozvody, komunikace, obnovení lůžkového fondu, videolaryngoskopy, kašlací asistenty, monitory hemodynamiky, tromboelestografy, defibrilátory, transportní ventilátory, transportní izolační box ...SIMECE... simulační panák, defibrilátory, simulátory atd... + monitorace pacientů obnova centrální monitorů, databázových serverů, mobilní alarmy na PDA, RACKY,  atd…...URGENT... monitory VF, UZV, defibrilátor, transportní lůžka, sprchovací lůžko</t>
  </si>
  <si>
    <t>Bronchologická navigace, perioperační CT, UZV, endoskopický komplet, videokonference, bronchoskopy, spirometr, myčka bronchoskopů, neinvazivní ventilace s HFOT, monitory VF + centrála, vybavení spánkové laboratoře + polysomnografy + kamery + C-PAP, M-PAP, plicní denervace, bronchiální reoplastika, acidobazický analyzátor, systém pro kolaterální plicní ventilaci, kašlací asistent,  obnova lůžkového fondu, defibrilátory</t>
  </si>
  <si>
    <t>Dostavba budovy PET-CT, +výbava PET-CT, SPECT-CT, kolimátory ke gama kameře</t>
  </si>
  <si>
    <t xml:space="preserve">EMG, polyEMG, robotická ruka </t>
  </si>
  <si>
    <t>Pořadí</t>
  </si>
  <si>
    <t>Název</t>
  </si>
  <si>
    <t>Cena do 5mil</t>
  </si>
  <si>
    <t>cena nad 5 mil</t>
  </si>
  <si>
    <t>Rekonstrukce</t>
  </si>
  <si>
    <t>CT</t>
  </si>
  <si>
    <t>Skiagraf</t>
  </si>
  <si>
    <t>Skiaskop</t>
  </si>
  <si>
    <t>Anestezie do MRI</t>
  </si>
  <si>
    <t>RTG C rameno</t>
  </si>
  <si>
    <t>Mamograf</t>
  </si>
  <si>
    <t>Perioperační CT</t>
  </si>
  <si>
    <t>UZV</t>
  </si>
  <si>
    <t>Endoskopický komplet</t>
  </si>
  <si>
    <t>Videokonference</t>
  </si>
  <si>
    <t>Bronchoskopy</t>
  </si>
  <si>
    <t>Spirometr</t>
  </si>
  <si>
    <t>Myčka bronchoskopů</t>
  </si>
  <si>
    <t>Neinvazivní ventilace s HFOT</t>
  </si>
  <si>
    <t>Monitory VF + centrála</t>
  </si>
  <si>
    <t>Vybavení sánkové laboratoře + polysomnografy + kamery + C-PAP, M-PAP</t>
  </si>
  <si>
    <t>Plicní denervace</t>
  </si>
  <si>
    <t>Bronchiální reoplastika</t>
  </si>
  <si>
    <t>acidobazický analyzátor</t>
  </si>
  <si>
    <t>Systém pro kolaterální plicní ventilaci</t>
  </si>
  <si>
    <t>kašlací asistent</t>
  </si>
  <si>
    <t>Obnova lůžkového fondu</t>
  </si>
  <si>
    <t>defibrilátory</t>
  </si>
  <si>
    <t>RT PCR</t>
  </si>
  <si>
    <t>plánovací systém brachyterapie + aplikátory + pomůcky prostata</t>
  </si>
  <si>
    <t>přestavba ozařoven</t>
  </si>
  <si>
    <t>velkokapacitní mrazák</t>
  </si>
  <si>
    <t>Dostavba budovy PET -CT + výbava PET -CT</t>
  </si>
  <si>
    <t>SPECT -CT</t>
  </si>
  <si>
    <t>kolimátory ke gamakameře</t>
  </si>
  <si>
    <t>robotická ruka</t>
  </si>
  <si>
    <t>Sušička skla</t>
  </si>
  <si>
    <t>Digital PCR</t>
  </si>
  <si>
    <t>Izolátory DNA</t>
  </si>
  <si>
    <t>Svářečky</t>
  </si>
  <si>
    <t>Agitátor krevních destiček</t>
  </si>
  <si>
    <t>Inokulační automat</t>
  </si>
  <si>
    <t>Již realizováno (Ano/NE)</t>
  </si>
  <si>
    <t>CT1  obměna  26 000 000 nebo CT3? Servis 10 000 000 stavební úpravy 5 000 000</t>
  </si>
  <si>
    <t>NE</t>
  </si>
  <si>
    <t>Skiaskopie+skiagrafie 10 000 000</t>
  </si>
  <si>
    <t>Priorita</t>
  </si>
  <si>
    <t>Našla jsem i za 1 000 000, dle požadavků</t>
  </si>
  <si>
    <t>Monitor, anestezie, infuzní pumpa</t>
  </si>
  <si>
    <t>MRI + rekonstrukce</t>
  </si>
  <si>
    <t xml:space="preserve">Celkem: </t>
  </si>
  <si>
    <t>Mobiliář</t>
  </si>
  <si>
    <t>Umývarky</t>
  </si>
  <si>
    <t>Osvětlení</t>
  </si>
  <si>
    <t>Řízení sálů</t>
  </si>
  <si>
    <t>Stativ 9x</t>
  </si>
  <si>
    <t>Rekonstrukce rozvody plynů, klimatizace, elektřina + UPS, slaboproud</t>
  </si>
  <si>
    <t>Videokonference + operační kamenry</t>
  </si>
  <si>
    <t>2 400 000 stály dle minulé zakázky 4 stativy pro 2 sály</t>
  </si>
  <si>
    <t xml:space="preserve">Překládací zařízení </t>
  </si>
  <si>
    <t>Ergonomické osvětlení</t>
  </si>
  <si>
    <t>existuje VZ</t>
  </si>
  <si>
    <t>Ohřev pacientů</t>
  </si>
  <si>
    <t>Perioperační UZV</t>
  </si>
  <si>
    <t>Endoskopická věž 2x</t>
  </si>
  <si>
    <t>Traumatologická věž 2x</t>
  </si>
  <si>
    <t>Elektrokoagulace 3x</t>
  </si>
  <si>
    <t>Centrální RTG (skiagraf nový)</t>
  </si>
  <si>
    <t>Odvod zplodin 10x</t>
  </si>
  <si>
    <t>Defibrilátor</t>
  </si>
  <si>
    <t>ANO</t>
  </si>
  <si>
    <t>Endoskopická věž</t>
  </si>
  <si>
    <t>KCHIR</t>
  </si>
  <si>
    <t>ORL</t>
  </si>
  <si>
    <t>Operační exoskop</t>
  </si>
  <si>
    <t>Operační mikroskop</t>
  </si>
  <si>
    <t>Endoskopická věž NBI</t>
  </si>
  <si>
    <t>Ušní frézka</t>
  </si>
  <si>
    <t>Robotickí rameno</t>
  </si>
  <si>
    <t>Neuromonitor</t>
  </si>
  <si>
    <t>CO2 laser</t>
  </si>
  <si>
    <t>Operační stůl, křeslo</t>
  </si>
  <si>
    <t xml:space="preserve">Instrumentárium </t>
  </si>
  <si>
    <t>Cena z 2019 v INVPL 605 500</t>
  </si>
  <si>
    <t>2016 stálo 50tis, INVPL 363 000</t>
  </si>
  <si>
    <t>v INVPL</t>
  </si>
  <si>
    <t>COSS ARO</t>
  </si>
  <si>
    <t>Anestezei 3x</t>
  </si>
  <si>
    <t>INVPL 2021</t>
  </si>
  <si>
    <t>ARO</t>
  </si>
  <si>
    <t>Stativy</t>
  </si>
  <si>
    <t>600000 jeden stativ</t>
  </si>
  <si>
    <t>Rozvody</t>
  </si>
  <si>
    <t>komunikace</t>
  </si>
  <si>
    <t>Obnovení lůžkového fondu</t>
  </si>
  <si>
    <t>Videolaryngoskop</t>
  </si>
  <si>
    <t>Kašlací asistent</t>
  </si>
  <si>
    <t>Monitor hemodynamiky</t>
  </si>
  <si>
    <t>Tromboelastograf</t>
  </si>
  <si>
    <t>transporní ilozační box</t>
  </si>
  <si>
    <t>SIMECE</t>
  </si>
  <si>
    <t>simulační panák</t>
  </si>
  <si>
    <t>sinulátor</t>
  </si>
  <si>
    <t>monitorace pacientl obnova centrální monitorů, databázových serverů, alarmy na PDA RACKY</t>
  </si>
  <si>
    <t>URGENT</t>
  </si>
  <si>
    <t>Monitory VF</t>
  </si>
  <si>
    <t>Transportní lůžko</t>
  </si>
  <si>
    <t>Sprchovací lůžko</t>
  </si>
  <si>
    <t>CELKEM:</t>
  </si>
  <si>
    <t>Chladničky laboratorní 360-400 l</t>
  </si>
  <si>
    <t>Mrazák laboratorní pultový 300 l</t>
  </si>
  <si>
    <t>Centrifugy 2x</t>
  </si>
  <si>
    <t>ano</t>
  </si>
  <si>
    <t>RYSEN</t>
  </si>
  <si>
    <t xml:space="preserve">https://www.motekmedical.com/solution/rysen/ </t>
  </si>
  <si>
    <t>1500000+500000</t>
  </si>
  <si>
    <t>V řešení</t>
  </si>
  <si>
    <t>2krát</t>
  </si>
  <si>
    <t>Byly i za 800 000, 12 kusů</t>
  </si>
  <si>
    <t xml:space="preserve">Argon </t>
  </si>
  <si>
    <t>počet??</t>
  </si>
  <si>
    <t>Mimotělní oběh 2krát</t>
  </si>
  <si>
    <t>INVPL2020</t>
  </si>
  <si>
    <t>VIDEOTECHNIKA, torakoskopická</t>
  </si>
  <si>
    <t>Oxygenace</t>
  </si>
  <si>
    <t xml:space="preserve">Přístroj pro on-line měření oxygenace tkání na principu mikrodialýzy (G26Moberg ICM) </t>
  </si>
  <si>
    <t>Bronchologická navigace+CT</t>
  </si>
  <si>
    <t>Polysomograf  1200000, Bipap 1700000</t>
  </si>
  <si>
    <t>IVPL2020</t>
  </si>
  <si>
    <t>Trénink chůze DUAL-BELT 3D</t>
  </si>
  <si>
    <t>Bimanuální trénink horních končetin v odhlehčení DIEGO</t>
  </si>
  <si>
    <t xml:space="preserve">Alter via400 </t>
  </si>
  <si>
    <t>MYRO</t>
  </si>
  <si>
    <t>NIRVANA</t>
  </si>
  <si>
    <t>Křeslo ke stimulaci pánevního dna</t>
  </si>
  <si>
    <t>Delsys komplet</t>
  </si>
  <si>
    <t>Stav položky</t>
  </si>
  <si>
    <t>Hotovo</t>
  </si>
  <si>
    <t>Stav</t>
  </si>
  <si>
    <t>Rozpracováno Niki</t>
  </si>
  <si>
    <t>Rozpracováno David</t>
  </si>
  <si>
    <t>Schválen PK</t>
  </si>
  <si>
    <t>Připraveno na PK</t>
  </si>
  <si>
    <t>Připraveno NA PK</t>
  </si>
  <si>
    <t>Rozpracováno KubaK</t>
  </si>
  <si>
    <t>Angio+3D mapovací systém 2x</t>
  </si>
  <si>
    <t>Zasláno na PK</t>
  </si>
  <si>
    <t>čekáme na podklady</t>
  </si>
  <si>
    <t>Rozpracováno Nela</t>
  </si>
  <si>
    <t>centrifugy 2x, mražák laboratorní pultový 300l, chladničky laboratorní 400l, sušička skla, analyzátory ELISA, glykovaný hemoglobin, acidobazické rovnováhy, nefelometr</t>
  </si>
  <si>
    <t xml:space="preserve">mrazíky, lednice, svářečky, centrifugy, mikroskopy, hem. Analyzátor, inkubátor, agitátor krevních destiček, </t>
  </si>
  <si>
    <t>2 termocyklery, gen. analyzátor, bioanalyzátor TapeSection, výkonný počítač – server + úložiště dat, vyhodnocoví SW, Long-Read Sequencing Technology, Concentrator</t>
  </si>
  <si>
    <t>tiskárna podložních skel, mikrotom, PRC cycler, kapilární elektroforéza, tkánový procesor</t>
  </si>
  <si>
    <t>ne</t>
  </si>
  <si>
    <t>Moduly pro GeneXpert</t>
  </si>
  <si>
    <r>
      <t>Dostavba budovy PET-CT,</t>
    </r>
    <r>
      <rPr>
        <sz val="11"/>
        <color rgb="FFFF0000"/>
        <rFont val="Calibri"/>
        <family val="2"/>
        <charset val="238"/>
        <scheme val="minor"/>
      </rPr>
      <t xml:space="preserve"> +výbava PET-CT,</t>
    </r>
    <r>
      <rPr>
        <b/>
        <sz val="11"/>
        <color rgb="FFFF0000"/>
        <rFont val="Calibri"/>
        <family val="2"/>
        <charset val="238"/>
        <scheme val="minor"/>
      </rPr>
      <t xml:space="preserve"> SPECT-CT,</t>
    </r>
    <r>
      <rPr>
        <b/>
        <sz val="11"/>
        <color theme="1"/>
        <rFont val="Calibri"/>
        <family val="2"/>
        <charset val="238"/>
        <scheme val="minor"/>
      </rPr>
      <t xml:space="preserve"> kolimátory ke gama kameře</t>
    </r>
  </si>
  <si>
    <r>
      <rPr>
        <b/>
        <sz val="11"/>
        <color theme="1"/>
        <rFont val="Calibri"/>
        <family val="2"/>
        <charset val="238"/>
        <scheme val="minor"/>
      </rPr>
      <t>RT PCR,</t>
    </r>
    <r>
      <rPr>
        <sz val="11"/>
        <color theme="1"/>
        <rFont val="Calibri"/>
        <family val="2"/>
        <charset val="238"/>
        <scheme val="minor"/>
      </rPr>
      <t xml:space="preserve"> plánovací systém brachyterapie + aplikátory, pomůcky prostata, přestavba ozařoven. Velkokopacitní mrazák </t>
    </r>
  </si>
  <si>
    <r>
      <rPr>
        <b/>
        <sz val="11"/>
        <color theme="1"/>
        <rFont val="Calibri"/>
        <family val="2"/>
        <charset val="238"/>
        <scheme val="minor"/>
      </rPr>
      <t>Hemokultivační automat, inokulační automat</t>
    </r>
    <r>
      <rPr>
        <sz val="11"/>
        <color theme="1"/>
        <rFont val="Calibri"/>
        <family val="2"/>
        <charset val="238"/>
        <scheme val="minor"/>
      </rPr>
      <t xml:space="preserve">, laboratorní myčka, </t>
    </r>
    <r>
      <rPr>
        <strike/>
        <sz val="11"/>
        <color theme="1"/>
        <rFont val="Calibri"/>
        <family val="2"/>
        <charset val="238"/>
        <scheme val="minor"/>
      </rPr>
      <t>lyofilizační přístroj</t>
    </r>
    <r>
      <rPr>
        <sz val="11"/>
        <color theme="1"/>
        <rFont val="Calibri"/>
        <family val="2"/>
        <charset val="238"/>
        <scheme val="minor"/>
      </rPr>
      <t>, izolátor NK 2X, cycler, PCR box, mrazák, automat ELISA, modul pro geneexpert, analyzátor PCR, kultivátor mikroorganizmů, hemokultivační systém, rozšiřující modul pro WASP DT, modul pro GeneXpert</t>
    </r>
  </si>
  <si>
    <t>Zobrazovací meody+1IK 3x angio</t>
  </si>
  <si>
    <t>C?</t>
  </si>
  <si>
    <r>
      <t>rekonstrukce sálů - mobiliáře, dveře, stropy a stěny, umývarky, osvětlení, řízení sálů, stativy 9x sál (-7,8), rozvody plynů+klimatizace+elektřina+UPS+slaboproud, kamery +operační kamenry+videokonference, 3x překládací zařízení, ergonomické osvětlení , ohřevy pacientů, perioperační UZV, endokospická věž 2x, traumatologická věž 2x, elektrokoagulace 3x + argon, odvod zplodin 10x+, defibrilátory</t>
    </r>
    <r>
      <rPr>
        <sz val="11"/>
        <color rgb="FF0070C0"/>
        <rFont val="Calibri"/>
        <family val="2"/>
        <charset val="238"/>
        <scheme val="minor"/>
      </rPr>
      <t>... KCHIR...mimotělní oběh, endoskopická věž, kryochirurgie, defibrilátory?</t>
    </r>
    <r>
      <rPr>
        <sz val="11"/>
        <color theme="1"/>
        <rFont val="Calibri"/>
        <family val="2"/>
        <charset val="238"/>
        <scheme val="minor"/>
      </rPr>
      <t>+d</t>
    </r>
    <r>
      <rPr>
        <sz val="11"/>
        <color rgb="FF00B0F0"/>
        <rFont val="Calibri"/>
        <family val="2"/>
        <charset val="238"/>
        <scheme val="minor"/>
      </rPr>
      <t>etašované pracovište COSS ORL</t>
    </r>
    <r>
      <rPr>
        <sz val="11"/>
        <color rgb="FFFF0000"/>
        <rFont val="Calibri"/>
        <family val="2"/>
        <charset val="238"/>
        <scheme val="minor"/>
      </rPr>
      <t xml:space="preserve"> operační exoskop,</t>
    </r>
    <r>
      <rPr>
        <sz val="11"/>
        <color rgb="FF00B0F0"/>
        <rFont val="Calibri"/>
        <family val="2"/>
        <charset val="238"/>
        <scheme val="minor"/>
      </rPr>
      <t xml:space="preserve"> operační mikroskop, endokospická věž s NBI, endoskopická věž, ušní fréza</t>
    </r>
    <r>
      <rPr>
        <sz val="11"/>
        <rFont val="Calibri"/>
        <family val="2"/>
        <charset val="238"/>
        <scheme val="minor"/>
      </rPr>
      <t xml:space="preserve">, </t>
    </r>
    <r>
      <rPr>
        <sz val="11"/>
        <color rgb="FFFF0000"/>
        <rFont val="Calibri"/>
        <family val="2"/>
        <charset val="238"/>
        <scheme val="minor"/>
      </rPr>
      <t>perioperační CT, robotické rameno,</t>
    </r>
    <r>
      <rPr>
        <sz val="11"/>
        <color theme="1"/>
        <rFont val="Calibri"/>
        <family val="2"/>
        <charset val="238"/>
        <scheme val="minor"/>
      </rPr>
      <t xml:space="preserve"> neuromonitor,</t>
    </r>
    <r>
      <rPr>
        <sz val="11"/>
        <color rgb="FFFF0000"/>
        <rFont val="Calibri"/>
        <family val="2"/>
        <charset val="238"/>
        <scheme val="minor"/>
      </rPr>
      <t xml:space="preserve"> </t>
    </r>
    <r>
      <rPr>
        <sz val="11"/>
        <rFont val="Calibri"/>
        <family val="2"/>
        <charset val="238"/>
        <scheme val="minor"/>
      </rPr>
      <t xml:space="preserve">CO2 laser, operační stoly + křesla, instrumentárium,defibrilátory  + COSS ARO anestezie 3x,  defibrilátory  </t>
    </r>
    <r>
      <rPr>
        <sz val="11"/>
        <color rgb="FFFF0000"/>
        <rFont val="Calibri"/>
        <family val="2"/>
        <charset val="238"/>
        <scheme val="minor"/>
      </rPr>
      <t xml:space="preserve">       </t>
    </r>
    <r>
      <rPr>
        <sz val="11"/>
        <color theme="1"/>
        <rFont val="Calibri"/>
        <family val="2"/>
        <charset val="238"/>
        <scheme val="minor"/>
      </rPr>
      <t xml:space="preserve">                                                                                                                                + Rekonstrukce JIP KCHIR, ARO - stativy, rozvody, komunikace, obnovení lůžkového fondu, videolaryngoskopy, kašlací asistenty, monitory hemodynamiky, tromboelestografy, defibrilátory, transportní ventilátory, transportní izolační box</t>
    </r>
    <r>
      <rPr>
        <sz val="11"/>
        <color rgb="FF0070C0"/>
        <rFont val="Calibri"/>
        <family val="2"/>
        <charset val="238"/>
        <scheme val="minor"/>
      </rPr>
      <t xml:space="preserve"> ...SIMECE... simulační panák, defibrilátory, simulátory atd... </t>
    </r>
    <r>
      <rPr>
        <sz val="11"/>
        <rFont val="Calibri"/>
        <family val="2"/>
        <charset val="238"/>
        <scheme val="minor"/>
      </rPr>
      <t>+ monitorace pacientů obnova centrální monitorů, databázových serverů, mobilní alarmy na PDA, RACKY,  atd…</t>
    </r>
    <r>
      <rPr>
        <sz val="11"/>
        <color rgb="FF0070C0"/>
        <rFont val="Calibri"/>
        <family val="2"/>
        <charset val="238"/>
        <scheme val="minor"/>
      </rPr>
      <t>...URGENT... monitory VF, UZV, defibrilátor, transportní lůžka, sprchovací lůžko ... bariatrický program (lůžko, křeslo, stolek, židle, zvedací systém, operařní stůl sál 4)</t>
    </r>
  </si>
  <si>
    <t xml:space="preserve">COSS, KCHIR, ARO, JIP, URGENT, SIMECE, ORL, 1CHIR, 2IK, PLIC, </t>
  </si>
  <si>
    <t>RTG, 1IK</t>
  </si>
  <si>
    <t>???</t>
  </si>
  <si>
    <t>EMG v INVPL2021!! HOŘÍÍ</t>
  </si>
  <si>
    <t>C6</t>
  </si>
  <si>
    <t>C7</t>
  </si>
  <si>
    <t>C4</t>
  </si>
  <si>
    <t>C11</t>
  </si>
  <si>
    <t>C18</t>
  </si>
  <si>
    <t>Extremiter 2010 2KS</t>
  </si>
  <si>
    <t>C22</t>
  </si>
  <si>
    <t>(jeden na odd., jeden na amb.)</t>
  </si>
  <si>
    <t>C3</t>
  </si>
  <si>
    <t>Kombinovaný přístroj s elektrostimulačním EMG modulem- 2ks</t>
  </si>
  <si>
    <t>DOPLNĚNO NOVĚ! 2ks (1ks 260 000 Kč)</t>
  </si>
  <si>
    <t>Lehátka pro Vojtovu terapii</t>
  </si>
  <si>
    <t>DOPLNĚNO NOVĚ! 4ks (1ks 50 000 Kč s DPH), poznámka: z toho 4 ks IOP z 2011</t>
  </si>
  <si>
    <t>Terapeutická lehátka</t>
  </si>
  <si>
    <t>DOPLNĚNO NOVĚ! 30ks (1ks 45 000 Kč s DPH), poznámka: z toho 22ks IOP z 2011</t>
  </si>
  <si>
    <t>C14</t>
  </si>
  <si>
    <t>C1</t>
  </si>
  <si>
    <t>Název kliniky</t>
  </si>
  <si>
    <t>Kontakní osoba - jméno, titul</t>
  </si>
  <si>
    <t>Email</t>
  </si>
  <si>
    <t>Telefon</t>
  </si>
  <si>
    <t>GENERIKA</t>
  </si>
  <si>
    <t>doc. RNDr. Radek Vrtěl, Ph.D.</t>
  </si>
  <si>
    <t>vrtel@fnol.cz</t>
  </si>
  <si>
    <t>Cena nad 5 mil</t>
  </si>
  <si>
    <t>Zpracovává klinika (Ano/Ne)</t>
  </si>
  <si>
    <t>Již realizováno (Ano/Ne)</t>
  </si>
  <si>
    <t>Poznámka / Odůvodnění / Popis funkce přístroje v projektu</t>
  </si>
  <si>
    <r>
      <rPr>
        <b/>
        <sz val="11"/>
        <color theme="1"/>
        <rFont val="Calibri"/>
        <family val="2"/>
        <charset val="238"/>
        <scheme val="minor"/>
      </rPr>
      <t xml:space="preserve">PROJEKT 1:   </t>
    </r>
    <r>
      <rPr>
        <sz val="11"/>
        <color theme="1"/>
        <rFont val="Calibri"/>
        <family val="2"/>
        <charset val="238"/>
        <scheme val="minor"/>
      </rPr>
      <t xml:space="preserve">                                        Přístroje, které mohou sloužit k diagnostice virových/bakteriálních infekčních onemocnění (molekulárně genetická vyšetření, vyšetření protilátek, antigenní vyšetření, izolace DNA/RNA, atd.)</t>
    </r>
  </si>
  <si>
    <t>termocykler</t>
  </si>
  <si>
    <t>Společně s OBMI</t>
  </si>
  <si>
    <t>Zvýšení - zajištění  laboratorních kapacit - stávající přístroje jsou na pokraji životnosti. Přístroj pro PCR - amplifikace nukleových kyselin.</t>
  </si>
  <si>
    <t>genetický analyzátor</t>
  </si>
  <si>
    <t>Přístroj na sekvenci nukleových kyselin, stávající přístroj je na pokraji životnosti.</t>
  </si>
  <si>
    <t>bioanalyzér – TapeStation</t>
  </si>
  <si>
    <t>Ověřování kvality nukleových kyselin před jejich sekvenováním.</t>
  </si>
  <si>
    <t>Vakuová centrifuga</t>
  </si>
  <si>
    <t>Zvyšování koncentrace vzorků nukleových kyselin před jejich analýzou.</t>
  </si>
  <si>
    <r>
      <rPr>
        <b/>
        <sz val="11"/>
        <color theme="1"/>
        <rFont val="Calibri"/>
        <family val="2"/>
        <charset val="238"/>
        <scheme val="minor"/>
      </rPr>
      <t xml:space="preserve">PROJEKT 2: </t>
    </r>
    <r>
      <rPr>
        <sz val="11"/>
        <color theme="1"/>
        <rFont val="Calibri"/>
        <family val="2"/>
        <charset val="238"/>
        <scheme val="minor"/>
      </rPr>
      <t xml:space="preserve">                                                   Přístroje pro triážování pacientů k hospitalizaci a monitorování hospitalizovaných pacientů – urgentní vyšetření, sledování léčby</t>
    </r>
  </si>
  <si>
    <t>..…Návrh vlastního projektu….</t>
  </si>
  <si>
    <t>Popis projektu:</t>
  </si>
  <si>
    <t>Investice z rozpočtu FNOL - požadavek do investičního plánu 2021                                                                        (ostatní přístroje mimo dotace ReactEU)</t>
  </si>
  <si>
    <t>x</t>
  </si>
  <si>
    <t>Ano</t>
  </si>
  <si>
    <t>Ne</t>
  </si>
  <si>
    <t>Slouží k izolaci meteriálu pro PCR stanovení</t>
  </si>
  <si>
    <t>Kapilární elektroforéza</t>
  </si>
  <si>
    <t>Identifikace neznámých mutačních stavů při DNA diagnostice</t>
  </si>
  <si>
    <t>Kvantitativní identifikace mutačních stavů</t>
  </si>
  <si>
    <t>Spektrofotometr na měření kvality DNA</t>
  </si>
  <si>
    <t>stanovení kvality izolavané DNA</t>
  </si>
  <si>
    <t>Sekvenační software</t>
  </si>
  <si>
    <t>Vyhodnocení neznámých mutačních stavů proti databance</t>
  </si>
  <si>
    <t>Light cycler</t>
  </si>
  <si>
    <t>PCR cycler s možností kvantifikace produktů</t>
  </si>
  <si>
    <t>Flow box 2ks</t>
  </si>
  <si>
    <t>využití  k izolacím mononuklearnich kyselin</t>
  </si>
  <si>
    <t>Průtokový cytometr 1</t>
  </si>
  <si>
    <t>Průtokovou cytometrii lze využít pro triážování pacientů potřebujících plicní podporu na zákaldě markerů časné sepse CD64</t>
  </si>
  <si>
    <t>Průtokový cytometr 2</t>
  </si>
  <si>
    <t>Lyzační stanice</t>
  </si>
  <si>
    <t>ELISA analyzátor</t>
  </si>
  <si>
    <t>Rozšíření a posílení diagnostiky slizniční imunity</t>
  </si>
  <si>
    <t>Hlubokomrazící box na mínus 70 st.</t>
  </si>
  <si>
    <t>Dlouhoodbé skladování vzorků a diagnostik.</t>
  </si>
  <si>
    <t>Genetický analyzátor pro sekvenování nové generace (NGS) střední kapacity</t>
  </si>
  <si>
    <t>4,5 mil.</t>
  </si>
  <si>
    <t>Umožnění epigenetické analýzy a sekvenování imunitních genů pro studie a diagnostiku genetické predispozice k infekčním a imunopatologickým chorobám a jejím komplikacím. Technologie NGS výrazně zefektivní studium a diagnostiku vlastní vnímavosti k chorobám a přispěje ke stratifikaci pacientů podle rizika časných i pozdních  komplikací.</t>
  </si>
  <si>
    <t>Analyzátor pro zpracování imunoblotů</t>
  </si>
  <si>
    <t>0,4 mil.</t>
  </si>
  <si>
    <t>Infekce představuje jeden ze zevních spouštěčů autoimunitního zánětu u predisponovaných osob, včasné multiplexové vyšetření usnadní diagnostiku autoimunitního onemocnění. Význam nejen pro diagnsotiku, ale i pro terapeuticko - predikční účely.</t>
  </si>
  <si>
    <t>Analyzátor pro zpracování metody nepřímé imunofluorescence</t>
  </si>
  <si>
    <t>0,45 mil</t>
  </si>
  <si>
    <t>Náhrada manuálního zpracování, ušetření pracovní síly, urychlení vyšetřovacího postupu, možnost zpracování více vzorků.</t>
  </si>
  <si>
    <r>
      <t>..…Návrh vlastního projektu….</t>
    </r>
    <r>
      <rPr>
        <sz val="11"/>
        <color rgb="FFFF0000"/>
        <rFont val="Calibri"/>
        <family val="2"/>
        <charset val="238"/>
        <scheme val="minor"/>
      </rPr>
      <t>společný projekt s Transfúzním odd. (Systém NAT)</t>
    </r>
  </si>
  <si>
    <t>Spektrální průtokový cytometr</t>
  </si>
  <si>
    <t>13 mil. + DPH</t>
  </si>
  <si>
    <t>Ve spolupráci s Transfúzním odd.</t>
  </si>
  <si>
    <t>Vyšetření paměťové buněčné imunity u pacientů s prokázaným infekčním onemocněním a multiparametrické stanovení efektorových populací leukocytů u akutně nebo recentně infikovaných pacientů</t>
  </si>
  <si>
    <t>Datové úložiště</t>
  </si>
  <si>
    <t>Určeno pro využití všech laboratoří.</t>
  </si>
  <si>
    <t>BD MAX™ System</t>
  </si>
  <si>
    <t>Přístroje 1-4 je nutné brát jako diagnostický komplet umožňující detekci virových, bakteriálních a mykotických původců infekčních onemocnění</t>
  </si>
  <si>
    <t>BD BACTEC™ FX Top</t>
  </si>
  <si>
    <t>viz řádek 6</t>
  </si>
  <si>
    <t>BD BACTEC™ FX40</t>
  </si>
  <si>
    <t>BD EpiCenter™ System</t>
  </si>
  <si>
    <t>Myčka na laboratorní sklo</t>
  </si>
  <si>
    <t>Je nutná obnova myčky na laboratorní sklo</t>
  </si>
  <si>
    <t>Modul na přípravu mikroskopického preparátu</t>
  </si>
  <si>
    <t>Příprava mikroskopických preparátů pro diagnostiku infekčních onemocnění</t>
  </si>
  <si>
    <t>Je/bude vypsáno výběrové řízení</t>
  </si>
  <si>
    <t>VZ 2020</t>
  </si>
  <si>
    <t>Automat na inokulaci biologických vzorků na kultivační půdy pro detekci původců infekčních onemocnění</t>
  </si>
  <si>
    <t>Detekce virových patogenů, včetně SARS-CoV-2</t>
  </si>
  <si>
    <t>Lyofilizační přístroj</t>
  </si>
  <si>
    <t>NE, ivpl2021</t>
  </si>
  <si>
    <t>Uchovávání původců infekčních onemocnění k další typizaci a použití, např. pro přípravu vakcín</t>
  </si>
  <si>
    <t>Oddělení klinické biochemie</t>
  </si>
  <si>
    <t>RNDr. Jitka Prošková</t>
  </si>
  <si>
    <t>jitka.proskova@fnol.cz</t>
  </si>
  <si>
    <t>588 44 4230</t>
  </si>
  <si>
    <t>Kapilární proteinová analýza</t>
  </si>
  <si>
    <t>Umožňuje detekci ale i kvantifikaci proteinů  souvisejících s patogenezí ale i s léčbou infekčních, nádorových a jiných onemocnění</t>
  </si>
  <si>
    <t>Analyzátor pro mol. diagnostiku</t>
  </si>
  <si>
    <t>1 600 000 kč</t>
  </si>
  <si>
    <t>Umožňuje plně automatickou expresní/statimovou PCR detekci DNA/RNA sekvencí souvisejících s patogenezí ale i s léčbou infekčních, nádorových a jiných onemocnění</t>
  </si>
  <si>
    <t>Real-Time PCR cycler</t>
  </si>
  <si>
    <t>2 000 000 kč</t>
  </si>
  <si>
    <t>Umožňuje real-time PCR detekci ale i kvantifikaci DNA/RNA  sekvencí  souvisejících s patogenezí ale i s léčbou infekčních, nádorových a jiných onemocnění</t>
  </si>
  <si>
    <t>Automatický tkáňový procesor</t>
  </si>
  <si>
    <t>cena pod 5 mil</t>
  </si>
  <si>
    <t>Komplexní bioptická diagnostika - výrazný posun k automatizaci, digitalizaci, standardizaci a k časové i personální flexibilitě provozu</t>
  </si>
  <si>
    <t>Automatická zalévací linka</t>
  </si>
  <si>
    <t>Mikroskopy s kamerami - 5 kusů</t>
  </si>
  <si>
    <t>2 500 000 kč</t>
  </si>
  <si>
    <t>Kryostat</t>
  </si>
  <si>
    <t>1 500 000 kč</t>
  </si>
  <si>
    <t>Urgentní diagnostika u aktuálně probíhající operace na sále  (čas odezvy do 30 minut) -  výrazné rozšíření kapacity a urychlení/automatizace kryostatových vyšetření bioptických vzorků</t>
  </si>
  <si>
    <t>Barvící automat pro kryořezy</t>
  </si>
  <si>
    <t>300 000 kč</t>
  </si>
  <si>
    <t xml:space="preserve">Transfuzní oddělení </t>
  </si>
  <si>
    <t>MUDr. Dana Galuszková</t>
  </si>
  <si>
    <t>dana.galuszkova@fnol.cz</t>
  </si>
  <si>
    <t>Analytický systém ke screeningu virových markerů pomocí NAT( dg. RNA,DNA virů) u dárců krve,včetně pooleru pro přípravu směsných vzorků</t>
  </si>
  <si>
    <t>15 000  000 Kč</t>
  </si>
  <si>
    <t xml:space="preserve">ne </t>
  </si>
  <si>
    <t>Zvýšení bezpečnosti transfuze, tj. snížení rizika přenosu infekce transfuzí. V současné době testujeme legislativně  správně, ale s vědomím  reálného rizika přenosu infekcí. Testování již má zavedono VFN Praha, ÚVN Praha, FN Královské Vinohrady, FN Brno, TO Frýdek Místek.</t>
  </si>
  <si>
    <t xml:space="preserve">Hematologický analyzátor včetně speciální  módu k měření transfuzních přípravků
Vyšetření transfuzních přípravků – stanovení počtu buněk a reziduálních buněk
v transfuzních přípravcích  1x </t>
  </si>
  <si>
    <t>Ano, společně s obchodním úsekem</t>
  </si>
  <si>
    <t xml:space="preserve">Přístroj bude složit k rychlejšímu testování dárců krve před odběrem a navíc ke kontrole kvality  transfuzních přípravků. Kontrola kvality transfuzních přípravků se dnes provádí v Nagetově komůrce, pořízením analyzátoru by došlo k automatizaci této činnosti a tím ke standardizaci výroby transfuzních přípravků. </t>
  </si>
  <si>
    <t>Hematologický analyzátor    1x</t>
  </si>
  <si>
    <t xml:space="preserve">Lednice laboratorní  360 litrů  2x </t>
  </si>
  <si>
    <t>Mraznice, nejméně 300 l, -9 °C až - 30 °C  2x</t>
  </si>
  <si>
    <t xml:space="preserve">Centrifuga chlazená 4 x 290 ml   2x </t>
  </si>
  <si>
    <t>Mikroskop</t>
  </si>
  <si>
    <t>Inkubátor</t>
  </si>
  <si>
    <t>Onkologická klinika</t>
  </si>
  <si>
    <t>MUDr. Hana Študentová, Ph.D.</t>
  </si>
  <si>
    <t>hana.studentova@fnol.cz</t>
  </si>
  <si>
    <t>Real-time PCR</t>
  </si>
  <si>
    <t>věda/výzkum, lze využít i v klinické praxi</t>
  </si>
  <si>
    <t>Liquid Handling System</t>
  </si>
  <si>
    <t>Automatická příprava infekčních vzorků. The Microlab STAR uses air displacement pipetting to achieve superior measurement accuracy. Additionally, Hamilton pipette channels and tips are designed to fit precisely together using a patented lock-and-key design called CO-RE (Compressed O-Ring Expansion). This creates a tight seal with precise tip alignment to eliminate tip distortion and ensure the highest accuracy during liquid handling steps. Optional anti-droplet control and liquid level detection tech</t>
  </si>
  <si>
    <t>Atomatický systém purifikace vzorků vč. UPLC Pump Quaternary System</t>
  </si>
  <si>
    <t xml:space="preserve">Transcend™ Turboflow Systems  60500-60203 Each Transcend TLX-4 System +  UltiMate™ 3000 Rapid Separation Quaternary System
Enable fast cleanup of complex matrices for accelerated online sample preparation, lower your laboratory costs, and improve data quality using Thermo Scientific Transcend TLX Systems with Turboflow technology. These systems use a combination of chromatographic techniques for online sample cleanup to improve LC-MS detection, reduce manual work, and provide higher productivity while the systems' additional channel capabilities improve throughput by up to 400%.
Thermo Scientific Transcend Systems, which feature Turboflow technology, combine diffusion, chemistry, and size exclusion to perform selective online sample cleanup of dirty or difficult matrices prior to HPLC or UHPLC separation and MS analysis. Turboflow technology minimizes manual sample preparation and reduces sample preparation by up to 95%.
Other benefits of Turboflow technology include the following:
• Minimization of manual sample preparation and facilitation of direct sample injection into an LC-Ms system, including plasma, urine, food, and other complex sample matrices.
• Reduction of ion suppression via higher specificity.
• Reduction of work time through simplication of complex sample preparation protocols.
• Simplified method development by enablement of the same method to be used for different matrices.
Aria software optimizes performance and productivity by controlling pump operation, valve switching, cleaning, and gradient procedures on the Transcend system. The system is compatible with XCalibur or TraceFinder mass spectrometry software, with an intuitive graphical user interface that makes it simple to perform TurboFlow methods.
</t>
  </si>
  <si>
    <t>Exact mass spectrometer</t>
  </si>
  <si>
    <t xml:space="preserve">Detekce virů - Analýza proteinů virové obálky Jsou dvě možnosti řešení: 
TimsTOF Pro (Bruker Gmbh.)
 The timsTOF Pro uses the Parallel Accumulation Serial Fragmentation (PASEF) acquisition method to provide extremely high speed and sensitivity to reach new depths in shotgun proteomics and phosphoproteomics, using low sample amounts. 
 Thermo Scientific™ Q Exactive™ HF hybrid quadrupole-Orbitrap mass spectrometer (Thermo inc.)
Identify and quantify more proteins, peptides, lipids, glycans and small molecules accurately and in less time with the Thermo Scientific™ Q Exactive™ HF hybrid quadrupole-Orbitrap mass spectrometer. The Q Exactive HF system combines a state-of-the-art segmented quadrupole for high-performance precursor ion selection with a high-resolution, accurate-mass (HR/AM) ultra-high-field Orbitrap mass analyzer to deliver a superior combination of scan speed, resolving power, mass accuracy, spectral quality and sensitivity. Identify, quantify and confirm in a single analysis with a single instrument with the Q Exactive HF mass spectrometer.
</t>
  </si>
  <si>
    <t xml:space="preserve"> Ne</t>
  </si>
  <si>
    <t>ELISA automat</t>
  </si>
  <si>
    <t>Analyzátor umožňuje testování protilátek</t>
  </si>
  <si>
    <t>Nefelometr</t>
  </si>
  <si>
    <t>Analyzátor k testování specifických proteinů včetně zánětlivých markerů, touto technikou lze sledovat proteiny o nízké koncentraci (např. v moči nebo dalších tělních tekutinách). Lze sledovat stav pacientů v septickém stavu a vývoj jejich onemocnění.</t>
  </si>
  <si>
    <t>Vysokorozlišující hmotnostní spektrometrie pro studium a diagnostiku vybraných onemocnění</t>
  </si>
  <si>
    <t>Kapalinová chromatorafie / vysokorozlišovací hmotnostní spektrometrie</t>
  </si>
  <si>
    <t>Jedná se o obnovu stávajícího přístroje LC/MS API 4000, Applied Biosystems. Na základě dlouhodobých zkušeností pracoviště OKB, FN Olomouc s hmotnostní spektrometrii bude tento přístroj využit pro detailní studium vybraných onemocnění na úrovni metabolitů, lipidů a glyko/proteinů. První studie v oblasti COVID-19 ukazují potenciál těchto skupin látek jakožto budoucí možné biomarkery. Je plánováno použití přístroje pro rutinní měření hladiny vitaminu D v souvislosti s COVID-19. Univerzálnost tohoto přístroje umožní použít jej pro nový diagnostický přístup ať už známých nebo i nových vzácných monogenních chorob (dědičné metabolické poruchy, DMP). Přístroj bude mimo to sloužit jakožto záložní pro již zavedené metody monitorování hladin léků, novorozeneckého screeningu a vyšetřování pacientů s DMP.</t>
  </si>
  <si>
    <t>Procesovací Datastanice</t>
  </si>
  <si>
    <t>PC pro nezávislé zpracování velkých objemů dat z LC/MS</t>
  </si>
  <si>
    <t>Statistický software</t>
  </si>
  <si>
    <t>SIMCA, MedCalc, GraphPad</t>
  </si>
  <si>
    <t>Puncher pro přípravu vzorků z krevní skvrny</t>
  </si>
  <si>
    <t>Projekt rozvodů elektrické sítě pro záložní zdroj</t>
  </si>
  <si>
    <t>rekonstrukce rozvodů elektrické sítě v LDMP, OKB, FNOL, změna výstupu UPS z 1 =&gt; 3 fáze, kompletní rozvody, projekt (konzultováno s Ing. Zbořilem, bude ještě dořešeno s Ing. Olejníčkem)</t>
  </si>
  <si>
    <t>Generátor dusíku</t>
  </si>
  <si>
    <t>generátor dusíku pro LC/MS přístroj, včetně úpravy rozvodu plynů</t>
  </si>
  <si>
    <t>Klimatizační jednotka</t>
  </si>
  <si>
    <t>doplnění o jednu klimatizační jednotku k LC/MS přístroji</t>
  </si>
  <si>
    <t>Analyzátor acidobazické rovnováhy</t>
  </si>
  <si>
    <t>Automatický analyzátor glykovaného hemoglobinu</t>
  </si>
  <si>
    <t>Hemato-onkologická klinika</t>
  </si>
  <si>
    <t>Doc. Mgr. Luděk Slavík , PhD</t>
  </si>
  <si>
    <t>ludek.slavik@fnol.cz</t>
  </si>
  <si>
    <t>Ústav mikrobiologie</t>
  </si>
  <si>
    <t>Milan Kolář,prof. MUDr. Ph.D., Yvona Lovečková, MUDr. Ph.D.</t>
  </si>
  <si>
    <t>milan.kolar@fnol.cz, yvona.lovecková@fnol.cz</t>
  </si>
  <si>
    <t>klapka 2407, klapka 2409</t>
  </si>
  <si>
    <t>Ústav imunologie</t>
  </si>
  <si>
    <t>prof. MUDr. Mgr. Milan Raška, Ph.D.</t>
  </si>
  <si>
    <t>milan.raska@fnol.cz</t>
  </si>
  <si>
    <t>585 632751 / 2752</t>
  </si>
  <si>
    <t>UKMP LF UP a FN Olomouc</t>
  </si>
  <si>
    <t>MUDr. Daniela Skanderová</t>
  </si>
  <si>
    <t>Daniela.Skanderova@fnol.cz</t>
  </si>
  <si>
    <t>Mgr. Gabriela Kořínková, PhD.</t>
  </si>
  <si>
    <t>Gabriela.Korinkova@fnol.cz</t>
  </si>
  <si>
    <t>585 639 453 (2461)</t>
  </si>
  <si>
    <t>Vodní lázeň PT Link pro IHC</t>
  </si>
  <si>
    <t>200 000 kč</t>
  </si>
  <si>
    <t>Vodní lázeň třepací pro ISH</t>
  </si>
  <si>
    <t>150 000 kč</t>
  </si>
  <si>
    <t>Ultrazvuk přenosný</t>
  </si>
  <si>
    <t>zobrazovací technika</t>
  </si>
  <si>
    <t>Střední</t>
  </si>
  <si>
    <t>Klinika plicních nemocí a tuberkulózy</t>
  </si>
  <si>
    <t>Ultrazvuk Hitachi</t>
  </si>
  <si>
    <t>Ultrazvukový přístroj</t>
  </si>
  <si>
    <t>ultrazvuk</t>
  </si>
  <si>
    <t>Centrální operační sály</t>
  </si>
  <si>
    <t>2.2.306</t>
  </si>
  <si>
    <t>transportabilní echokardiografický přístroj na operační sály kardiochirurgické kliniky</t>
  </si>
  <si>
    <t>KCHIR: operační sál - lokální</t>
  </si>
  <si>
    <t>2.3.457</t>
  </si>
  <si>
    <t>Echokardiografický přístroj</t>
  </si>
  <si>
    <t>KCHIR: JIP 50B</t>
  </si>
  <si>
    <t>nelze</t>
  </si>
</sst>
</file>

<file path=xl/styles.xml><?xml version="1.0" encoding="utf-8"?>
<styleSheet xmlns="http://schemas.openxmlformats.org/spreadsheetml/2006/main">
  <numFmts count="2">
    <numFmt numFmtId="164" formatCode="#,##0\ &quot;Kč&quot;"/>
    <numFmt numFmtId="165" formatCode="0.00;\-0.00"/>
  </numFmts>
  <fonts count="17">
    <font>
      <sz val="11"/>
      <color theme="1"/>
      <name val="Calibri"/>
      <family val="2"/>
      <charset val="238"/>
      <scheme val="minor"/>
    </font>
    <font>
      <sz val="11"/>
      <color rgb="FFFF0000"/>
      <name val="Calibri"/>
      <family val="2"/>
      <charset val="238"/>
      <scheme val="minor"/>
    </font>
    <font>
      <b/>
      <sz val="18"/>
      <color theme="1"/>
      <name val="Calibri"/>
      <family val="2"/>
      <charset val="238"/>
      <scheme val="minor"/>
    </font>
    <font>
      <sz val="11"/>
      <name val="Calibri"/>
      <family val="2"/>
      <charset val="238"/>
      <scheme val="minor"/>
    </font>
    <font>
      <sz val="11"/>
      <color rgb="FF0070C0"/>
      <name val="Calibri"/>
      <family val="2"/>
      <charset val="238"/>
      <scheme val="minor"/>
    </font>
    <font>
      <b/>
      <sz val="11"/>
      <color theme="1"/>
      <name val="Calibri"/>
      <family val="2"/>
      <charset val="238"/>
      <scheme val="minor"/>
    </font>
    <font>
      <sz val="11"/>
      <color rgb="FF00B0F0"/>
      <name val="Calibri"/>
      <family val="2"/>
      <charset val="238"/>
      <scheme val="minor"/>
    </font>
    <font>
      <u/>
      <sz val="11"/>
      <color theme="10"/>
      <name val="Calibri"/>
      <family val="2"/>
      <charset val="238"/>
    </font>
    <font>
      <i/>
      <sz val="11"/>
      <color theme="1"/>
      <name val="Calibri"/>
      <family val="2"/>
      <charset val="238"/>
      <scheme val="minor"/>
    </font>
    <font>
      <b/>
      <sz val="11"/>
      <color rgb="FFFF0000"/>
      <name val="Calibri"/>
      <family val="2"/>
      <charset val="238"/>
      <scheme val="minor"/>
    </font>
    <font>
      <strike/>
      <sz val="11"/>
      <color theme="1"/>
      <name val="Calibri"/>
      <family val="2"/>
      <charset val="238"/>
      <scheme val="minor"/>
    </font>
    <font>
      <strike/>
      <sz val="11"/>
      <color theme="0" tint="-0.249977111117893"/>
      <name val="Calibri"/>
      <family val="2"/>
      <charset val="238"/>
      <scheme val="minor"/>
    </font>
    <font>
      <u/>
      <sz val="11"/>
      <color theme="10"/>
      <name val="Calibri"/>
      <family val="2"/>
      <charset val="238"/>
      <scheme val="minor"/>
    </font>
    <font>
      <u/>
      <sz val="6.6"/>
      <color theme="10"/>
      <name val="Calibri"/>
      <family val="2"/>
      <charset val="238"/>
    </font>
    <font>
      <b/>
      <sz val="10"/>
      <color rgb="FF000000"/>
      <name val="Arial"/>
      <family val="2"/>
      <charset val="238"/>
    </font>
    <font>
      <sz val="10"/>
      <color rgb="FF000000"/>
      <name val="Arial"/>
      <family val="2"/>
      <charset val="238"/>
    </font>
    <font>
      <sz val="9"/>
      <color rgb="FF000000"/>
      <name val="Arial"/>
      <family val="2"/>
      <charset val="23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79">
    <xf numFmtId="0" fontId="0" fillId="0" borderId="0" xfId="0"/>
    <xf numFmtId="0" fontId="0" fillId="0" borderId="0" xfId="0" applyAlignment="1">
      <alignment wrapText="1"/>
    </xf>
    <xf numFmtId="0" fontId="5" fillId="0" borderId="0" xfId="0" applyFont="1"/>
    <xf numFmtId="0" fontId="0" fillId="0" borderId="0" xfId="0" applyAlignment="1">
      <alignment horizontal="center"/>
    </xf>
    <xf numFmtId="0" fontId="0" fillId="0" borderId="0" xfId="0" applyBorder="1"/>
    <xf numFmtId="0" fontId="5" fillId="0" borderId="1" xfId="0" applyFont="1" applyBorder="1"/>
    <xf numFmtId="0" fontId="0" fillId="0" borderId="1" xfId="0" applyBorder="1"/>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wrapText="1"/>
    </xf>
    <xf numFmtId="0" fontId="0" fillId="0" borderId="1" xfId="0" applyFill="1" applyBorder="1"/>
    <xf numFmtId="0" fontId="0" fillId="0" borderId="1" xfId="0" applyBorder="1" applyAlignment="1">
      <alignment horizontal="center"/>
    </xf>
    <xf numFmtId="0" fontId="5" fillId="0" borderId="1" xfId="0" applyFont="1" applyFill="1" applyBorder="1"/>
    <xf numFmtId="0" fontId="0" fillId="3" borderId="1" xfId="0" applyFill="1" applyBorder="1" applyAlignment="1">
      <alignment horizontal="center" vertical="center"/>
    </xf>
    <xf numFmtId="0" fontId="0" fillId="3" borderId="1" xfId="0" applyFill="1" applyBorder="1"/>
    <xf numFmtId="0" fontId="0" fillId="0" borderId="1" xfId="0" applyBorder="1" applyAlignment="1">
      <alignment horizontal="center" wrapText="1"/>
    </xf>
    <xf numFmtId="164" fontId="5" fillId="0" borderId="1" xfId="0" applyNumberFormat="1" applyFont="1" applyBorder="1"/>
    <xf numFmtId="164" fontId="0" fillId="3" borderId="1" xfId="0" applyNumberFormat="1" applyFill="1" applyBorder="1"/>
    <xf numFmtId="164" fontId="0" fillId="0" borderId="1" xfId="0" applyNumberFormat="1" applyBorder="1" applyAlignment="1">
      <alignment horizontal="center"/>
    </xf>
    <xf numFmtId="0" fontId="0" fillId="3" borderId="1" xfId="0" applyFill="1" applyBorder="1" applyAlignment="1">
      <alignment wrapText="1"/>
    </xf>
    <xf numFmtId="165" fontId="0" fillId="0" borderId="1" xfId="0" applyNumberFormat="1" applyFont="1" applyFill="1" applyBorder="1" applyAlignment="1">
      <alignment horizontal="right" vertical="top"/>
    </xf>
    <xf numFmtId="165" fontId="0" fillId="0" borderId="1" xfId="0" applyNumberFormat="1" applyFill="1" applyBorder="1" applyAlignment="1">
      <alignment horizontal="right" vertical="top"/>
    </xf>
    <xf numFmtId="0" fontId="0" fillId="0" borderId="2" xfId="0" applyFill="1"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wrapText="1"/>
    </xf>
    <xf numFmtId="164" fontId="0" fillId="3" borderId="1" xfId="0" applyNumberFormat="1" applyFill="1" applyBorder="1" applyAlignment="1">
      <alignment wrapText="1"/>
    </xf>
    <xf numFmtId="164" fontId="0" fillId="0" borderId="1" xfId="0" applyNumberFormat="1" applyBorder="1" applyAlignment="1">
      <alignment wrapText="1"/>
    </xf>
    <xf numFmtId="164" fontId="0" fillId="0" borderId="1" xfId="0" applyNumberFormat="1" applyFont="1" applyFill="1" applyBorder="1" applyAlignment="1">
      <alignment horizontal="right" vertical="top" wrapText="1"/>
    </xf>
    <xf numFmtId="164" fontId="0" fillId="0" borderId="1" xfId="0" applyNumberFormat="1" applyFill="1" applyBorder="1" applyAlignment="1">
      <alignment horizontal="right" vertical="top" wrapText="1"/>
    </xf>
    <xf numFmtId="164" fontId="5" fillId="0" borderId="0" xfId="0" applyNumberFormat="1" applyFont="1"/>
    <xf numFmtId="0" fontId="5" fillId="0" borderId="1" xfId="0" applyFont="1" applyFill="1" applyBorder="1" applyAlignment="1">
      <alignment wrapText="1"/>
    </xf>
    <xf numFmtId="164" fontId="0" fillId="0" borderId="1" xfId="0" applyNumberFormat="1" applyBorder="1"/>
    <xf numFmtId="164" fontId="0" fillId="0" borderId="1" xfId="0" applyNumberFormat="1" applyFont="1" applyFill="1" applyBorder="1" applyAlignment="1">
      <alignment horizontal="right" vertical="top"/>
    </xf>
    <xf numFmtId="3" fontId="0" fillId="0" borderId="0" xfId="0" applyNumberFormat="1"/>
    <xf numFmtId="0" fontId="7" fillId="0" borderId="0" xfId="1" applyAlignment="1" applyProtection="1">
      <alignment wrapText="1"/>
    </xf>
    <xf numFmtId="0" fontId="0" fillId="0" borderId="0" xfId="0" applyAlignment="1">
      <alignment horizontal="left" wrapText="1" indent="5"/>
    </xf>
    <xf numFmtId="164" fontId="0" fillId="0" borderId="3" xfId="0" applyNumberFormat="1" applyFont="1" applyFill="1" applyBorder="1" applyAlignment="1">
      <alignment horizontal="center" vertical="top"/>
    </xf>
    <xf numFmtId="164" fontId="0" fillId="0" borderId="4" xfId="0" applyNumberFormat="1" applyFont="1" applyFill="1" applyBorder="1" applyAlignment="1">
      <alignment horizontal="center" vertical="top"/>
    </xf>
    <xf numFmtId="0" fontId="0" fillId="0" borderId="1" xfId="0" applyFont="1" applyBorder="1"/>
    <xf numFmtId="164" fontId="0" fillId="0" borderId="0" xfId="0" applyNumberFormat="1" applyBorder="1" applyAlignment="1">
      <alignment wrapText="1"/>
    </xf>
    <xf numFmtId="0" fontId="5" fillId="0" borderId="5" xfId="0" applyFont="1" applyFill="1" applyBorder="1"/>
    <xf numFmtId="0" fontId="0" fillId="3" borderId="5" xfId="0" applyFill="1" applyBorder="1" applyAlignment="1">
      <alignment wrapText="1"/>
    </xf>
    <xf numFmtId="0" fontId="0" fillId="0" borderId="5" xfId="0" applyBorder="1" applyAlignment="1">
      <alignment wrapText="1"/>
    </xf>
    <xf numFmtId="164" fontId="5" fillId="0" borderId="5" xfId="0" applyNumberFormat="1" applyFont="1" applyBorder="1"/>
    <xf numFmtId="164" fontId="0" fillId="0" borderId="1" xfId="0" applyNumberFormat="1" applyBorder="1" applyAlignment="1">
      <alignment horizontal="center" wrapText="1"/>
    </xf>
    <xf numFmtId="0" fontId="0" fillId="3" borderId="5" xfId="0" applyFill="1" applyBorder="1"/>
    <xf numFmtId="0" fontId="0" fillId="0" borderId="5" xfId="0" applyBorder="1"/>
    <xf numFmtId="164" fontId="0" fillId="0" borderId="5" xfId="0" applyNumberFormat="1" applyFont="1" applyFill="1" applyBorder="1" applyAlignment="1">
      <alignment horizontal="right" vertical="top"/>
    </xf>
    <xf numFmtId="0" fontId="0" fillId="0" borderId="6" xfId="0" applyBorder="1"/>
    <xf numFmtId="0" fontId="8" fillId="0" borderId="1" xfId="0" applyFont="1" applyBorder="1"/>
    <xf numFmtId="0" fontId="0" fillId="0" borderId="0" xfId="0" applyAlignment="1">
      <alignment vertical="top"/>
    </xf>
    <xf numFmtId="0" fontId="2" fillId="0" borderId="7" xfId="0" applyFont="1" applyBorder="1" applyAlignment="1">
      <alignment vertical="top"/>
    </xf>
    <xf numFmtId="0" fontId="2" fillId="0" borderId="9" xfId="0" applyFont="1" applyBorder="1" applyAlignment="1">
      <alignment vertical="top"/>
    </xf>
    <xf numFmtId="0" fontId="2" fillId="0" borderId="8" xfId="0" applyFont="1" applyBorder="1" applyAlignment="1">
      <alignment vertical="top"/>
    </xf>
    <xf numFmtId="0" fontId="0" fillId="0" borderId="1" xfId="0" applyBorder="1" applyAlignment="1">
      <alignment vertical="top"/>
    </xf>
    <xf numFmtId="0" fontId="0" fillId="2" borderId="1" xfId="0" applyFill="1" applyBorder="1" applyAlignment="1">
      <alignment vertical="top"/>
    </xf>
    <xf numFmtId="0" fontId="11" fillId="2" borderId="1" xfId="0" applyFont="1" applyFill="1" applyBorder="1" applyAlignment="1">
      <alignment vertical="top"/>
    </xf>
    <xf numFmtId="0" fontId="0" fillId="0" borderId="1" xfId="0" applyBorder="1" applyAlignment="1">
      <alignment horizontal="left" vertical="top" wrapText="1"/>
    </xf>
    <xf numFmtId="0" fontId="0" fillId="0" borderId="1" xfId="0" applyBorder="1" applyAlignment="1">
      <alignment vertical="top" wrapText="1"/>
    </xf>
    <xf numFmtId="0" fontId="11" fillId="0" borderId="1" xfId="0" applyFont="1" applyBorder="1" applyAlignment="1">
      <alignment vertical="top" wrapText="1"/>
    </xf>
    <xf numFmtId="0" fontId="0" fillId="0" borderId="4" xfId="0" applyBorder="1" applyAlignment="1">
      <alignment vertical="top"/>
    </xf>
    <xf numFmtId="0" fontId="0" fillId="0" borderId="4" xfId="0" applyBorder="1" applyAlignment="1">
      <alignment vertical="top" wrapText="1"/>
    </xf>
    <xf numFmtId="0" fontId="0" fillId="0" borderId="10" xfId="0" applyBorder="1" applyAlignment="1">
      <alignment vertical="top"/>
    </xf>
    <xf numFmtId="0" fontId="0" fillId="2" borderId="10" xfId="0" applyFill="1" applyBorder="1" applyAlignment="1">
      <alignment vertical="top"/>
    </xf>
    <xf numFmtId="0" fontId="0" fillId="0" borderId="10" xfId="0" applyBorder="1" applyAlignment="1">
      <alignment vertical="top" wrapText="1"/>
    </xf>
    <xf numFmtId="164" fontId="0" fillId="0" borderId="1" xfId="0" applyNumberFormat="1" applyFill="1" applyBorder="1"/>
    <xf numFmtId="0" fontId="1" fillId="0" borderId="0" xfId="0" applyFont="1"/>
    <xf numFmtId="0" fontId="0" fillId="5" borderId="11" xfId="0" applyFill="1" applyBorder="1"/>
    <xf numFmtId="0" fontId="0" fillId="0" borderId="14" xfId="0" applyBorder="1"/>
    <xf numFmtId="0" fontId="5" fillId="5" borderId="16" xfId="0" applyFont="1" applyFill="1" applyBorder="1" applyAlignment="1">
      <alignment horizontal="center" vertical="center"/>
    </xf>
    <xf numFmtId="0" fontId="5" fillId="5" borderId="9" xfId="0" applyFont="1" applyFill="1" applyBorder="1"/>
    <xf numFmtId="0" fontId="5" fillId="5" borderId="17" xfId="0" applyFont="1" applyFill="1" applyBorder="1"/>
    <xf numFmtId="0" fontId="0" fillId="0" borderId="11" xfId="0" applyBorder="1" applyAlignment="1">
      <alignment horizontal="center" vertical="center"/>
    </xf>
    <xf numFmtId="0" fontId="0" fillId="0" borderId="12" xfId="0" applyBorder="1" applyAlignment="1">
      <alignment wrapText="1"/>
    </xf>
    <xf numFmtId="164" fontId="0" fillId="0" borderId="12" xfId="0" applyNumberFormat="1" applyBorder="1"/>
    <xf numFmtId="0" fontId="0" fillId="0" borderId="12" xfId="0" applyBorder="1"/>
    <xf numFmtId="0" fontId="0" fillId="0" borderId="19" xfId="0" applyBorder="1" applyAlignment="1">
      <alignment horizontal="center" vertical="center"/>
    </xf>
    <xf numFmtId="0" fontId="0" fillId="0" borderId="20" xfId="0" applyBorder="1"/>
    <xf numFmtId="164" fontId="0" fillId="0" borderId="3" xfId="0" applyNumberFormat="1" applyBorder="1"/>
    <xf numFmtId="0" fontId="0" fillId="0" borderId="3" xfId="0" applyBorder="1"/>
    <xf numFmtId="0" fontId="0" fillId="0" borderId="21" xfId="0" applyBorder="1"/>
    <xf numFmtId="0" fontId="0" fillId="0" borderId="22" xfId="0" applyBorder="1" applyAlignment="1">
      <alignment horizontal="center" vertical="center"/>
    </xf>
    <xf numFmtId="0" fontId="0" fillId="0" borderId="14" xfId="0" applyBorder="1" applyAlignment="1">
      <alignment horizontal="center" vertical="center"/>
    </xf>
    <xf numFmtId="0" fontId="0" fillId="0" borderId="10" xfId="0" applyBorder="1"/>
    <xf numFmtId="164" fontId="0" fillId="0" borderId="10" xfId="0" applyNumberFormat="1" applyBorder="1"/>
    <xf numFmtId="0" fontId="0" fillId="0" borderId="15" xfId="0" applyBorder="1"/>
    <xf numFmtId="0" fontId="0" fillId="0" borderId="13" xfId="0" applyBorder="1"/>
    <xf numFmtId="0" fontId="0" fillId="0" borderId="13" xfId="0" applyBorder="1" applyAlignment="1">
      <alignment wrapText="1"/>
    </xf>
    <xf numFmtId="0" fontId="0" fillId="0" borderId="20" xfId="0" applyBorder="1" applyAlignment="1">
      <alignment wrapText="1"/>
    </xf>
    <xf numFmtId="164" fontId="0" fillId="0" borderId="12" xfId="0" applyNumberFormat="1" applyBorder="1" applyAlignment="1">
      <alignment wrapText="1"/>
    </xf>
    <xf numFmtId="0" fontId="0" fillId="0" borderId="9" xfId="0" applyBorder="1"/>
    <xf numFmtId="165" fontId="0" fillId="0" borderId="1" xfId="0" applyNumberFormat="1" applyFont="1" applyFill="1" applyBorder="1" applyAlignment="1">
      <alignment horizontal="left" vertical="top"/>
    </xf>
    <xf numFmtId="0" fontId="0" fillId="2" borderId="12" xfId="0" applyFill="1" applyBorder="1" applyAlignment="1">
      <alignment wrapText="1"/>
    </xf>
    <xf numFmtId="164" fontId="0" fillId="2" borderId="12" xfId="0" applyNumberFormat="1" applyFill="1" applyBorder="1" applyAlignment="1">
      <alignment horizontal="center"/>
    </xf>
    <xf numFmtId="164" fontId="0" fillId="2" borderId="12" xfId="0" applyNumberFormat="1" applyFill="1" applyBorder="1"/>
    <xf numFmtId="0" fontId="0" fillId="2" borderId="12" xfId="0" applyFill="1" applyBorder="1"/>
    <xf numFmtId="0" fontId="0" fillId="2" borderId="13" xfId="0" applyFill="1" applyBorder="1" applyAlignment="1">
      <alignment wrapText="1"/>
    </xf>
    <xf numFmtId="0" fontId="3" fillId="2" borderId="3" xfId="0" applyFont="1" applyFill="1" applyBorder="1"/>
    <xf numFmtId="164" fontId="3" fillId="2" borderId="1" xfId="0" applyNumberFormat="1" applyFont="1" applyFill="1" applyBorder="1" applyAlignment="1">
      <alignment horizontal="center"/>
    </xf>
    <xf numFmtId="164" fontId="3" fillId="2" borderId="3" xfId="0" applyNumberFormat="1" applyFont="1" applyFill="1" applyBorder="1"/>
    <xf numFmtId="0" fontId="0" fillId="2" borderId="1" xfId="0" applyFill="1" applyBorder="1"/>
    <xf numFmtId="0" fontId="0" fillId="2" borderId="21" xfId="0" applyFill="1" applyBorder="1" applyAlignment="1">
      <alignment wrapText="1"/>
    </xf>
    <xf numFmtId="0" fontId="0" fillId="2" borderId="1" xfId="0" applyFill="1" applyBorder="1" applyAlignment="1">
      <alignment wrapText="1"/>
    </xf>
    <xf numFmtId="164" fontId="0" fillId="2" borderId="4" xfId="0" applyNumberFormat="1" applyFill="1" applyBorder="1" applyAlignment="1">
      <alignment horizontal="center"/>
    </xf>
    <xf numFmtId="164" fontId="0" fillId="2" borderId="1" xfId="0" applyNumberFormat="1" applyFill="1" applyBorder="1"/>
    <xf numFmtId="0" fontId="0" fillId="2" borderId="20" xfId="0" applyFill="1" applyBorder="1" applyAlignment="1">
      <alignment wrapText="1"/>
    </xf>
    <xf numFmtId="164" fontId="0" fillId="0" borderId="3" xfId="0" applyNumberFormat="1" applyBorder="1" applyAlignment="1">
      <alignment horizontal="center"/>
    </xf>
    <xf numFmtId="0" fontId="0" fillId="0" borderId="21" xfId="0" applyBorder="1" applyAlignment="1">
      <alignment wrapText="1"/>
    </xf>
    <xf numFmtId="0" fontId="4" fillId="0" borderId="3" xfId="0" applyFont="1" applyBorder="1"/>
    <xf numFmtId="164" fontId="4" fillId="0" borderId="3" xfId="0" applyNumberFormat="1" applyFont="1" applyBorder="1" applyAlignment="1">
      <alignment horizontal="center"/>
    </xf>
    <xf numFmtId="164" fontId="4" fillId="0" borderId="3" xfId="0" applyNumberFormat="1" applyFont="1" applyBorder="1"/>
    <xf numFmtId="164" fontId="0" fillId="0" borderId="10" xfId="0" applyNumberFormat="1" applyBorder="1" applyAlignment="1">
      <alignment horizontal="center"/>
    </xf>
    <xf numFmtId="0" fontId="0" fillId="0" borderId="15" xfId="0" applyBorder="1" applyAlignment="1">
      <alignment wrapText="1"/>
    </xf>
    <xf numFmtId="164" fontId="0" fillId="2" borderId="1" xfId="0" applyNumberFormat="1" applyFill="1" applyBorder="1" applyAlignment="1">
      <alignment horizontal="center"/>
    </xf>
    <xf numFmtId="0" fontId="0" fillId="2" borderId="27" xfId="0" applyFill="1" applyBorder="1" applyAlignment="1">
      <alignment wrapText="1"/>
    </xf>
    <xf numFmtId="164" fontId="0" fillId="0" borderId="12" xfId="0" applyNumberFormat="1" applyBorder="1" applyAlignment="1">
      <alignment horizontal="center"/>
    </xf>
    <xf numFmtId="0" fontId="0" fillId="0" borderId="13" xfId="0" applyNumberFormat="1" applyBorder="1" applyAlignment="1">
      <alignment wrapText="1"/>
    </xf>
    <xf numFmtId="0" fontId="0" fillId="0" borderId="0" xfId="0" applyFill="1" applyBorder="1"/>
    <xf numFmtId="0" fontId="3" fillId="4" borderId="20" xfId="0" applyFont="1" applyFill="1" applyBorder="1"/>
    <xf numFmtId="0" fontId="3" fillId="4" borderId="20" xfId="0" applyFont="1" applyFill="1" applyBorder="1" applyAlignment="1">
      <alignment wrapText="1"/>
    </xf>
    <xf numFmtId="164" fontId="0" fillId="0" borderId="9" xfId="0" applyNumberFormat="1" applyBorder="1"/>
    <xf numFmtId="164" fontId="0" fillId="0" borderId="5" xfId="0" applyNumberFormat="1" applyBorder="1"/>
    <xf numFmtId="0" fontId="0" fillId="0" borderId="28" xfId="0" applyBorder="1"/>
    <xf numFmtId="0" fontId="0" fillId="0" borderId="28" xfId="0" applyBorder="1" applyAlignment="1">
      <alignment wrapText="1"/>
    </xf>
    <xf numFmtId="164" fontId="0" fillId="0" borderId="29" xfId="0" applyNumberFormat="1" applyBorder="1"/>
    <xf numFmtId="0" fontId="0" fillId="0" borderId="29" xfId="0" applyBorder="1"/>
    <xf numFmtId="0" fontId="0" fillId="0" borderId="30" xfId="0" applyBorder="1"/>
    <xf numFmtId="0" fontId="0" fillId="0" borderId="31" xfId="0" applyBorder="1" applyAlignment="1">
      <alignment horizontal="left"/>
    </xf>
    <xf numFmtId="0" fontId="0" fillId="0" borderId="32" xfId="0" applyBorder="1" applyAlignment="1">
      <alignment horizontal="left"/>
    </xf>
    <xf numFmtId="0" fontId="12" fillId="0" borderId="31" xfId="1" applyFont="1" applyBorder="1" applyAlignment="1" applyProtection="1">
      <alignment horizontal="left"/>
    </xf>
    <xf numFmtId="3" fontId="0" fillId="0" borderId="31" xfId="0" applyNumberFormat="1" applyBorder="1" applyAlignment="1">
      <alignment horizontal="left"/>
    </xf>
    <xf numFmtId="0" fontId="0" fillId="0" borderId="33" xfId="0" applyBorder="1" applyAlignment="1">
      <alignment horizontal="left"/>
    </xf>
    <xf numFmtId="164" fontId="0" fillId="4" borderId="1" xfId="0" applyNumberFormat="1" applyFill="1" applyBorder="1" applyAlignment="1">
      <alignment horizontal="center"/>
    </xf>
    <xf numFmtId="0" fontId="0" fillId="0" borderId="1" xfId="0" applyFont="1" applyFill="1" applyBorder="1" applyAlignment="1">
      <alignment vertical="top" wrapText="1"/>
    </xf>
    <xf numFmtId="0" fontId="0" fillId="0" borderId="1" xfId="0" applyFill="1" applyBorder="1" applyAlignment="1">
      <alignment vertical="top" wrapText="1"/>
    </xf>
    <xf numFmtId="0" fontId="0" fillId="0" borderId="1" xfId="0" applyNumberFormat="1" applyFont="1" applyFill="1" applyBorder="1" applyAlignment="1">
      <alignment horizontal="right" vertical="top"/>
    </xf>
    <xf numFmtId="0" fontId="0" fillId="6" borderId="1" xfId="0" applyFont="1" applyFill="1" applyBorder="1" applyAlignment="1">
      <alignment vertical="top"/>
    </xf>
    <xf numFmtId="0" fontId="0" fillId="0" borderId="1" xfId="0" applyFont="1" applyFill="1" applyBorder="1" applyAlignment="1">
      <alignment vertical="top"/>
    </xf>
    <xf numFmtId="0" fontId="14" fillId="6" borderId="1" xfId="0" applyFont="1" applyFill="1" applyBorder="1" applyAlignment="1">
      <alignment vertical="top" wrapText="1"/>
    </xf>
    <xf numFmtId="164" fontId="0" fillId="0" borderId="1" xfId="0" applyNumberFormat="1" applyFont="1" applyFill="1" applyBorder="1" applyAlignment="1">
      <alignment vertical="top"/>
    </xf>
    <xf numFmtId="0" fontId="15" fillId="0" borderId="1" xfId="0" applyFont="1" applyFill="1" applyBorder="1" applyAlignment="1">
      <alignment vertical="top" wrapText="1"/>
    </xf>
    <xf numFmtId="0" fontId="16" fillId="0" borderId="1" xfId="0" applyFont="1" applyFill="1" applyBorder="1" applyAlignment="1">
      <alignment vertical="top"/>
    </xf>
    <xf numFmtId="1" fontId="16" fillId="0" borderId="1" xfId="0" applyNumberFormat="1" applyFont="1" applyFill="1" applyBorder="1" applyAlignment="1">
      <alignment horizontal="right" vertical="top"/>
    </xf>
    <xf numFmtId="1" fontId="16" fillId="0" borderId="1" xfId="0" applyNumberFormat="1" applyFont="1" applyFill="1" applyBorder="1" applyAlignment="1">
      <alignment horizontal="left" vertical="top"/>
    </xf>
    <xf numFmtId="3" fontId="16" fillId="0" borderId="1" xfId="0" applyNumberFormat="1" applyFont="1" applyFill="1" applyBorder="1" applyAlignment="1">
      <alignment horizontal="right" vertical="top"/>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3" xfId="0" applyBorder="1" applyAlignment="1">
      <alignment horizontal="center"/>
    </xf>
    <xf numFmtId="0" fontId="0" fillId="0" borderId="4" xfId="0" applyBorder="1" applyAlignment="1">
      <alignment horizontal="center"/>
    </xf>
    <xf numFmtId="164" fontId="0" fillId="0" borderId="3" xfId="0" applyNumberFormat="1" applyFont="1" applyFill="1" applyBorder="1" applyAlignment="1">
      <alignment horizontal="center" vertical="top"/>
    </xf>
    <xf numFmtId="164" fontId="0" fillId="0" borderId="4" xfId="0" applyNumberFormat="1" applyFont="1" applyFill="1" applyBorder="1" applyAlignment="1">
      <alignment horizontal="center" vertical="top"/>
    </xf>
    <xf numFmtId="0" fontId="0" fillId="5" borderId="7"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23" xfId="0" applyFill="1" applyBorder="1" applyAlignment="1">
      <alignment horizontal="center" vertical="center" wrapText="1"/>
    </xf>
    <xf numFmtId="0" fontId="0" fillId="4" borderId="10" xfId="0" applyFill="1" applyBorder="1" applyAlignment="1">
      <alignment horizontal="left"/>
    </xf>
    <xf numFmtId="0" fontId="7" fillId="0" borderId="10" xfId="1" applyBorder="1" applyAlignment="1" applyProtection="1">
      <alignment horizontal="left"/>
    </xf>
    <xf numFmtId="0" fontId="0" fillId="0" borderId="10" xfId="0" applyBorder="1" applyAlignment="1">
      <alignment horizontal="left"/>
    </xf>
    <xf numFmtId="0" fontId="0" fillId="0" borderId="15" xfId="0" applyBorder="1" applyAlignment="1">
      <alignment horizontal="left"/>
    </xf>
    <xf numFmtId="0" fontId="0" fillId="5" borderId="12" xfId="0" applyFill="1" applyBorder="1" applyAlignment="1">
      <alignment horizontal="left"/>
    </xf>
    <xf numFmtId="0" fontId="0" fillId="5" borderId="13" xfId="0" applyFill="1" applyBorder="1" applyAlignment="1">
      <alignment horizontal="left"/>
    </xf>
    <xf numFmtId="0" fontId="0" fillId="4" borderId="7" xfId="0" applyFill="1" applyBorder="1" applyAlignment="1">
      <alignment horizontal="left" vertical="center"/>
    </xf>
    <xf numFmtId="0" fontId="0" fillId="4" borderId="24" xfId="0" applyFill="1" applyBorder="1" applyAlignment="1">
      <alignment horizontal="left" vertical="center"/>
    </xf>
    <xf numFmtId="0" fontId="0" fillId="4" borderId="8" xfId="0" applyFill="1" applyBorder="1" applyAlignment="1">
      <alignment horizontal="left" vertical="center"/>
    </xf>
    <xf numFmtId="0" fontId="0" fillId="4" borderId="23"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0" borderId="7" xfId="0" applyBorder="1" applyAlignment="1">
      <alignment horizontal="left" vertical="center"/>
    </xf>
    <xf numFmtId="0" fontId="0" fillId="0" borderId="24" xfId="0" applyBorder="1" applyAlignment="1">
      <alignment horizontal="left" vertical="center"/>
    </xf>
    <xf numFmtId="0" fontId="0" fillId="0" borderId="8" xfId="0"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3" fillId="0" borderId="10" xfId="1" applyFont="1" applyBorder="1" applyAlignment="1" applyProtection="1">
      <alignment horizontal="left"/>
    </xf>
    <xf numFmtId="0" fontId="12" fillId="0" borderId="10" xfId="1" applyFont="1" applyBorder="1" applyAlignment="1" applyProtection="1">
      <alignment horizontal="left"/>
    </xf>
    <xf numFmtId="3" fontId="0" fillId="0" borderId="10" xfId="0" applyNumberFormat="1" applyBorder="1" applyAlignment="1">
      <alignment horizontal="left"/>
    </xf>
    <xf numFmtId="0" fontId="9" fillId="0" borderId="7" xfId="0" applyFont="1" applyBorder="1" applyAlignment="1">
      <alignment horizontal="left" vertical="center"/>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ludek.slavik@fnol.cz"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ana.galuszkova@fnol.cz"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milan.raska@fnol.cz"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mailto:Gabriela.Korinkova@fnol.cz" TargetMode="External"/><Relationship Id="rId1" Type="http://schemas.openxmlformats.org/officeDocument/2006/relationships/hyperlink" Target="mailto:Daniela.Skanderova@fnol.cz"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hana.studentova@fnol.c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otekmedical.com/solution/rysen/"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jitka.proskova@fnol.cz" TargetMode="External"/></Relationships>
</file>

<file path=xl/worksheets/sheet1.xml><?xml version="1.0" encoding="utf-8"?>
<worksheet xmlns="http://schemas.openxmlformats.org/spreadsheetml/2006/main" xmlns:r="http://schemas.openxmlformats.org/officeDocument/2006/relationships">
  <dimension ref="A1:D16"/>
  <sheetViews>
    <sheetView workbookViewId="0">
      <selection activeCell="C20" sqref="C20"/>
    </sheetView>
  </sheetViews>
  <sheetFormatPr defaultRowHeight="15"/>
  <cols>
    <col min="1" max="1" width="12.5703125" style="53" customWidth="1"/>
    <col min="2" max="2" width="36.42578125" style="53" customWidth="1"/>
    <col min="3" max="3" width="114.85546875" style="53" customWidth="1"/>
    <col min="4" max="4" width="16.85546875" style="53" customWidth="1"/>
    <col min="5" max="16384" width="9.140625" style="53"/>
  </cols>
  <sheetData>
    <row r="1" spans="1:4" ht="23.25">
      <c r="A1" s="54" t="s">
        <v>3</v>
      </c>
      <c r="B1" s="55" t="s">
        <v>4</v>
      </c>
      <c r="C1" s="55" t="s">
        <v>5</v>
      </c>
      <c r="D1" s="56" t="s">
        <v>6</v>
      </c>
    </row>
    <row r="2" spans="1:4">
      <c r="A2" s="57" t="s">
        <v>0</v>
      </c>
      <c r="B2" s="58" t="s">
        <v>198</v>
      </c>
      <c r="C2" s="60" t="s">
        <v>16</v>
      </c>
      <c r="D2" s="57" t="s">
        <v>202</v>
      </c>
    </row>
    <row r="3" spans="1:4" ht="135">
      <c r="A3" s="57" t="s">
        <v>0</v>
      </c>
      <c r="B3" s="58" t="s">
        <v>7</v>
      </c>
      <c r="C3" s="61" t="s">
        <v>200</v>
      </c>
      <c r="D3" s="61" t="s">
        <v>201</v>
      </c>
    </row>
    <row r="4" spans="1:4" ht="15.75" thickBot="1">
      <c r="A4" s="65" t="s">
        <v>0</v>
      </c>
      <c r="B4" s="66" t="s">
        <v>12</v>
      </c>
      <c r="C4" s="67" t="s">
        <v>13</v>
      </c>
      <c r="D4" s="67" t="s">
        <v>29</v>
      </c>
    </row>
    <row r="5" spans="1:4" ht="60">
      <c r="A5" s="63" t="s">
        <v>1</v>
      </c>
      <c r="B5" s="63" t="s">
        <v>10</v>
      </c>
      <c r="C5" s="64" t="s">
        <v>15</v>
      </c>
      <c r="D5" s="63" t="s">
        <v>9</v>
      </c>
    </row>
    <row r="6" spans="1:4">
      <c r="A6" s="57" t="s">
        <v>1</v>
      </c>
      <c r="B6" s="58" t="s">
        <v>11</v>
      </c>
      <c r="C6" s="57" t="s">
        <v>195</v>
      </c>
      <c r="D6" s="61" t="s">
        <v>31</v>
      </c>
    </row>
    <row r="7" spans="1:4" ht="15.75" thickBot="1">
      <c r="A7" s="65" t="s">
        <v>1</v>
      </c>
      <c r="B7" s="65" t="s">
        <v>17</v>
      </c>
      <c r="C7" s="67" t="s">
        <v>18</v>
      </c>
      <c r="D7" s="67" t="s">
        <v>32</v>
      </c>
    </row>
    <row r="8" spans="1:4">
      <c r="A8" s="63" t="s">
        <v>199</v>
      </c>
      <c r="B8" s="63" t="s">
        <v>8</v>
      </c>
      <c r="C8" s="64" t="s">
        <v>196</v>
      </c>
      <c r="D8" s="64" t="s">
        <v>30</v>
      </c>
    </row>
    <row r="9" spans="1:4" ht="30">
      <c r="A9" s="57" t="s">
        <v>2</v>
      </c>
      <c r="B9" s="57" t="s">
        <v>19</v>
      </c>
      <c r="C9" s="61" t="s">
        <v>189</v>
      </c>
      <c r="D9" s="61" t="s">
        <v>19</v>
      </c>
    </row>
    <row r="10" spans="1:4" ht="45">
      <c r="A10" s="57" t="s">
        <v>2</v>
      </c>
      <c r="B10" s="57" t="s">
        <v>20</v>
      </c>
      <c r="C10" s="61" t="s">
        <v>25</v>
      </c>
      <c r="D10" s="61" t="s">
        <v>20</v>
      </c>
    </row>
    <row r="11" spans="1:4">
      <c r="A11" s="57" t="s">
        <v>2</v>
      </c>
      <c r="B11" s="57" t="s">
        <v>34</v>
      </c>
      <c r="C11" s="61" t="s">
        <v>190</v>
      </c>
      <c r="D11" s="61" t="s">
        <v>33</v>
      </c>
    </row>
    <row r="12" spans="1:4" ht="45">
      <c r="A12" s="57" t="s">
        <v>2</v>
      </c>
      <c r="B12" s="57" t="s">
        <v>21</v>
      </c>
      <c r="C12" s="61" t="s">
        <v>197</v>
      </c>
      <c r="D12" s="61" t="s">
        <v>21</v>
      </c>
    </row>
    <row r="13" spans="1:4" ht="30">
      <c r="A13" s="57" t="s">
        <v>2</v>
      </c>
      <c r="B13" s="57" t="s">
        <v>22</v>
      </c>
      <c r="C13" s="61" t="s">
        <v>191</v>
      </c>
      <c r="D13" s="61" t="s">
        <v>22</v>
      </c>
    </row>
    <row r="14" spans="1:4">
      <c r="A14" s="57" t="s">
        <v>2</v>
      </c>
      <c r="B14" s="57" t="s">
        <v>23</v>
      </c>
      <c r="C14" s="61" t="s">
        <v>26</v>
      </c>
      <c r="D14" s="61" t="s">
        <v>23</v>
      </c>
    </row>
    <row r="15" spans="1:4">
      <c r="A15" s="57" t="s">
        <v>2</v>
      </c>
      <c r="B15" s="57" t="s">
        <v>24</v>
      </c>
      <c r="C15" s="61" t="s">
        <v>192</v>
      </c>
      <c r="D15" s="61" t="s">
        <v>24</v>
      </c>
    </row>
    <row r="16" spans="1:4">
      <c r="A16" s="57" t="s">
        <v>203</v>
      </c>
      <c r="B16" s="59" t="s">
        <v>27</v>
      </c>
      <c r="C16" s="62" t="s">
        <v>28</v>
      </c>
      <c r="D16" s="62" t="s">
        <v>32</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J40"/>
  <sheetViews>
    <sheetView topLeftCell="A16" workbookViewId="0">
      <selection activeCell="F20" sqref="F20"/>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374</v>
      </c>
      <c r="C3" s="159" t="s">
        <v>375</v>
      </c>
      <c r="D3" s="159"/>
      <c r="E3" s="158" t="s">
        <v>376</v>
      </c>
      <c r="F3" s="159"/>
      <c r="G3" s="159">
        <v>585855350</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c r="B6" s="154" t="s">
        <v>233</v>
      </c>
      <c r="C6" s="75">
        <v>1</v>
      </c>
      <c r="D6" s="76" t="s">
        <v>78</v>
      </c>
      <c r="E6" s="77" t="s">
        <v>247</v>
      </c>
      <c r="F6" s="77"/>
      <c r="G6" s="77" t="s">
        <v>248</v>
      </c>
      <c r="H6" s="78" t="s">
        <v>249</v>
      </c>
      <c r="I6" s="78"/>
      <c r="J6" s="89" t="s">
        <v>250</v>
      </c>
    </row>
    <row r="7" spans="2:10">
      <c r="B7" s="155"/>
      <c r="C7" s="79">
        <v>2</v>
      </c>
      <c r="D7" s="6" t="s">
        <v>251</v>
      </c>
      <c r="E7" s="34" t="s">
        <v>247</v>
      </c>
      <c r="F7" s="34"/>
      <c r="G7" s="34" t="s">
        <v>248</v>
      </c>
      <c r="H7" s="6" t="s">
        <v>249</v>
      </c>
      <c r="I7" s="6"/>
      <c r="J7" s="80" t="s">
        <v>252</v>
      </c>
    </row>
    <row r="8" spans="2:10" ht="15" customHeight="1">
      <c r="B8" s="155"/>
      <c r="C8" s="79">
        <v>3</v>
      </c>
      <c r="D8" t="s">
        <v>77</v>
      </c>
      <c r="E8" s="34" t="s">
        <v>247</v>
      </c>
      <c r="F8" s="34"/>
      <c r="G8" s="34" t="s">
        <v>248</v>
      </c>
      <c r="H8" s="6" t="s">
        <v>249</v>
      </c>
      <c r="I8" s="6"/>
      <c r="J8" s="80" t="s">
        <v>253</v>
      </c>
    </row>
    <row r="9" spans="2:10" ht="15" customHeight="1">
      <c r="B9" s="155"/>
      <c r="C9" s="79">
        <v>4</v>
      </c>
      <c r="D9" s="6" t="s">
        <v>254</v>
      </c>
      <c r="E9" s="81" t="s">
        <v>247</v>
      </c>
      <c r="F9" s="81"/>
      <c r="G9" s="81" t="s">
        <v>248</v>
      </c>
      <c r="H9" s="82" t="s">
        <v>193</v>
      </c>
      <c r="I9" s="82"/>
      <c r="J9" s="83" t="s">
        <v>255</v>
      </c>
    </row>
    <row r="10" spans="2:10" ht="15" customHeight="1">
      <c r="B10" s="155"/>
      <c r="C10" s="79">
        <v>5</v>
      </c>
      <c r="D10" s="82" t="s">
        <v>256</v>
      </c>
      <c r="E10" s="81" t="s">
        <v>247</v>
      </c>
      <c r="F10" s="81"/>
      <c r="G10" s="81" t="s">
        <v>248</v>
      </c>
      <c r="H10" s="82" t="s">
        <v>249</v>
      </c>
      <c r="I10" s="82"/>
      <c r="J10" s="83" t="s">
        <v>257</v>
      </c>
    </row>
    <row r="11" spans="2:10" ht="15" customHeight="1">
      <c r="B11" s="155"/>
      <c r="C11" s="84">
        <v>6</v>
      </c>
      <c r="D11" s="82" t="s">
        <v>258</v>
      </c>
      <c r="E11" s="81" t="s">
        <v>247</v>
      </c>
      <c r="F11" s="81"/>
      <c r="G11" s="81" t="s">
        <v>248</v>
      </c>
      <c r="H11" s="82" t="s">
        <v>249</v>
      </c>
      <c r="I11" s="82"/>
      <c r="J11" s="83" t="s">
        <v>259</v>
      </c>
    </row>
    <row r="12" spans="2:10" ht="15" customHeight="1">
      <c r="B12" s="155"/>
      <c r="C12" s="84">
        <v>7</v>
      </c>
      <c r="D12" s="82" t="s">
        <v>260</v>
      </c>
      <c r="E12" s="81">
        <v>5000000</v>
      </c>
      <c r="F12" s="81"/>
      <c r="G12" s="81" t="s">
        <v>152</v>
      </c>
      <c r="H12" s="82" t="s">
        <v>193</v>
      </c>
      <c r="I12" s="82"/>
      <c r="J12" s="83" t="s">
        <v>261</v>
      </c>
    </row>
    <row r="13" spans="2:10" ht="15.75" thickBot="1">
      <c r="B13" s="156"/>
      <c r="C13" s="85">
        <v>8</v>
      </c>
      <c r="D13" s="86"/>
      <c r="E13" s="87"/>
      <c r="F13" s="87"/>
      <c r="G13" s="87"/>
      <c r="H13" s="86"/>
      <c r="I13" s="86"/>
      <c r="J13" s="88"/>
    </row>
    <row r="14" spans="2:10">
      <c r="B14" s="154" t="s">
        <v>243</v>
      </c>
      <c r="C14" s="75">
        <v>9</v>
      </c>
      <c r="D14" s="78" t="s">
        <v>262</v>
      </c>
      <c r="E14" s="77" t="s">
        <v>247</v>
      </c>
      <c r="F14" s="77"/>
      <c r="G14" s="77" t="s">
        <v>248</v>
      </c>
      <c r="H14" s="78" t="s">
        <v>249</v>
      </c>
      <c r="I14" s="78">
        <v>1</v>
      </c>
      <c r="J14" s="89" t="s">
        <v>263</v>
      </c>
    </row>
    <row r="15" spans="2:10">
      <c r="B15" s="155"/>
      <c r="C15" s="79">
        <v>10</v>
      </c>
      <c r="D15" s="6" t="s">
        <v>264</v>
      </c>
      <c r="E15" s="34" t="s">
        <v>247</v>
      </c>
      <c r="F15" s="34"/>
      <c r="G15" s="34" t="s">
        <v>248</v>
      </c>
      <c r="H15" s="6" t="s">
        <v>249</v>
      </c>
      <c r="I15" s="6"/>
      <c r="J15" s="80"/>
    </row>
    <row r="16" spans="2:10">
      <c r="B16" s="155"/>
      <c r="C16" s="79">
        <v>11</v>
      </c>
      <c r="D16" s="6" t="s">
        <v>265</v>
      </c>
      <c r="E16" s="34" t="s">
        <v>247</v>
      </c>
      <c r="F16" s="34"/>
      <c r="G16" s="34" t="s">
        <v>248</v>
      </c>
      <c r="H16" s="6" t="s">
        <v>249</v>
      </c>
      <c r="I16" s="6"/>
      <c r="J16" s="80"/>
    </row>
    <row r="17" spans="2:10">
      <c r="B17" s="155"/>
      <c r="C17" s="79">
        <v>12</v>
      </c>
      <c r="D17" s="6"/>
      <c r="E17" s="34"/>
      <c r="F17" s="34"/>
      <c r="G17" s="34"/>
      <c r="H17" s="6"/>
      <c r="I17" s="6"/>
      <c r="J17" s="80"/>
    </row>
    <row r="18" spans="2:10">
      <c r="B18" s="155"/>
      <c r="C18" s="79">
        <v>13</v>
      </c>
      <c r="D18" s="6"/>
      <c r="E18" s="34"/>
      <c r="F18" s="34"/>
      <c r="G18" s="34"/>
      <c r="H18" s="6"/>
      <c r="I18" s="6"/>
      <c r="J18" s="80"/>
    </row>
    <row r="19" spans="2:10">
      <c r="B19" s="155"/>
      <c r="C19" s="79">
        <v>14</v>
      </c>
      <c r="D19" s="6"/>
      <c r="E19" s="34"/>
      <c r="F19" s="34"/>
      <c r="G19" s="34"/>
      <c r="H19" s="6"/>
      <c r="I19" s="6"/>
      <c r="J19" s="80"/>
    </row>
    <row r="20" spans="2:10">
      <c r="B20" s="155"/>
      <c r="C20" s="79">
        <v>15</v>
      </c>
      <c r="D20" s="6"/>
      <c r="E20" s="34"/>
      <c r="F20" s="34"/>
      <c r="G20" s="34"/>
      <c r="H20" s="6"/>
      <c r="I20" s="6"/>
      <c r="J20" s="80"/>
    </row>
    <row r="21" spans="2:10" ht="15.75" thickBot="1">
      <c r="B21" s="156"/>
      <c r="C21" s="84">
        <v>16</v>
      </c>
      <c r="D21" s="82"/>
      <c r="E21" s="81"/>
      <c r="F21" s="81"/>
      <c r="G21" s="81"/>
      <c r="H21" s="82"/>
      <c r="I21" s="82"/>
      <c r="J21" s="83"/>
    </row>
    <row r="22" spans="2:10">
      <c r="B22" s="154" t="s">
        <v>244</v>
      </c>
      <c r="C22" s="75">
        <v>17</v>
      </c>
      <c r="D22" s="78"/>
      <c r="E22" s="77"/>
      <c r="F22" s="77"/>
      <c r="G22" s="77"/>
      <c r="H22" s="78"/>
      <c r="I22" s="78"/>
      <c r="J22" s="89"/>
    </row>
    <row r="23" spans="2:10">
      <c r="B23" s="155"/>
      <c r="C23" s="79">
        <v>18</v>
      </c>
      <c r="D23" s="6"/>
      <c r="E23" s="34"/>
      <c r="F23" s="34"/>
      <c r="G23" s="34"/>
      <c r="H23" s="6"/>
      <c r="I23" s="6"/>
      <c r="J23" s="80"/>
    </row>
    <row r="24" spans="2:10">
      <c r="B24" s="155"/>
      <c r="C24" s="79">
        <v>19</v>
      </c>
      <c r="D24" s="6"/>
      <c r="E24" s="34"/>
      <c r="F24" s="34"/>
      <c r="G24" s="34"/>
      <c r="H24" s="6"/>
      <c r="I24" s="6"/>
      <c r="J24" s="80"/>
    </row>
    <row r="25" spans="2:10">
      <c r="B25" s="155"/>
      <c r="C25" s="79">
        <v>20</v>
      </c>
      <c r="D25" s="6"/>
      <c r="E25" s="34"/>
      <c r="F25" s="34"/>
      <c r="G25" s="34"/>
      <c r="H25" s="6"/>
      <c r="I25" s="6"/>
      <c r="J25" s="80"/>
    </row>
    <row r="26" spans="2:10">
      <c r="B26" s="155"/>
      <c r="C26" s="79">
        <v>21</v>
      </c>
      <c r="D26" s="6"/>
      <c r="E26" s="34"/>
      <c r="F26" s="34"/>
      <c r="G26" s="34"/>
      <c r="H26" s="6"/>
      <c r="I26" s="6"/>
      <c r="J26" s="80"/>
    </row>
    <row r="27" spans="2:10">
      <c r="B27" s="155"/>
      <c r="C27" s="79">
        <v>22</v>
      </c>
      <c r="D27" s="6"/>
      <c r="E27" s="34"/>
      <c r="F27" s="34"/>
      <c r="G27" s="34"/>
      <c r="H27" s="6"/>
      <c r="I27" s="6"/>
      <c r="J27" s="80"/>
    </row>
    <row r="28" spans="2:10">
      <c r="B28" s="155"/>
      <c r="C28" s="79">
        <v>23</v>
      </c>
      <c r="D28" s="6"/>
      <c r="E28" s="34"/>
      <c r="F28" s="34"/>
      <c r="G28" s="34"/>
      <c r="H28" s="6"/>
      <c r="I28" s="6"/>
      <c r="J28" s="80"/>
    </row>
    <row r="29" spans="2:10" ht="15.75" thickBot="1">
      <c r="B29" s="156"/>
      <c r="C29" s="85">
        <v>24</v>
      </c>
      <c r="D29" s="86"/>
      <c r="E29" s="87"/>
      <c r="F29" s="87"/>
      <c r="G29" s="87"/>
      <c r="H29" s="86"/>
      <c r="I29" s="86"/>
      <c r="J29" s="88"/>
    </row>
    <row r="30" spans="2:10">
      <c r="B30" s="154" t="s">
        <v>245</v>
      </c>
      <c r="C30" s="169"/>
      <c r="D30" s="170"/>
      <c r="E30" s="170"/>
      <c r="F30" s="170"/>
      <c r="G30" s="170"/>
      <c r="H30" s="170"/>
      <c r="I30" s="170"/>
      <c r="J30" s="171"/>
    </row>
    <row r="31" spans="2:10" ht="15.75" thickBot="1">
      <c r="B31" s="156"/>
      <c r="C31" s="172"/>
      <c r="D31" s="173"/>
      <c r="E31" s="173"/>
      <c r="F31" s="173"/>
      <c r="G31" s="173"/>
      <c r="H31" s="173"/>
      <c r="I31" s="173"/>
      <c r="J31" s="174"/>
    </row>
    <row r="32" spans="2:10" ht="15.75" thickBot="1"/>
    <row r="33" spans="2:10">
      <c r="B33" s="154" t="s">
        <v>246</v>
      </c>
      <c r="C33" s="75">
        <v>1</v>
      </c>
      <c r="D33" s="78"/>
      <c r="E33" s="77"/>
      <c r="F33" s="77"/>
      <c r="G33" s="77"/>
      <c r="H33" s="78"/>
      <c r="I33" s="78"/>
      <c r="J33" s="89"/>
    </row>
    <row r="34" spans="2:10">
      <c r="B34" s="155"/>
      <c r="C34" s="79">
        <v>2</v>
      </c>
      <c r="D34" s="6"/>
      <c r="E34" s="34"/>
      <c r="F34" s="34"/>
      <c r="G34" s="34"/>
      <c r="H34" s="6"/>
      <c r="I34" s="6"/>
      <c r="J34" s="80"/>
    </row>
    <row r="35" spans="2:10">
      <c r="B35" s="155"/>
      <c r="C35" s="79">
        <v>3</v>
      </c>
      <c r="D35" s="6"/>
      <c r="E35" s="34"/>
      <c r="F35" s="34"/>
      <c r="G35" s="34"/>
      <c r="H35" s="6"/>
      <c r="I35" s="6"/>
      <c r="J35" s="80"/>
    </row>
    <row r="36" spans="2:10">
      <c r="B36" s="155"/>
      <c r="C36" s="79">
        <v>4</v>
      </c>
      <c r="D36" s="6"/>
      <c r="E36" s="34"/>
      <c r="F36" s="34"/>
      <c r="G36" s="34"/>
      <c r="H36" s="6"/>
      <c r="I36" s="6"/>
      <c r="J36" s="80"/>
    </row>
    <row r="37" spans="2:10">
      <c r="B37" s="155"/>
      <c r="C37" s="79">
        <v>5</v>
      </c>
      <c r="D37" s="6"/>
      <c r="E37" s="34"/>
      <c r="F37" s="34"/>
      <c r="G37" s="34"/>
      <c r="H37" s="6"/>
      <c r="I37" s="6"/>
      <c r="J37" s="80"/>
    </row>
    <row r="38" spans="2:10">
      <c r="B38" s="155"/>
      <c r="C38" s="79">
        <v>6</v>
      </c>
      <c r="D38" s="6"/>
      <c r="E38" s="34"/>
      <c r="F38" s="34"/>
      <c r="G38" s="34"/>
      <c r="H38" s="6"/>
      <c r="I38" s="6"/>
      <c r="J38" s="80"/>
    </row>
    <row r="39" spans="2:10">
      <c r="B39" s="155"/>
      <c r="C39" s="79">
        <v>7</v>
      </c>
      <c r="D39" s="6"/>
      <c r="E39" s="34"/>
      <c r="F39" s="34"/>
      <c r="G39" s="34"/>
      <c r="H39" s="6"/>
      <c r="I39" s="6"/>
      <c r="J39" s="80"/>
    </row>
    <row r="40" spans="2:10" ht="15.75" thickBot="1">
      <c r="B40" s="156"/>
      <c r="C40" s="85">
        <v>8</v>
      </c>
      <c r="D40" s="86"/>
      <c r="E40" s="87"/>
      <c r="F40" s="87"/>
      <c r="G40" s="87"/>
      <c r="H40" s="86"/>
      <c r="I40" s="86"/>
      <c r="J40" s="88"/>
    </row>
  </sheetData>
  <mergeCells count="12">
    <mergeCell ref="B30:B31"/>
    <mergeCell ref="C30:J31"/>
    <mergeCell ref="B33:B40"/>
    <mergeCell ref="C2:D2"/>
    <mergeCell ref="E2:F2"/>
    <mergeCell ref="G2:H2"/>
    <mergeCell ref="C3:D3"/>
    <mergeCell ref="E3:F3"/>
    <mergeCell ref="G3:H3"/>
    <mergeCell ref="B6:B13"/>
    <mergeCell ref="B14:B21"/>
    <mergeCell ref="B22:B29"/>
  </mergeCells>
  <hyperlinks>
    <hyperlink ref="E3" r:id="rId1"/>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dimension ref="B1:J40"/>
  <sheetViews>
    <sheetView workbookViewId="0">
      <selection activeCell="D14" sqref="D14"/>
    </sheetView>
  </sheetViews>
  <sheetFormatPr defaultRowHeight="15"/>
  <cols>
    <col min="2" max="2" width="32.85546875" customWidth="1"/>
    <col min="4" max="4" width="39" customWidth="1"/>
    <col min="5" max="5" width="25.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326</v>
      </c>
      <c r="C3" s="159" t="s">
        <v>327</v>
      </c>
      <c r="D3" s="159"/>
      <c r="E3" s="158" t="s">
        <v>328</v>
      </c>
      <c r="F3" s="159"/>
      <c r="G3" s="159">
        <v>588442893</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ht="60">
      <c r="B6" s="154" t="s">
        <v>233</v>
      </c>
      <c r="C6" s="75">
        <v>1</v>
      </c>
      <c r="D6" s="76" t="s">
        <v>329</v>
      </c>
      <c r="E6" s="77"/>
      <c r="F6" s="77" t="s">
        <v>330</v>
      </c>
      <c r="G6" s="77" t="s">
        <v>152</v>
      </c>
      <c r="H6" s="78" t="s">
        <v>331</v>
      </c>
      <c r="I6" s="78" t="s">
        <v>152</v>
      </c>
      <c r="J6" s="1" t="s">
        <v>332</v>
      </c>
    </row>
    <row r="7" spans="2:10" ht="15.75" thickBot="1">
      <c r="B7" s="155"/>
      <c r="C7" s="79">
        <v>2</v>
      </c>
      <c r="D7" s="6"/>
      <c r="E7" s="34"/>
      <c r="F7" s="34"/>
      <c r="G7" s="34"/>
      <c r="H7" s="6"/>
      <c r="I7" s="6"/>
    </row>
    <row r="8" spans="2:10" ht="15" customHeight="1">
      <c r="B8" s="155"/>
      <c r="C8" s="79">
        <v>3</v>
      </c>
      <c r="D8" s="6"/>
      <c r="E8" s="34"/>
      <c r="F8" s="34"/>
      <c r="G8" s="34"/>
      <c r="H8" s="6"/>
      <c r="I8" s="6"/>
      <c r="J8" s="89"/>
    </row>
    <row r="9" spans="2:10" ht="15" customHeight="1">
      <c r="B9" s="155"/>
      <c r="C9" s="79">
        <v>4</v>
      </c>
      <c r="D9" s="82"/>
      <c r="E9" s="81"/>
      <c r="F9" s="81"/>
      <c r="G9" s="81"/>
      <c r="H9" s="82"/>
      <c r="I9" s="82"/>
      <c r="J9" s="83"/>
    </row>
    <row r="10" spans="2:10" ht="15" customHeight="1">
      <c r="B10" s="155"/>
      <c r="C10" s="79">
        <v>5</v>
      </c>
      <c r="D10" s="82"/>
      <c r="E10" s="81"/>
      <c r="F10" s="81"/>
      <c r="G10" s="81"/>
      <c r="H10" s="82"/>
      <c r="I10" s="82"/>
      <c r="J10" s="83"/>
    </row>
    <row r="11" spans="2:10" ht="15" customHeight="1">
      <c r="B11" s="155"/>
      <c r="C11" s="84">
        <v>6</v>
      </c>
      <c r="D11" s="82"/>
      <c r="E11" s="81"/>
      <c r="F11" s="81"/>
      <c r="G11" s="81"/>
      <c r="H11" s="82"/>
      <c r="I11" s="82"/>
      <c r="J11" s="83"/>
    </row>
    <row r="12" spans="2:10" ht="15" customHeight="1">
      <c r="B12" s="155"/>
      <c r="C12" s="84">
        <v>7</v>
      </c>
      <c r="D12" s="82"/>
      <c r="E12" s="81"/>
      <c r="F12" s="81"/>
      <c r="G12" s="81"/>
      <c r="H12" s="82"/>
      <c r="I12" s="82"/>
      <c r="J12" s="83"/>
    </row>
    <row r="13" spans="2:10" ht="15.75" thickBot="1">
      <c r="B13" s="156"/>
      <c r="C13" s="85">
        <v>8</v>
      </c>
      <c r="D13" s="86"/>
      <c r="E13" s="87"/>
      <c r="F13" s="87"/>
      <c r="G13" s="87"/>
      <c r="H13" s="86"/>
      <c r="I13" s="86"/>
      <c r="J13" s="88"/>
    </row>
    <row r="14" spans="2:10" ht="105">
      <c r="B14" s="154" t="s">
        <v>243</v>
      </c>
      <c r="C14" s="75">
        <v>9</v>
      </c>
      <c r="D14" s="76" t="s">
        <v>333</v>
      </c>
      <c r="E14" s="77">
        <v>1500000</v>
      </c>
      <c r="F14" s="77" t="s">
        <v>193</v>
      </c>
      <c r="G14" s="92" t="s">
        <v>334</v>
      </c>
      <c r="H14" s="78" t="s">
        <v>193</v>
      </c>
      <c r="I14" s="78" t="s">
        <v>152</v>
      </c>
      <c r="J14" s="119" t="s">
        <v>335</v>
      </c>
    </row>
    <row r="15" spans="2:10" ht="30">
      <c r="B15" s="155"/>
      <c r="C15" s="79">
        <v>10</v>
      </c>
      <c r="D15" t="s">
        <v>336</v>
      </c>
      <c r="E15" s="36">
        <v>500000</v>
      </c>
      <c r="F15" t="s">
        <v>193</v>
      </c>
      <c r="G15" s="1" t="s">
        <v>334</v>
      </c>
      <c r="H15" t="s">
        <v>193</v>
      </c>
      <c r="I15" s="120" t="s">
        <v>152</v>
      </c>
      <c r="J15" s="80"/>
    </row>
    <row r="16" spans="2:10">
      <c r="B16" s="155"/>
      <c r="C16" s="79">
        <v>11</v>
      </c>
      <c r="D16" s="6" t="s">
        <v>337</v>
      </c>
      <c r="E16" s="34">
        <v>150000</v>
      </c>
      <c r="F16" s="34" t="s">
        <v>193</v>
      </c>
      <c r="G16" s="34" t="s">
        <v>193</v>
      </c>
      <c r="H16" s="6" t="s">
        <v>193</v>
      </c>
      <c r="I16" s="6" t="s">
        <v>152</v>
      </c>
      <c r="J16" s="80"/>
    </row>
    <row r="17" spans="2:10">
      <c r="B17" s="155"/>
      <c r="C17" s="79">
        <v>12</v>
      </c>
      <c r="D17" s="6" t="s">
        <v>338</v>
      </c>
      <c r="E17" s="34">
        <v>500000</v>
      </c>
      <c r="F17" s="34" t="s">
        <v>193</v>
      </c>
      <c r="G17" s="34" t="s">
        <v>193</v>
      </c>
      <c r="H17" s="6" t="s">
        <v>193</v>
      </c>
      <c r="I17" s="6" t="s">
        <v>152</v>
      </c>
      <c r="J17" s="80"/>
    </row>
    <row r="18" spans="2:10">
      <c r="B18" s="155"/>
      <c r="C18" s="79">
        <v>13</v>
      </c>
      <c r="D18" s="6" t="s">
        <v>339</v>
      </c>
      <c r="E18" s="34">
        <v>800000</v>
      </c>
      <c r="F18" s="34" t="s">
        <v>193</v>
      </c>
      <c r="G18" s="34" t="s">
        <v>193</v>
      </c>
      <c r="H18" s="6" t="s">
        <v>193</v>
      </c>
      <c r="I18" s="6" t="s">
        <v>152</v>
      </c>
      <c r="J18" s="80"/>
    </row>
    <row r="19" spans="2:10">
      <c r="B19" s="155"/>
      <c r="C19" s="79">
        <v>14</v>
      </c>
      <c r="D19" s="6"/>
      <c r="E19" s="34"/>
      <c r="F19" s="34"/>
      <c r="G19" s="34"/>
      <c r="H19" s="6"/>
      <c r="I19" s="6"/>
      <c r="J19" s="80"/>
    </row>
    <row r="20" spans="2:10">
      <c r="B20" s="155"/>
      <c r="C20" s="79">
        <v>15</v>
      </c>
      <c r="D20" s="6"/>
      <c r="E20" s="34"/>
      <c r="F20" s="34"/>
      <c r="G20" s="34"/>
      <c r="H20" s="6"/>
      <c r="I20" s="6"/>
      <c r="J20" s="80"/>
    </row>
    <row r="21" spans="2:10" ht="15.75" thickBot="1">
      <c r="B21" s="156"/>
      <c r="C21" s="84">
        <v>16</v>
      </c>
      <c r="D21" s="82"/>
      <c r="E21" s="81"/>
      <c r="F21" s="81"/>
      <c r="G21" s="81"/>
      <c r="H21" s="82"/>
      <c r="I21" s="82"/>
      <c r="J21" s="83"/>
    </row>
    <row r="22" spans="2:10">
      <c r="B22" s="154" t="s">
        <v>244</v>
      </c>
      <c r="C22" s="75">
        <v>17</v>
      </c>
      <c r="D22" s="78"/>
      <c r="E22" s="77"/>
      <c r="F22" s="77"/>
      <c r="G22" s="77"/>
      <c r="H22" s="78"/>
      <c r="I22" s="78"/>
      <c r="J22" s="89"/>
    </row>
    <row r="23" spans="2:10">
      <c r="B23" s="155"/>
      <c r="C23" s="79">
        <v>18</v>
      </c>
      <c r="D23" s="6"/>
      <c r="E23" s="34"/>
      <c r="F23" s="34"/>
      <c r="G23" s="34"/>
      <c r="H23" s="6"/>
      <c r="I23" s="6"/>
      <c r="J23" s="80"/>
    </row>
    <row r="24" spans="2:10">
      <c r="B24" s="155"/>
      <c r="C24" s="79">
        <v>19</v>
      </c>
      <c r="D24" s="6"/>
      <c r="E24" s="34"/>
      <c r="F24" s="34"/>
      <c r="G24" s="34"/>
      <c r="H24" s="6"/>
      <c r="I24" s="6"/>
      <c r="J24" s="80"/>
    </row>
    <row r="25" spans="2:10">
      <c r="B25" s="155"/>
      <c r="C25" s="79">
        <v>20</v>
      </c>
      <c r="D25" s="6"/>
      <c r="E25" s="34"/>
      <c r="F25" s="34"/>
      <c r="G25" s="34"/>
      <c r="H25" s="6"/>
      <c r="I25" s="6"/>
      <c r="J25" s="80"/>
    </row>
    <row r="26" spans="2:10">
      <c r="B26" s="155"/>
      <c r="C26" s="79">
        <v>21</v>
      </c>
      <c r="D26" s="6"/>
      <c r="E26" s="34"/>
      <c r="F26" s="34"/>
      <c r="G26" s="34"/>
      <c r="H26" s="6"/>
      <c r="I26" s="6"/>
      <c r="J26" s="80"/>
    </row>
    <row r="27" spans="2:10">
      <c r="B27" s="155"/>
      <c r="C27" s="79">
        <v>22</v>
      </c>
      <c r="D27" s="6"/>
      <c r="E27" s="34"/>
      <c r="F27" s="34"/>
      <c r="G27" s="34"/>
      <c r="H27" s="6"/>
      <c r="I27" s="6"/>
      <c r="J27" s="80"/>
    </row>
    <row r="28" spans="2:10">
      <c r="B28" s="155"/>
      <c r="C28" s="79">
        <v>23</v>
      </c>
      <c r="D28" s="6"/>
      <c r="E28" s="34"/>
      <c r="F28" s="34"/>
      <c r="G28" s="34"/>
      <c r="H28" s="6"/>
      <c r="I28" s="6"/>
      <c r="J28" s="80"/>
    </row>
    <row r="29" spans="2:10" ht="15.75" thickBot="1">
      <c r="B29" s="156"/>
      <c r="C29" s="85">
        <v>24</v>
      </c>
      <c r="D29" s="86"/>
      <c r="E29" s="87"/>
      <c r="F29" s="87"/>
      <c r="G29" s="87"/>
      <c r="H29" s="86"/>
      <c r="I29" s="86"/>
      <c r="J29" s="88"/>
    </row>
    <row r="30" spans="2:10">
      <c r="B30" s="154" t="s">
        <v>245</v>
      </c>
      <c r="C30" s="169"/>
      <c r="D30" s="170"/>
      <c r="E30" s="170"/>
      <c r="F30" s="170"/>
      <c r="G30" s="170"/>
      <c r="H30" s="170"/>
      <c r="I30" s="170"/>
      <c r="J30" s="171"/>
    </row>
    <row r="31" spans="2:10" ht="15.75" thickBot="1">
      <c r="B31" s="156"/>
      <c r="C31" s="172"/>
      <c r="D31" s="173"/>
      <c r="E31" s="173"/>
      <c r="F31" s="173"/>
      <c r="G31" s="173"/>
      <c r="H31" s="173"/>
      <c r="I31" s="173"/>
      <c r="J31" s="174"/>
    </row>
    <row r="32" spans="2:10" ht="15.75" thickBot="1"/>
    <row r="33" spans="2:10">
      <c r="B33" s="154" t="s">
        <v>246</v>
      </c>
      <c r="C33" s="75">
        <v>1</v>
      </c>
      <c r="D33" s="6" t="s">
        <v>79</v>
      </c>
      <c r="E33" s="34">
        <v>400000</v>
      </c>
      <c r="F33" s="77"/>
      <c r="G33" s="77"/>
      <c r="H33" s="78"/>
      <c r="I33" s="78"/>
      <c r="J33" s="89"/>
    </row>
    <row r="34" spans="2:10">
      <c r="B34" s="155"/>
      <c r="C34" s="79">
        <v>2</v>
      </c>
      <c r="D34" s="6" t="s">
        <v>340</v>
      </c>
      <c r="E34" s="35">
        <v>100000</v>
      </c>
      <c r="F34" s="34"/>
      <c r="G34" s="34"/>
      <c r="H34" s="6"/>
      <c r="I34" s="6"/>
      <c r="J34" s="80"/>
    </row>
    <row r="35" spans="2:10">
      <c r="B35" s="155"/>
      <c r="C35" s="79">
        <v>3</v>
      </c>
      <c r="D35" s="6" t="s">
        <v>341</v>
      </c>
      <c r="E35" s="35">
        <v>200000</v>
      </c>
      <c r="F35" s="34"/>
      <c r="G35" s="34"/>
      <c r="H35" s="6"/>
      <c r="I35" s="6"/>
      <c r="J35" s="80"/>
    </row>
    <row r="36" spans="2:10">
      <c r="B36" s="155"/>
      <c r="C36" s="79">
        <v>4</v>
      </c>
      <c r="D36" s="6" t="s">
        <v>80</v>
      </c>
      <c r="E36" s="35">
        <v>200000</v>
      </c>
      <c r="F36" s="34"/>
      <c r="G36" s="34"/>
      <c r="H36" s="6"/>
      <c r="I36" s="6"/>
      <c r="J36" s="80"/>
    </row>
    <row r="37" spans="2:10">
      <c r="B37" s="155"/>
      <c r="C37" s="79">
        <v>5</v>
      </c>
      <c r="F37" s="34"/>
      <c r="G37" s="34"/>
      <c r="H37" s="6"/>
      <c r="I37" s="6"/>
      <c r="J37" s="80"/>
    </row>
    <row r="38" spans="2:10">
      <c r="B38" s="155"/>
      <c r="C38" s="79">
        <v>6</v>
      </c>
      <c r="D38" s="6"/>
      <c r="E38" s="35"/>
      <c r="F38" s="34"/>
      <c r="G38" s="34"/>
      <c r="H38" s="6"/>
      <c r="I38" s="6"/>
      <c r="J38" s="80"/>
    </row>
    <row r="39" spans="2:10">
      <c r="B39" s="155"/>
      <c r="C39" s="79">
        <v>7</v>
      </c>
      <c r="D39" s="6"/>
      <c r="E39" s="6"/>
      <c r="F39" s="34"/>
      <c r="G39" s="34"/>
      <c r="H39" s="6"/>
      <c r="I39" s="6"/>
      <c r="J39" s="80"/>
    </row>
    <row r="40" spans="2:10" ht="15.75" thickBot="1">
      <c r="B40" s="156"/>
      <c r="C40" s="85">
        <v>8</v>
      </c>
      <c r="D40" s="6"/>
      <c r="E40" s="6"/>
      <c r="F40" s="87"/>
      <c r="G40" s="87"/>
      <c r="H40" s="86"/>
      <c r="I40" s="86"/>
      <c r="J40" s="88"/>
    </row>
  </sheetData>
  <mergeCells count="12">
    <mergeCell ref="B33:B40"/>
    <mergeCell ref="C2:D2"/>
    <mergeCell ref="E2:F2"/>
    <mergeCell ref="G2:H2"/>
    <mergeCell ref="C3:D3"/>
    <mergeCell ref="E3:F3"/>
    <mergeCell ref="G3:H3"/>
    <mergeCell ref="B6:B13"/>
    <mergeCell ref="B14:B21"/>
    <mergeCell ref="B22:B29"/>
    <mergeCell ref="B30:B31"/>
    <mergeCell ref="C30:J31"/>
  </mergeCells>
  <hyperlinks>
    <hyperlink ref="E3" r:id="rId1"/>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dimension ref="B1:J41"/>
  <sheetViews>
    <sheetView workbookViewId="0">
      <selection sqref="A1:XFD1048576"/>
    </sheetView>
  </sheetViews>
  <sheetFormatPr defaultRowHeight="15"/>
  <cols>
    <col min="2" max="2" width="32.85546875" customWidth="1"/>
    <col min="4" max="4" width="42" customWidth="1"/>
    <col min="5" max="5" width="19.5703125" customWidth="1"/>
    <col min="6" max="6" width="19.28515625" customWidth="1"/>
    <col min="7" max="7" width="33.71093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377</v>
      </c>
      <c r="C3" s="159" t="s">
        <v>378</v>
      </c>
      <c r="D3" s="159"/>
      <c r="E3" s="159" t="s">
        <v>379</v>
      </c>
      <c r="F3" s="159"/>
      <c r="G3" s="159" t="s">
        <v>380</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ht="15.75" thickBot="1">
      <c r="B6" s="154" t="s">
        <v>233</v>
      </c>
      <c r="C6" s="75">
        <v>1</v>
      </c>
      <c r="D6" s="76" t="s">
        <v>286</v>
      </c>
      <c r="E6" s="77">
        <v>950000</v>
      </c>
      <c r="F6" s="77"/>
      <c r="G6" s="77" t="s">
        <v>110</v>
      </c>
      <c r="H6" s="78" t="s">
        <v>84</v>
      </c>
      <c r="I6" s="6" t="s">
        <v>110</v>
      </c>
      <c r="J6" s="89" t="s">
        <v>287</v>
      </c>
    </row>
    <row r="7" spans="2:10" ht="15.75" thickBot="1">
      <c r="B7" s="155"/>
      <c r="C7" s="79">
        <v>2</v>
      </c>
      <c r="D7" s="6" t="s">
        <v>288</v>
      </c>
      <c r="E7" s="34">
        <v>990000</v>
      </c>
      <c r="F7" s="34"/>
      <c r="G7" s="34" t="s">
        <v>110</v>
      </c>
      <c r="H7" s="78" t="s">
        <v>84</v>
      </c>
      <c r="I7" s="6" t="s">
        <v>110</v>
      </c>
      <c r="J7" s="80" t="s">
        <v>289</v>
      </c>
    </row>
    <row r="8" spans="2:10" ht="15" customHeight="1" thickBot="1">
      <c r="B8" s="155"/>
      <c r="C8" s="79">
        <v>3</v>
      </c>
      <c r="D8" s="6" t="s">
        <v>290</v>
      </c>
      <c r="E8" s="34">
        <v>260000</v>
      </c>
      <c r="F8" s="34"/>
      <c r="G8" s="34" t="s">
        <v>110</v>
      </c>
      <c r="H8" s="78" t="s">
        <v>84</v>
      </c>
      <c r="I8" s="6" t="s">
        <v>110</v>
      </c>
      <c r="J8" s="80" t="s">
        <v>289</v>
      </c>
    </row>
    <row r="9" spans="2:10" ht="15" customHeight="1">
      <c r="B9" s="155"/>
      <c r="C9" s="79">
        <v>4</v>
      </c>
      <c r="D9" s="82" t="s">
        <v>291</v>
      </c>
      <c r="E9" s="81">
        <v>200000</v>
      </c>
      <c r="F9" s="81"/>
      <c r="G9" s="81" t="s">
        <v>110</v>
      </c>
      <c r="H9" s="93" t="s">
        <v>84</v>
      </c>
      <c r="I9" s="6" t="s">
        <v>110</v>
      </c>
      <c r="J9" s="80" t="s">
        <v>289</v>
      </c>
    </row>
    <row r="10" spans="2:10" ht="15" customHeight="1">
      <c r="B10" s="155"/>
      <c r="C10" s="79">
        <v>5</v>
      </c>
      <c r="D10" s="6" t="s">
        <v>292</v>
      </c>
      <c r="E10" s="34">
        <v>350000</v>
      </c>
      <c r="F10" s="34"/>
      <c r="G10" s="34" t="s">
        <v>84</v>
      </c>
      <c r="H10" s="6" t="s">
        <v>84</v>
      </c>
      <c r="I10" s="6" t="s">
        <v>110</v>
      </c>
      <c r="J10" s="83" t="s">
        <v>293</v>
      </c>
    </row>
    <row r="11" spans="2:10" ht="15" customHeight="1">
      <c r="B11" s="155"/>
      <c r="C11" s="84">
        <v>6</v>
      </c>
      <c r="D11" s="41" t="s">
        <v>294</v>
      </c>
      <c r="E11" s="34">
        <v>2449000</v>
      </c>
      <c r="F11" s="34"/>
      <c r="G11" s="34" t="s">
        <v>110</v>
      </c>
      <c r="H11" s="6" t="s">
        <v>84</v>
      </c>
      <c r="I11" s="82" t="s">
        <v>84</v>
      </c>
      <c r="J11" s="83" t="s">
        <v>295</v>
      </c>
    </row>
    <row r="12" spans="2:10" ht="15" customHeight="1">
      <c r="B12" s="155"/>
      <c r="C12" s="84">
        <v>7</v>
      </c>
      <c r="D12" s="41" t="s">
        <v>81</v>
      </c>
      <c r="E12" s="34">
        <v>8000000</v>
      </c>
      <c r="F12" s="6"/>
      <c r="G12" s="6" t="s">
        <v>296</v>
      </c>
      <c r="H12" s="6" t="s">
        <v>297</v>
      </c>
      <c r="I12" s="6" t="s">
        <v>110</v>
      </c>
      <c r="J12" s="83" t="s">
        <v>298</v>
      </c>
    </row>
    <row r="13" spans="2:10" ht="15" customHeight="1" thickBot="1">
      <c r="B13" s="155"/>
      <c r="C13" s="84">
        <v>8</v>
      </c>
      <c r="D13" s="41" t="s">
        <v>194</v>
      </c>
      <c r="E13" s="34">
        <v>600000</v>
      </c>
      <c r="F13" s="6"/>
      <c r="G13" s="6" t="s">
        <v>84</v>
      </c>
      <c r="H13" s="6" t="s">
        <v>84</v>
      </c>
      <c r="I13" s="6" t="s">
        <v>110</v>
      </c>
      <c r="J13" s="88" t="s">
        <v>299</v>
      </c>
    </row>
    <row r="14" spans="2:10" ht="15.75" thickBot="1">
      <c r="B14" s="156"/>
      <c r="C14" s="85">
        <v>9</v>
      </c>
      <c r="D14" s="6" t="s">
        <v>300</v>
      </c>
      <c r="E14" s="35">
        <v>1000000</v>
      </c>
      <c r="F14" s="22"/>
      <c r="G14" s="94" t="s">
        <v>84</v>
      </c>
      <c r="H14" s="6" t="s">
        <v>301</v>
      </c>
      <c r="I14" s="6" t="s">
        <v>84</v>
      </c>
      <c r="J14" s="89" t="s">
        <v>302</v>
      </c>
    </row>
    <row r="15" spans="2:10">
      <c r="B15" s="154" t="s">
        <v>243</v>
      </c>
      <c r="C15" s="75"/>
    </row>
    <row r="16" spans="2:10">
      <c r="B16" s="155"/>
      <c r="C16" s="79"/>
      <c r="D16" s="52"/>
      <c r="E16" s="35"/>
      <c r="F16" s="6"/>
      <c r="G16" s="6"/>
      <c r="H16" s="6"/>
      <c r="I16" s="6"/>
      <c r="J16" s="80"/>
    </row>
    <row r="17" spans="2:10">
      <c r="B17" s="155"/>
      <c r="C17" s="79"/>
      <c r="D17" s="6"/>
      <c r="E17" s="34"/>
      <c r="F17" s="34"/>
      <c r="G17" s="34"/>
      <c r="H17" s="6"/>
      <c r="I17" s="6"/>
      <c r="J17" s="80"/>
    </row>
    <row r="18" spans="2:10">
      <c r="B18" s="155"/>
      <c r="C18" s="79"/>
      <c r="D18" s="6"/>
      <c r="E18" s="34"/>
      <c r="F18" s="34"/>
      <c r="G18" s="34"/>
      <c r="H18" s="6"/>
      <c r="I18" s="6"/>
      <c r="J18" s="80"/>
    </row>
    <row r="19" spans="2:10">
      <c r="B19" s="155"/>
      <c r="C19" s="79"/>
      <c r="D19" s="6"/>
      <c r="E19" s="34"/>
      <c r="F19" s="34"/>
      <c r="G19" s="34"/>
      <c r="H19" s="6"/>
      <c r="I19" s="6"/>
      <c r="J19" s="80"/>
    </row>
    <row r="20" spans="2:10">
      <c r="B20" s="155"/>
      <c r="C20" s="79"/>
      <c r="D20" s="6"/>
      <c r="E20" s="34"/>
      <c r="F20" s="34"/>
      <c r="G20" s="34"/>
      <c r="H20" s="6"/>
      <c r="I20" s="6"/>
      <c r="J20" s="80"/>
    </row>
    <row r="21" spans="2:10">
      <c r="B21" s="155"/>
      <c r="C21" s="79"/>
      <c r="D21" s="6"/>
      <c r="E21" s="34"/>
      <c r="F21" s="34"/>
      <c r="G21" s="34"/>
      <c r="H21" s="6"/>
      <c r="I21" s="6"/>
      <c r="J21" s="80"/>
    </row>
    <row r="22" spans="2:10" ht="15.75" thickBot="1">
      <c r="B22" s="156"/>
      <c r="C22" s="84"/>
      <c r="D22" s="82"/>
      <c r="E22" s="81"/>
      <c r="F22" s="81"/>
      <c r="G22" s="81"/>
      <c r="H22" s="82"/>
      <c r="I22" s="82"/>
      <c r="J22" s="83"/>
    </row>
    <row r="23" spans="2:10">
      <c r="B23" s="154" t="s">
        <v>244</v>
      </c>
      <c r="C23" s="75"/>
      <c r="D23" s="78"/>
      <c r="E23" s="77"/>
      <c r="F23" s="77"/>
      <c r="G23" s="77"/>
      <c r="H23" s="78"/>
      <c r="I23" s="78"/>
      <c r="J23" s="89"/>
    </row>
    <row r="24" spans="2:10">
      <c r="B24" s="155"/>
      <c r="C24" s="79"/>
      <c r="D24" s="6"/>
      <c r="E24" s="34"/>
      <c r="F24" s="34"/>
      <c r="G24" s="34"/>
      <c r="H24" s="6"/>
      <c r="I24" s="6"/>
      <c r="J24" s="80"/>
    </row>
    <row r="25" spans="2:10">
      <c r="B25" s="155"/>
      <c r="C25" s="79"/>
      <c r="D25" s="6"/>
      <c r="E25" s="34"/>
      <c r="F25" s="34"/>
      <c r="G25" s="34"/>
      <c r="H25" s="6"/>
      <c r="I25" s="6"/>
      <c r="J25" s="80"/>
    </row>
    <row r="26" spans="2:10">
      <c r="B26" s="155"/>
      <c r="C26" s="79"/>
      <c r="D26" s="6"/>
      <c r="E26" s="34"/>
      <c r="F26" s="34"/>
      <c r="G26" s="34"/>
      <c r="H26" s="6"/>
      <c r="I26" s="6"/>
      <c r="J26" s="80"/>
    </row>
    <row r="27" spans="2:10">
      <c r="B27" s="155"/>
      <c r="C27" s="79"/>
      <c r="D27" s="6"/>
      <c r="E27" s="34"/>
      <c r="F27" s="34"/>
      <c r="G27" s="34"/>
      <c r="H27" s="6"/>
      <c r="I27" s="6"/>
      <c r="J27" s="80"/>
    </row>
    <row r="28" spans="2:10">
      <c r="B28" s="155"/>
      <c r="C28" s="79"/>
      <c r="D28" s="6"/>
      <c r="E28" s="34"/>
      <c r="F28" s="34"/>
      <c r="G28" s="34"/>
      <c r="H28" s="6"/>
      <c r="I28" s="6"/>
      <c r="J28" s="80"/>
    </row>
    <row r="29" spans="2:10">
      <c r="B29" s="155"/>
      <c r="C29" s="79"/>
      <c r="D29" s="6"/>
      <c r="E29" s="34"/>
      <c r="F29" s="34"/>
      <c r="G29" s="34"/>
      <c r="H29" s="6"/>
      <c r="I29" s="6"/>
      <c r="J29" s="80"/>
    </row>
    <row r="30" spans="2:10" ht="15.75" thickBot="1">
      <c r="B30" s="156"/>
      <c r="C30" s="85"/>
      <c r="D30" s="86"/>
      <c r="E30" s="87"/>
      <c r="F30" s="87"/>
      <c r="G30" s="87"/>
      <c r="H30" s="86"/>
      <c r="I30" s="86"/>
      <c r="J30" s="88"/>
    </row>
    <row r="31" spans="2:10">
      <c r="B31" s="154" t="s">
        <v>245</v>
      </c>
      <c r="C31" s="169"/>
      <c r="D31" s="170"/>
      <c r="E31" s="170"/>
      <c r="F31" s="170"/>
      <c r="G31" s="170"/>
      <c r="H31" s="170"/>
      <c r="I31" s="170"/>
      <c r="J31" s="171"/>
    </row>
    <row r="32" spans="2:10" ht="15.75" thickBot="1">
      <c r="B32" s="156"/>
      <c r="C32" s="172"/>
      <c r="D32" s="173"/>
      <c r="E32" s="173"/>
      <c r="F32" s="173"/>
      <c r="G32" s="173"/>
      <c r="H32" s="173"/>
      <c r="I32" s="173"/>
      <c r="J32" s="174"/>
    </row>
    <row r="33" spans="2:10" ht="15.75" thickBot="1"/>
    <row r="34" spans="2:10">
      <c r="B34" s="154" t="s">
        <v>246</v>
      </c>
      <c r="C34" s="75">
        <v>1</v>
      </c>
      <c r="D34" s="78"/>
      <c r="E34" s="77"/>
      <c r="F34" s="77"/>
      <c r="G34" s="77"/>
      <c r="H34" s="78"/>
      <c r="I34" s="78"/>
      <c r="J34" s="89"/>
    </row>
    <row r="35" spans="2:10">
      <c r="B35" s="155"/>
      <c r="C35" s="79">
        <v>2</v>
      </c>
      <c r="D35" s="6"/>
      <c r="E35" s="34"/>
      <c r="F35" s="34"/>
      <c r="G35" s="34"/>
      <c r="H35" s="6"/>
      <c r="I35" s="6"/>
      <c r="J35" s="80"/>
    </row>
    <row r="36" spans="2:10">
      <c r="B36" s="155"/>
      <c r="C36" s="79">
        <v>3</v>
      </c>
      <c r="D36" s="6"/>
      <c r="E36" s="34"/>
      <c r="F36" s="34"/>
      <c r="G36" s="34"/>
      <c r="H36" s="6"/>
      <c r="I36" s="6"/>
      <c r="J36" s="80"/>
    </row>
    <row r="37" spans="2:10">
      <c r="B37" s="155"/>
      <c r="C37" s="79">
        <v>4</v>
      </c>
      <c r="D37" s="6"/>
      <c r="E37" s="34"/>
      <c r="F37" s="34"/>
      <c r="G37" s="34"/>
      <c r="H37" s="6"/>
      <c r="I37" s="6"/>
      <c r="J37" s="80"/>
    </row>
    <row r="38" spans="2:10">
      <c r="B38" s="155"/>
      <c r="C38" s="79">
        <v>5</v>
      </c>
      <c r="D38" s="6"/>
      <c r="E38" s="34"/>
      <c r="F38" s="34"/>
      <c r="G38" s="34"/>
      <c r="H38" s="6"/>
      <c r="I38" s="6"/>
      <c r="J38" s="80"/>
    </row>
    <row r="39" spans="2:10">
      <c r="B39" s="155"/>
      <c r="C39" s="79">
        <v>6</v>
      </c>
      <c r="D39" s="6"/>
      <c r="E39" s="34"/>
      <c r="F39" s="34"/>
      <c r="G39" s="34"/>
      <c r="H39" s="6"/>
      <c r="I39" s="6"/>
      <c r="J39" s="80"/>
    </row>
    <row r="40" spans="2:10">
      <c r="B40" s="155"/>
      <c r="C40" s="79">
        <v>7</v>
      </c>
      <c r="D40" s="6"/>
      <c r="E40" s="34"/>
      <c r="F40" s="34"/>
      <c r="G40" s="34"/>
      <c r="H40" s="6"/>
      <c r="I40" s="6"/>
      <c r="J40" s="80"/>
    </row>
    <row r="41" spans="2:10" ht="15.75" thickBot="1">
      <c r="B41" s="156"/>
      <c r="C41" s="85">
        <v>8</v>
      </c>
      <c r="D41" s="86"/>
      <c r="E41" s="87"/>
      <c r="F41" s="87"/>
      <c r="G41" s="87"/>
      <c r="H41" s="86"/>
      <c r="I41" s="86"/>
      <c r="J41" s="88"/>
    </row>
  </sheetData>
  <mergeCells count="12">
    <mergeCell ref="B31:B32"/>
    <mergeCell ref="C31:J32"/>
    <mergeCell ref="B34:B41"/>
    <mergeCell ref="C2:D2"/>
    <mergeCell ref="E2:F2"/>
    <mergeCell ref="G2:H2"/>
    <mergeCell ref="C3:D3"/>
    <mergeCell ref="E3:F3"/>
    <mergeCell ref="G3:H3"/>
    <mergeCell ref="B6:B14"/>
    <mergeCell ref="B15:B22"/>
    <mergeCell ref="B23:B30"/>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dimension ref="B1:J40"/>
  <sheetViews>
    <sheetView workbookViewId="0">
      <selection sqref="A1:XFD1048576"/>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226</v>
      </c>
      <c r="C3" s="159" t="s">
        <v>227</v>
      </c>
      <c r="D3" s="159"/>
      <c r="E3" s="159" t="s">
        <v>228</v>
      </c>
      <c r="F3" s="159"/>
      <c r="G3" s="159">
        <v>2866</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ht="15.75" thickBot="1">
      <c r="B6" s="154" t="s">
        <v>233</v>
      </c>
      <c r="C6" s="75">
        <v>1</v>
      </c>
      <c r="D6" s="76" t="s">
        <v>234</v>
      </c>
      <c r="E6" s="77">
        <v>250000</v>
      </c>
      <c r="F6" s="77"/>
      <c r="G6" s="77" t="s">
        <v>235</v>
      </c>
      <c r="H6" s="78" t="s">
        <v>193</v>
      </c>
      <c r="I6" s="78"/>
      <c r="J6" t="s">
        <v>236</v>
      </c>
    </row>
    <row r="7" spans="2:10" ht="15.75" thickBot="1">
      <c r="B7" s="155"/>
      <c r="C7" s="79">
        <v>2</v>
      </c>
      <c r="D7" s="6" t="s">
        <v>234</v>
      </c>
      <c r="E7" s="34">
        <v>250000</v>
      </c>
      <c r="F7" s="34"/>
      <c r="G7" s="77" t="s">
        <v>235</v>
      </c>
      <c r="H7" s="6" t="s">
        <v>193</v>
      </c>
      <c r="I7" s="6"/>
      <c r="J7" s="80" t="s">
        <v>236</v>
      </c>
    </row>
    <row r="8" spans="2:10" ht="15" customHeight="1" thickBot="1">
      <c r="B8" s="155"/>
      <c r="C8" s="79">
        <v>3</v>
      </c>
      <c r="D8" t="s">
        <v>237</v>
      </c>
      <c r="E8" s="34">
        <v>1200000</v>
      </c>
      <c r="F8" s="34"/>
      <c r="G8" s="77" t="s">
        <v>235</v>
      </c>
      <c r="H8" s="6" t="s">
        <v>193</v>
      </c>
      <c r="I8" s="6"/>
      <c r="J8" t="s">
        <v>238</v>
      </c>
    </row>
    <row r="9" spans="2:10" ht="15" customHeight="1" thickBot="1">
      <c r="B9" s="155"/>
      <c r="C9" s="79">
        <v>4</v>
      </c>
      <c r="D9" t="s">
        <v>239</v>
      </c>
      <c r="E9" s="81">
        <v>900000</v>
      </c>
      <c r="F9" s="81"/>
      <c r="G9" s="77" t="s">
        <v>235</v>
      </c>
      <c r="H9" s="82" t="s">
        <v>193</v>
      </c>
      <c r="I9" s="82"/>
      <c r="J9" t="s">
        <v>240</v>
      </c>
    </row>
    <row r="10" spans="2:10" ht="15" customHeight="1">
      <c r="B10" s="155"/>
      <c r="C10" s="79">
        <v>5</v>
      </c>
      <c r="D10" t="s">
        <v>241</v>
      </c>
      <c r="E10" s="81">
        <v>250000</v>
      </c>
      <c r="F10" s="81"/>
      <c r="G10" s="77" t="s">
        <v>235</v>
      </c>
      <c r="H10" s="82" t="s">
        <v>193</v>
      </c>
      <c r="I10" s="82"/>
      <c r="J10" s="83" t="s">
        <v>242</v>
      </c>
    </row>
    <row r="11" spans="2:10" ht="15" customHeight="1">
      <c r="B11" s="155"/>
      <c r="C11" s="84">
        <v>6</v>
      </c>
      <c r="D11" s="82"/>
      <c r="E11" s="81"/>
      <c r="F11" s="81"/>
      <c r="G11" s="81"/>
      <c r="H11" s="82"/>
      <c r="I11" s="82"/>
      <c r="J11" s="83"/>
    </row>
    <row r="12" spans="2:10" ht="15" customHeight="1">
      <c r="B12" s="155"/>
      <c r="C12" s="84">
        <v>7</v>
      </c>
      <c r="D12" s="82"/>
      <c r="E12" s="81"/>
      <c r="F12" s="81"/>
      <c r="G12" s="81"/>
      <c r="H12" s="82"/>
      <c r="I12" s="82"/>
      <c r="J12" s="83"/>
    </row>
    <row r="13" spans="2:10" ht="15.75" thickBot="1">
      <c r="B13" s="156"/>
      <c r="C13" s="85">
        <v>8</v>
      </c>
      <c r="D13" s="86"/>
      <c r="E13" s="87"/>
      <c r="F13" s="87"/>
      <c r="G13" s="87"/>
      <c r="H13" s="86"/>
      <c r="I13" s="86"/>
      <c r="J13" s="88"/>
    </row>
    <row r="14" spans="2:10">
      <c r="B14" s="154" t="s">
        <v>243</v>
      </c>
      <c r="C14" s="75">
        <v>9</v>
      </c>
      <c r="D14" s="78"/>
      <c r="E14" s="77"/>
      <c r="F14" s="77"/>
      <c r="G14" s="77"/>
      <c r="H14" s="78"/>
      <c r="I14" s="78"/>
      <c r="J14" s="89"/>
    </row>
    <row r="15" spans="2:10">
      <c r="B15" s="155"/>
      <c r="C15" s="79">
        <v>10</v>
      </c>
      <c r="D15" s="6"/>
      <c r="E15" s="34"/>
      <c r="F15" s="34"/>
      <c r="G15" s="34"/>
      <c r="H15" s="6"/>
      <c r="I15" s="6"/>
      <c r="J15" s="80"/>
    </row>
    <row r="16" spans="2:10">
      <c r="B16" s="155"/>
      <c r="C16" s="79">
        <v>11</v>
      </c>
      <c r="D16" s="6"/>
      <c r="E16" s="34"/>
      <c r="F16" s="34"/>
      <c r="G16" s="34"/>
      <c r="H16" s="6"/>
      <c r="I16" s="6"/>
      <c r="J16" s="80"/>
    </row>
    <row r="17" spans="2:10">
      <c r="B17" s="155"/>
      <c r="C17" s="79">
        <v>12</v>
      </c>
      <c r="D17" s="6"/>
      <c r="E17" s="34"/>
      <c r="F17" s="34"/>
      <c r="G17" s="34"/>
      <c r="H17" s="6"/>
      <c r="I17" s="6"/>
      <c r="J17" s="80"/>
    </row>
    <row r="18" spans="2:10">
      <c r="B18" s="155"/>
      <c r="C18" s="79">
        <v>13</v>
      </c>
      <c r="D18" s="6"/>
      <c r="E18" s="34"/>
      <c r="F18" s="34"/>
      <c r="G18" s="34"/>
      <c r="H18" s="6"/>
      <c r="I18" s="6"/>
      <c r="J18" s="80"/>
    </row>
    <row r="19" spans="2:10">
      <c r="B19" s="155"/>
      <c r="C19" s="79">
        <v>14</v>
      </c>
      <c r="D19" s="6"/>
      <c r="E19" s="34"/>
      <c r="F19" s="34"/>
      <c r="G19" s="34"/>
      <c r="H19" s="6"/>
      <c r="I19" s="6"/>
      <c r="J19" s="80"/>
    </row>
    <row r="20" spans="2:10">
      <c r="B20" s="155"/>
      <c r="C20" s="79">
        <v>15</v>
      </c>
      <c r="D20" s="6"/>
      <c r="E20" s="34"/>
      <c r="F20" s="34"/>
      <c r="G20" s="34"/>
      <c r="H20" s="6"/>
      <c r="I20" s="6"/>
      <c r="J20" s="80"/>
    </row>
    <row r="21" spans="2:10" ht="15.75" thickBot="1">
      <c r="B21" s="156"/>
      <c r="C21" s="84">
        <v>16</v>
      </c>
      <c r="D21" s="82"/>
      <c r="E21" s="81"/>
      <c r="F21" s="81"/>
      <c r="G21" s="81"/>
      <c r="H21" s="82"/>
      <c r="I21" s="82"/>
      <c r="J21" s="83"/>
    </row>
    <row r="22" spans="2:10">
      <c r="B22" s="154" t="s">
        <v>244</v>
      </c>
      <c r="C22" s="75">
        <v>17</v>
      </c>
      <c r="D22" s="78"/>
      <c r="E22" s="77"/>
      <c r="F22" s="77"/>
      <c r="G22" s="77"/>
      <c r="H22" s="78"/>
      <c r="I22" s="78"/>
      <c r="J22" s="89"/>
    </row>
    <row r="23" spans="2:10">
      <c r="B23" s="155"/>
      <c r="C23" s="79">
        <v>18</v>
      </c>
      <c r="D23" s="6"/>
      <c r="E23" s="34"/>
      <c r="F23" s="34"/>
      <c r="G23" s="34"/>
      <c r="H23" s="6"/>
      <c r="I23" s="6"/>
      <c r="J23" s="80"/>
    </row>
    <row r="24" spans="2:10">
      <c r="B24" s="155"/>
      <c r="C24" s="79">
        <v>19</v>
      </c>
      <c r="D24" s="6"/>
      <c r="E24" s="34"/>
      <c r="F24" s="34"/>
      <c r="G24" s="34"/>
      <c r="H24" s="6"/>
      <c r="I24" s="6"/>
      <c r="J24" s="80"/>
    </row>
    <row r="25" spans="2:10">
      <c r="B25" s="155"/>
      <c r="C25" s="79">
        <v>20</v>
      </c>
      <c r="D25" s="6"/>
      <c r="E25" s="34"/>
      <c r="F25" s="34"/>
      <c r="G25" s="34"/>
      <c r="H25" s="6"/>
      <c r="I25" s="6"/>
      <c r="J25" s="80"/>
    </row>
    <row r="26" spans="2:10">
      <c r="B26" s="155"/>
      <c r="C26" s="79">
        <v>21</v>
      </c>
      <c r="D26" s="6"/>
      <c r="E26" s="34"/>
      <c r="F26" s="34"/>
      <c r="G26" s="34"/>
      <c r="H26" s="6"/>
      <c r="I26" s="6"/>
      <c r="J26" s="80"/>
    </row>
    <row r="27" spans="2:10">
      <c r="B27" s="155"/>
      <c r="C27" s="79">
        <v>22</v>
      </c>
      <c r="D27" s="6"/>
      <c r="E27" s="34"/>
      <c r="F27" s="34"/>
      <c r="G27" s="34"/>
      <c r="H27" s="6"/>
      <c r="I27" s="6"/>
      <c r="J27" s="80"/>
    </row>
    <row r="28" spans="2:10">
      <c r="B28" s="155"/>
      <c r="C28" s="79">
        <v>23</v>
      </c>
      <c r="D28" s="6"/>
      <c r="E28" s="34"/>
      <c r="F28" s="34"/>
      <c r="G28" s="34"/>
      <c r="H28" s="6"/>
      <c r="I28" s="6"/>
      <c r="J28" s="80"/>
    </row>
    <row r="29" spans="2:10" ht="15.75" thickBot="1">
      <c r="B29" s="156"/>
      <c r="C29" s="85">
        <v>24</v>
      </c>
      <c r="D29" s="86"/>
      <c r="E29" s="87"/>
      <c r="F29" s="87"/>
      <c r="G29" s="87"/>
      <c r="H29" s="86"/>
      <c r="I29" s="86"/>
      <c r="J29" s="88"/>
    </row>
    <row r="30" spans="2:10">
      <c r="B30" s="154" t="s">
        <v>245</v>
      </c>
      <c r="C30" s="169"/>
      <c r="D30" s="170"/>
      <c r="E30" s="170"/>
      <c r="F30" s="170"/>
      <c r="G30" s="170"/>
      <c r="H30" s="170"/>
      <c r="I30" s="170"/>
      <c r="J30" s="171"/>
    </row>
    <row r="31" spans="2:10" ht="15.75" thickBot="1">
      <c r="B31" s="156"/>
      <c r="C31" s="172"/>
      <c r="D31" s="173"/>
      <c r="E31" s="173"/>
      <c r="F31" s="173"/>
      <c r="G31" s="173"/>
      <c r="H31" s="173"/>
      <c r="I31" s="173"/>
      <c r="J31" s="174"/>
    </row>
    <row r="32" spans="2:10" ht="15.75" thickBot="1"/>
    <row r="33" spans="2:10">
      <c r="B33" s="154" t="s">
        <v>246</v>
      </c>
      <c r="C33" s="75">
        <v>1</v>
      </c>
      <c r="D33" s="78"/>
      <c r="E33" s="77"/>
      <c r="F33" s="77"/>
      <c r="G33" s="77"/>
      <c r="H33" s="78"/>
      <c r="I33" s="78"/>
      <c r="J33" s="89"/>
    </row>
    <row r="34" spans="2:10">
      <c r="B34" s="155"/>
      <c r="C34" s="79">
        <v>2</v>
      </c>
      <c r="D34" s="6"/>
      <c r="E34" s="34"/>
      <c r="F34" s="34"/>
      <c r="G34" s="34"/>
      <c r="H34" s="6"/>
      <c r="I34" s="6"/>
      <c r="J34" s="80"/>
    </row>
    <row r="35" spans="2:10">
      <c r="B35" s="155"/>
      <c r="C35" s="79">
        <v>3</v>
      </c>
      <c r="D35" s="6"/>
      <c r="E35" s="34"/>
      <c r="F35" s="34"/>
      <c r="G35" s="34"/>
      <c r="H35" s="6"/>
      <c r="I35" s="6"/>
      <c r="J35" s="80"/>
    </row>
    <row r="36" spans="2:10">
      <c r="B36" s="155"/>
      <c r="C36" s="79">
        <v>4</v>
      </c>
      <c r="D36" s="6"/>
      <c r="E36" s="34"/>
      <c r="F36" s="34"/>
      <c r="G36" s="34"/>
      <c r="H36" s="6"/>
      <c r="I36" s="6"/>
      <c r="J36" s="80"/>
    </row>
    <row r="37" spans="2:10">
      <c r="B37" s="155"/>
      <c r="C37" s="79">
        <v>5</v>
      </c>
      <c r="D37" s="6"/>
      <c r="E37" s="34"/>
      <c r="F37" s="34"/>
      <c r="G37" s="34"/>
      <c r="H37" s="6"/>
      <c r="I37" s="6"/>
      <c r="J37" s="80"/>
    </row>
    <row r="38" spans="2:10">
      <c r="B38" s="155"/>
      <c r="C38" s="79">
        <v>6</v>
      </c>
      <c r="D38" s="6"/>
      <c r="E38" s="34"/>
      <c r="F38" s="34"/>
      <c r="G38" s="34"/>
      <c r="H38" s="6"/>
      <c r="I38" s="6"/>
      <c r="J38" s="80"/>
    </row>
    <row r="39" spans="2:10">
      <c r="B39" s="155"/>
      <c r="C39" s="79">
        <v>7</v>
      </c>
      <c r="D39" s="6"/>
      <c r="E39" s="34"/>
      <c r="F39" s="34"/>
      <c r="G39" s="34"/>
      <c r="H39" s="6"/>
      <c r="I39" s="6"/>
      <c r="J39" s="80"/>
    </row>
    <row r="40" spans="2:10" ht="15.75" thickBot="1">
      <c r="B40" s="156"/>
      <c r="C40" s="85">
        <v>8</v>
      </c>
      <c r="D40" s="86"/>
      <c r="E40" s="87"/>
      <c r="F40" s="87"/>
      <c r="G40" s="87"/>
      <c r="H40" s="86"/>
      <c r="I40" s="86"/>
      <c r="J40" s="88"/>
    </row>
  </sheetData>
  <mergeCells count="12">
    <mergeCell ref="B33:B40"/>
    <mergeCell ref="C2:D2"/>
    <mergeCell ref="E2:F2"/>
    <mergeCell ref="G2:H2"/>
    <mergeCell ref="C3:D3"/>
    <mergeCell ref="E3:F3"/>
    <mergeCell ref="G3:H3"/>
    <mergeCell ref="B6:B13"/>
    <mergeCell ref="B14:B21"/>
    <mergeCell ref="B22:B29"/>
    <mergeCell ref="B30:B31"/>
    <mergeCell ref="C30:J31"/>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dimension ref="B1:J40"/>
  <sheetViews>
    <sheetView workbookViewId="0">
      <selection sqref="A1:XFD1048576"/>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381</v>
      </c>
      <c r="C3" s="159" t="s">
        <v>382</v>
      </c>
      <c r="D3" s="159"/>
      <c r="E3" s="175" t="s">
        <v>383</v>
      </c>
      <c r="F3" s="159"/>
      <c r="G3" s="159" t="s">
        <v>384</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ht="15.75" thickBot="1">
      <c r="B6" s="154" t="s">
        <v>233</v>
      </c>
      <c r="C6" s="75">
        <v>1</v>
      </c>
      <c r="D6" s="76" t="s">
        <v>266</v>
      </c>
      <c r="E6" s="77"/>
      <c r="F6" s="77"/>
      <c r="G6" s="77" t="s">
        <v>110</v>
      </c>
      <c r="H6" s="78"/>
      <c r="I6" s="78"/>
      <c r="J6" s="89" t="s">
        <v>267</v>
      </c>
    </row>
    <row r="7" spans="2:10">
      <c r="B7" s="155"/>
      <c r="C7" s="79">
        <v>2</v>
      </c>
      <c r="D7" s="6" t="s">
        <v>268</v>
      </c>
      <c r="E7" s="34"/>
      <c r="F7" s="34"/>
      <c r="G7" s="77" t="s">
        <v>110</v>
      </c>
      <c r="H7" s="6"/>
      <c r="I7" s="6"/>
      <c r="J7" s="80" t="s">
        <v>269</v>
      </c>
    </row>
    <row r="8" spans="2:10" ht="15" customHeight="1">
      <c r="B8" s="155"/>
      <c r="C8" s="79">
        <v>3</v>
      </c>
      <c r="D8" s="6"/>
      <c r="E8" s="34"/>
      <c r="F8" s="34"/>
      <c r="G8" s="34"/>
      <c r="H8" s="6"/>
      <c r="I8" s="6"/>
      <c r="J8" s="80"/>
    </row>
    <row r="9" spans="2:10" ht="15" customHeight="1">
      <c r="B9" s="155"/>
      <c r="C9" s="79">
        <v>4</v>
      </c>
      <c r="D9" s="82"/>
      <c r="E9" s="81"/>
      <c r="F9" s="81"/>
      <c r="G9" s="81"/>
      <c r="H9" s="82"/>
      <c r="I9" s="82"/>
      <c r="J9" s="83"/>
    </row>
    <row r="10" spans="2:10" ht="15" customHeight="1">
      <c r="B10" s="155"/>
      <c r="C10" s="79">
        <v>5</v>
      </c>
      <c r="D10" s="82"/>
      <c r="E10" s="81"/>
      <c r="F10" s="81"/>
      <c r="G10" s="81"/>
      <c r="H10" s="82"/>
      <c r="I10" s="82"/>
      <c r="J10" s="83"/>
    </row>
    <row r="11" spans="2:10" ht="15" customHeight="1">
      <c r="B11" s="155"/>
      <c r="C11" s="84">
        <v>6</v>
      </c>
      <c r="D11" s="82"/>
      <c r="E11" s="81"/>
      <c r="F11" s="81"/>
      <c r="G11" s="81"/>
      <c r="H11" s="82"/>
      <c r="I11" s="82"/>
      <c r="J11" s="83"/>
    </row>
    <row r="12" spans="2:10" ht="15" customHeight="1">
      <c r="B12" s="155"/>
      <c r="C12" s="84">
        <v>7</v>
      </c>
      <c r="D12" s="82"/>
      <c r="E12" s="81"/>
      <c r="F12" s="81"/>
      <c r="G12" s="81"/>
      <c r="H12" s="82"/>
      <c r="I12" s="82"/>
      <c r="J12" s="83"/>
    </row>
    <row r="13" spans="2:10" ht="15.75" thickBot="1">
      <c r="B13" s="156"/>
      <c r="C13" s="85">
        <v>8</v>
      </c>
      <c r="D13" s="86"/>
      <c r="E13" s="87"/>
      <c r="F13" s="87"/>
      <c r="G13" s="87"/>
      <c r="H13" s="86"/>
      <c r="I13" s="86"/>
      <c r="J13" s="88"/>
    </row>
    <row r="14" spans="2:10" ht="60.75" thickBot="1">
      <c r="B14" s="154" t="s">
        <v>243</v>
      </c>
      <c r="C14" s="75">
        <v>9</v>
      </c>
      <c r="D14" s="76" t="s">
        <v>270</v>
      </c>
      <c r="E14" s="77" t="s">
        <v>271</v>
      </c>
      <c r="F14" s="77"/>
      <c r="G14" s="77" t="s">
        <v>110</v>
      </c>
      <c r="H14" s="78" t="s">
        <v>193</v>
      </c>
      <c r="I14" s="78"/>
      <c r="J14" s="90" t="s">
        <v>272</v>
      </c>
    </row>
    <row r="15" spans="2:10" ht="45.75" thickBot="1">
      <c r="B15" s="155"/>
      <c r="C15" s="79">
        <v>10</v>
      </c>
      <c r="D15" s="11" t="s">
        <v>273</v>
      </c>
      <c r="E15" s="34" t="s">
        <v>274</v>
      </c>
      <c r="F15" s="34"/>
      <c r="G15" s="77" t="s">
        <v>110</v>
      </c>
      <c r="H15" s="6"/>
      <c r="I15" s="6"/>
      <c r="J15" s="91" t="s">
        <v>275</v>
      </c>
    </row>
    <row r="16" spans="2:10" ht="45">
      <c r="B16" s="155"/>
      <c r="C16" s="79">
        <v>11</v>
      </c>
      <c r="D16" s="11" t="s">
        <v>276</v>
      </c>
      <c r="E16" s="34" t="s">
        <v>277</v>
      </c>
      <c r="F16" s="34"/>
      <c r="G16" s="77" t="s">
        <v>110</v>
      </c>
      <c r="H16" s="6"/>
      <c r="I16" s="6"/>
      <c r="J16" s="91" t="s">
        <v>278</v>
      </c>
    </row>
    <row r="17" spans="2:10">
      <c r="B17" s="155"/>
      <c r="C17" s="79">
        <v>12</v>
      </c>
      <c r="D17" s="6"/>
      <c r="E17" s="34"/>
      <c r="F17" s="34"/>
      <c r="G17" s="34"/>
      <c r="H17" s="6"/>
      <c r="I17" s="6"/>
      <c r="J17" s="80"/>
    </row>
    <row r="18" spans="2:10">
      <c r="B18" s="155"/>
      <c r="C18" s="79">
        <v>13</v>
      </c>
      <c r="D18" s="6"/>
      <c r="E18" s="34"/>
      <c r="F18" s="34"/>
      <c r="G18" s="34"/>
      <c r="H18" s="6"/>
      <c r="I18" s="6"/>
      <c r="J18" s="80"/>
    </row>
    <row r="19" spans="2:10">
      <c r="B19" s="155"/>
      <c r="C19" s="79">
        <v>14</v>
      </c>
      <c r="D19" s="6"/>
      <c r="E19" s="34"/>
      <c r="F19" s="34"/>
      <c r="G19" s="34"/>
      <c r="H19" s="6"/>
      <c r="I19" s="6"/>
      <c r="J19" s="80"/>
    </row>
    <row r="20" spans="2:10">
      <c r="B20" s="155"/>
      <c r="C20" s="79">
        <v>15</v>
      </c>
      <c r="D20" s="6"/>
      <c r="E20" s="34"/>
      <c r="F20" s="34"/>
      <c r="G20" s="34"/>
      <c r="H20" s="6"/>
      <c r="I20" s="6"/>
      <c r="J20" s="80"/>
    </row>
    <row r="21" spans="2:10" ht="15.75" thickBot="1">
      <c r="B21" s="156"/>
      <c r="C21" s="84">
        <v>16</v>
      </c>
      <c r="D21" s="82"/>
      <c r="E21" s="81"/>
      <c r="F21" s="81"/>
      <c r="G21" s="81"/>
      <c r="H21" s="82"/>
      <c r="I21" s="82"/>
      <c r="J21" s="83"/>
    </row>
    <row r="22" spans="2:10" ht="45">
      <c r="B22" s="154" t="s">
        <v>279</v>
      </c>
      <c r="C22" s="75">
        <v>17</v>
      </c>
      <c r="D22" s="78" t="s">
        <v>280</v>
      </c>
      <c r="E22" s="77"/>
      <c r="F22" s="77" t="s">
        <v>281</v>
      </c>
      <c r="G22" s="92" t="s">
        <v>282</v>
      </c>
      <c r="H22" s="78" t="s">
        <v>193</v>
      </c>
      <c r="I22" s="78"/>
      <c r="J22" s="90" t="s">
        <v>283</v>
      </c>
    </row>
    <row r="23" spans="2:10">
      <c r="B23" s="155"/>
      <c r="C23" s="79">
        <v>18</v>
      </c>
      <c r="D23" s="6" t="s">
        <v>284</v>
      </c>
      <c r="E23" s="34"/>
      <c r="F23" s="34"/>
      <c r="G23" s="34"/>
      <c r="H23" s="6"/>
      <c r="I23" s="6"/>
      <c r="J23" s="80" t="s">
        <v>285</v>
      </c>
    </row>
    <row r="24" spans="2:10">
      <c r="B24" s="155"/>
      <c r="C24" s="79">
        <v>19</v>
      </c>
      <c r="D24" s="6"/>
      <c r="E24" s="34"/>
      <c r="F24" s="34"/>
      <c r="G24" s="34"/>
      <c r="H24" s="6"/>
      <c r="I24" s="6"/>
      <c r="J24" s="80"/>
    </row>
    <row r="25" spans="2:10">
      <c r="B25" s="155"/>
      <c r="C25" s="79">
        <v>20</v>
      </c>
      <c r="D25" s="6"/>
      <c r="E25" s="34"/>
      <c r="F25" s="34"/>
      <c r="G25" s="34"/>
      <c r="H25" s="6"/>
      <c r="I25" s="6"/>
      <c r="J25" s="80"/>
    </row>
    <row r="26" spans="2:10">
      <c r="B26" s="155"/>
      <c r="C26" s="79">
        <v>21</v>
      </c>
      <c r="D26" s="6"/>
      <c r="E26" s="34"/>
      <c r="F26" s="34"/>
      <c r="G26" s="34"/>
      <c r="H26" s="6"/>
      <c r="I26" s="6"/>
      <c r="J26" s="80"/>
    </row>
    <row r="27" spans="2:10">
      <c r="B27" s="155"/>
      <c r="C27" s="79">
        <v>22</v>
      </c>
      <c r="D27" s="6"/>
      <c r="E27" s="34"/>
      <c r="F27" s="34"/>
      <c r="G27" s="34"/>
      <c r="H27" s="6"/>
      <c r="I27" s="6"/>
      <c r="J27" s="80"/>
    </row>
    <row r="28" spans="2:10">
      <c r="B28" s="155"/>
      <c r="C28" s="79">
        <v>23</v>
      </c>
      <c r="D28" s="6"/>
      <c r="E28" s="34"/>
      <c r="F28" s="34"/>
      <c r="G28" s="34"/>
      <c r="H28" s="6"/>
      <c r="I28" s="6"/>
      <c r="J28" s="80"/>
    </row>
    <row r="29" spans="2:10" ht="15.75" thickBot="1">
      <c r="B29" s="156"/>
      <c r="C29" s="85">
        <v>24</v>
      </c>
      <c r="D29" s="86"/>
      <c r="E29" s="87"/>
      <c r="F29" s="87"/>
      <c r="G29" s="87"/>
      <c r="H29" s="86"/>
      <c r="I29" s="86"/>
      <c r="J29" s="88"/>
    </row>
    <row r="30" spans="2:10">
      <c r="B30" s="154" t="s">
        <v>245</v>
      </c>
      <c r="C30" s="169"/>
      <c r="D30" s="170"/>
      <c r="E30" s="170"/>
      <c r="F30" s="170"/>
      <c r="G30" s="170"/>
      <c r="H30" s="170"/>
      <c r="I30" s="170"/>
      <c r="J30" s="171"/>
    </row>
    <row r="31" spans="2:10" ht="15.75" thickBot="1">
      <c r="B31" s="156"/>
      <c r="C31" s="172"/>
      <c r="D31" s="173"/>
      <c r="E31" s="173"/>
      <c r="F31" s="173"/>
      <c r="G31" s="173"/>
      <c r="H31" s="173"/>
      <c r="I31" s="173"/>
      <c r="J31" s="174"/>
    </row>
    <row r="32" spans="2:10" ht="15.75" thickBot="1"/>
    <row r="33" spans="2:10">
      <c r="B33" s="154" t="s">
        <v>246</v>
      </c>
      <c r="C33" s="75">
        <v>1</v>
      </c>
      <c r="D33" s="78"/>
      <c r="E33" s="77"/>
      <c r="F33" s="77"/>
      <c r="G33" s="77"/>
      <c r="H33" s="78"/>
      <c r="I33" s="78"/>
      <c r="J33" s="89"/>
    </row>
    <row r="34" spans="2:10">
      <c r="B34" s="155"/>
      <c r="C34" s="79">
        <v>2</v>
      </c>
      <c r="D34" s="6"/>
      <c r="E34" s="34"/>
      <c r="F34" s="34"/>
      <c r="G34" s="34"/>
      <c r="H34" s="6"/>
      <c r="I34" s="6"/>
      <c r="J34" s="80"/>
    </row>
    <row r="35" spans="2:10">
      <c r="B35" s="155"/>
      <c r="C35" s="79">
        <v>3</v>
      </c>
      <c r="D35" s="6"/>
      <c r="E35" s="34"/>
      <c r="F35" s="34"/>
      <c r="G35" s="34"/>
      <c r="H35" s="6"/>
      <c r="I35" s="6"/>
      <c r="J35" s="80"/>
    </row>
    <row r="36" spans="2:10">
      <c r="B36" s="155"/>
      <c r="C36" s="79">
        <v>4</v>
      </c>
      <c r="D36" s="6"/>
      <c r="E36" s="34"/>
      <c r="F36" s="34"/>
      <c r="G36" s="34"/>
      <c r="H36" s="6"/>
      <c r="I36" s="6"/>
      <c r="J36" s="80"/>
    </row>
    <row r="37" spans="2:10">
      <c r="B37" s="155"/>
      <c r="C37" s="79">
        <v>5</v>
      </c>
      <c r="D37" s="6"/>
      <c r="E37" s="34"/>
      <c r="F37" s="34"/>
      <c r="G37" s="34"/>
      <c r="H37" s="6"/>
      <c r="I37" s="6"/>
      <c r="J37" s="80"/>
    </row>
    <row r="38" spans="2:10">
      <c r="B38" s="155"/>
      <c r="C38" s="79">
        <v>6</v>
      </c>
      <c r="D38" s="6"/>
      <c r="E38" s="34"/>
      <c r="F38" s="34"/>
      <c r="G38" s="34"/>
      <c r="H38" s="6"/>
      <c r="I38" s="6"/>
      <c r="J38" s="80"/>
    </row>
    <row r="39" spans="2:10">
      <c r="B39" s="155"/>
      <c r="C39" s="79">
        <v>7</v>
      </c>
      <c r="D39" s="6"/>
      <c r="E39" s="34"/>
      <c r="F39" s="34"/>
      <c r="G39" s="34"/>
      <c r="H39" s="6"/>
      <c r="I39" s="6"/>
      <c r="J39" s="80"/>
    </row>
    <row r="40" spans="2:10" ht="15.75" thickBot="1">
      <c r="B40" s="156"/>
      <c r="C40" s="85">
        <v>8</v>
      </c>
      <c r="D40" s="86"/>
      <c r="E40" s="87"/>
      <c r="F40" s="87"/>
      <c r="G40" s="87"/>
      <c r="H40" s="86"/>
      <c r="I40" s="86"/>
      <c r="J40" s="88"/>
    </row>
  </sheetData>
  <mergeCells count="12">
    <mergeCell ref="C2:D2"/>
    <mergeCell ref="E2:F2"/>
    <mergeCell ref="G2:H2"/>
    <mergeCell ref="C3:D3"/>
    <mergeCell ref="E3:F3"/>
    <mergeCell ref="B33:B40"/>
    <mergeCell ref="G3:H3"/>
    <mergeCell ref="B6:B13"/>
    <mergeCell ref="B14:B21"/>
    <mergeCell ref="B22:B29"/>
    <mergeCell ref="B30:B31"/>
    <mergeCell ref="C30:J31"/>
  </mergeCells>
  <hyperlinks>
    <hyperlink ref="E3" r:id="rId1"/>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dimension ref="B1:J41"/>
  <sheetViews>
    <sheetView workbookViewId="0">
      <selection sqref="A1:XFD1048576"/>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385</v>
      </c>
      <c r="C3" s="159" t="s">
        <v>386</v>
      </c>
      <c r="D3" s="159"/>
      <c r="E3" s="176" t="s">
        <v>387</v>
      </c>
      <c r="F3" s="159"/>
      <c r="G3" s="177">
        <v>585632466</v>
      </c>
      <c r="H3" s="160"/>
    </row>
    <row r="4" spans="2:10" ht="15.75" thickBot="1">
      <c r="B4" s="129"/>
      <c r="C4" s="130" t="s">
        <v>388</v>
      </c>
      <c r="D4" s="131"/>
      <c r="E4" s="132" t="s">
        <v>389</v>
      </c>
      <c r="F4" s="131"/>
      <c r="G4" s="133" t="s">
        <v>390</v>
      </c>
      <c r="H4" s="134"/>
    </row>
    <row r="5" spans="2:10" ht="15.75" thickBot="1"/>
    <row r="6" spans="2:10" ht="45" customHeight="1" thickBot="1">
      <c r="C6" s="72" t="s">
        <v>40</v>
      </c>
      <c r="D6" s="73" t="s">
        <v>41</v>
      </c>
      <c r="E6" s="73" t="s">
        <v>42</v>
      </c>
      <c r="F6" s="73" t="s">
        <v>229</v>
      </c>
      <c r="G6" s="73" t="s">
        <v>230</v>
      </c>
      <c r="H6" s="73" t="s">
        <v>231</v>
      </c>
      <c r="I6" s="73" t="s">
        <v>86</v>
      </c>
      <c r="J6" s="74" t="s">
        <v>232</v>
      </c>
    </row>
    <row r="7" spans="2:10" ht="30" customHeight="1">
      <c r="B7" s="154" t="s">
        <v>233</v>
      </c>
      <c r="C7" s="75">
        <v>1</v>
      </c>
      <c r="D7" s="95" t="s">
        <v>307</v>
      </c>
      <c r="E7" s="96">
        <v>2000000</v>
      </c>
      <c r="F7" s="97"/>
      <c r="G7" s="97" t="s">
        <v>110</v>
      </c>
      <c r="H7" s="98"/>
      <c r="I7" s="98">
        <v>4</v>
      </c>
      <c r="J7" s="99" t="s">
        <v>308</v>
      </c>
    </row>
    <row r="8" spans="2:10" ht="30" customHeight="1">
      <c r="B8" s="155"/>
      <c r="C8" s="79">
        <v>2</v>
      </c>
      <c r="D8" s="100" t="s">
        <v>309</v>
      </c>
      <c r="E8" s="101" t="s">
        <v>310</v>
      </c>
      <c r="F8" s="102"/>
      <c r="G8" s="102"/>
      <c r="H8" s="100" t="s">
        <v>110</v>
      </c>
      <c r="I8" s="103">
        <v>8</v>
      </c>
      <c r="J8" s="104" t="s">
        <v>311</v>
      </c>
    </row>
    <row r="9" spans="2:10" ht="30" customHeight="1">
      <c r="B9" s="155"/>
      <c r="C9" s="79">
        <v>3</v>
      </c>
      <c r="D9" s="105" t="s">
        <v>312</v>
      </c>
      <c r="E9" s="106" t="s">
        <v>313</v>
      </c>
      <c r="F9" s="107"/>
      <c r="G9" s="107" t="s">
        <v>110</v>
      </c>
      <c r="H9" s="103"/>
      <c r="I9" s="103">
        <v>7</v>
      </c>
      <c r="J9" s="108" t="s">
        <v>314</v>
      </c>
    </row>
    <row r="10" spans="2:10" ht="15" customHeight="1">
      <c r="B10" s="155"/>
      <c r="C10" s="79">
        <v>4</v>
      </c>
      <c r="D10" s="82"/>
      <c r="E10" s="109"/>
      <c r="F10" s="81"/>
      <c r="G10" s="81"/>
      <c r="H10" s="82"/>
      <c r="I10" s="82"/>
      <c r="J10" s="110"/>
    </row>
    <row r="11" spans="2:10" ht="15" customHeight="1">
      <c r="B11" s="155"/>
      <c r="C11" s="79">
        <v>5</v>
      </c>
      <c r="D11" s="82"/>
      <c r="E11" s="109"/>
      <c r="F11" s="81"/>
      <c r="G11" s="81"/>
      <c r="H11" s="82"/>
      <c r="I11" s="82"/>
      <c r="J11" s="110"/>
    </row>
    <row r="12" spans="2:10" ht="15" customHeight="1">
      <c r="B12" s="155"/>
      <c r="C12" s="84">
        <v>6</v>
      </c>
      <c r="D12" s="82"/>
      <c r="E12" s="109"/>
      <c r="F12" s="81"/>
      <c r="G12" s="81"/>
      <c r="H12" s="82"/>
      <c r="I12" s="82"/>
      <c r="J12" s="110"/>
    </row>
    <row r="13" spans="2:10" ht="15" customHeight="1">
      <c r="B13" s="155"/>
      <c r="C13" s="84">
        <v>7</v>
      </c>
      <c r="D13" s="111"/>
      <c r="E13" s="112"/>
      <c r="F13" s="113"/>
      <c r="G13" s="113"/>
      <c r="H13" s="111"/>
      <c r="I13" s="82"/>
      <c r="J13" s="110"/>
    </row>
    <row r="14" spans="2:10" ht="15" customHeight="1" thickBot="1">
      <c r="B14" s="156"/>
      <c r="C14" s="85">
        <v>8</v>
      </c>
      <c r="D14" s="86"/>
      <c r="E14" s="114"/>
      <c r="F14" s="87"/>
      <c r="G14" s="87"/>
      <c r="H14" s="86"/>
      <c r="I14" s="86"/>
      <c r="J14" s="115"/>
    </row>
    <row r="15" spans="2:10" ht="30" customHeight="1">
      <c r="B15" s="154" t="s">
        <v>243</v>
      </c>
      <c r="C15" s="75">
        <v>9</v>
      </c>
      <c r="D15" s="98" t="s">
        <v>315</v>
      </c>
      <c r="E15" s="96" t="s">
        <v>316</v>
      </c>
      <c r="F15" s="97"/>
      <c r="G15" s="97" t="s">
        <v>110</v>
      </c>
      <c r="H15" s="98"/>
      <c r="I15" s="98">
        <v>1</v>
      </c>
      <c r="J15" s="99" t="s">
        <v>317</v>
      </c>
    </row>
    <row r="16" spans="2:10" ht="30" customHeight="1">
      <c r="B16" s="155"/>
      <c r="C16" s="79">
        <v>10</v>
      </c>
      <c r="D16" s="103" t="s">
        <v>318</v>
      </c>
      <c r="E16" s="116" t="s">
        <v>316</v>
      </c>
      <c r="F16" s="107"/>
      <c r="G16" s="107" t="s">
        <v>110</v>
      </c>
      <c r="H16" s="103"/>
      <c r="I16" s="103">
        <v>2</v>
      </c>
      <c r="J16" s="108" t="s">
        <v>317</v>
      </c>
    </row>
    <row r="17" spans="2:10" ht="30" customHeight="1">
      <c r="B17" s="155"/>
      <c r="C17" s="79">
        <v>11</v>
      </c>
      <c r="D17" s="103" t="s">
        <v>319</v>
      </c>
      <c r="E17" s="116" t="s">
        <v>320</v>
      </c>
      <c r="F17" s="107"/>
      <c r="G17" s="107" t="s">
        <v>110</v>
      </c>
      <c r="H17" s="103"/>
      <c r="I17" s="103">
        <v>3</v>
      </c>
      <c r="J17" s="117" t="s">
        <v>317</v>
      </c>
    </row>
    <row r="18" spans="2:10" ht="30" customHeight="1">
      <c r="B18" s="155"/>
      <c r="C18" s="79">
        <v>12</v>
      </c>
      <c r="D18" s="103" t="s">
        <v>321</v>
      </c>
      <c r="E18" s="116" t="s">
        <v>322</v>
      </c>
      <c r="F18" s="107"/>
      <c r="G18" s="107" t="s">
        <v>110</v>
      </c>
      <c r="H18" s="103"/>
      <c r="I18" s="103">
        <v>5</v>
      </c>
      <c r="J18" s="108" t="s">
        <v>323</v>
      </c>
    </row>
    <row r="19" spans="2:10" ht="30" customHeight="1">
      <c r="B19" s="155"/>
      <c r="C19" s="79">
        <v>13</v>
      </c>
      <c r="D19" s="103" t="s">
        <v>324</v>
      </c>
      <c r="E19" s="116" t="s">
        <v>325</v>
      </c>
      <c r="F19" s="107"/>
      <c r="G19" s="107" t="s">
        <v>110</v>
      </c>
      <c r="H19" s="103"/>
      <c r="I19" s="103">
        <v>6</v>
      </c>
      <c r="J19" s="108" t="s">
        <v>323</v>
      </c>
    </row>
    <row r="20" spans="2:10" ht="15" customHeight="1">
      <c r="B20" s="155"/>
      <c r="C20" s="79">
        <v>14</v>
      </c>
      <c r="D20" s="6"/>
      <c r="E20" s="20"/>
      <c r="F20" s="34"/>
      <c r="G20" s="34"/>
      <c r="H20" s="6"/>
      <c r="I20" s="6"/>
      <c r="J20" s="91"/>
    </row>
    <row r="21" spans="2:10" ht="15" customHeight="1">
      <c r="B21" s="155"/>
      <c r="C21" s="79">
        <v>15</v>
      </c>
      <c r="D21" s="6"/>
      <c r="E21" s="20"/>
      <c r="F21" s="34"/>
      <c r="G21" s="34"/>
      <c r="H21" s="6"/>
      <c r="I21" s="6"/>
      <c r="J21" s="91"/>
    </row>
    <row r="22" spans="2:10" ht="15" customHeight="1" thickBot="1">
      <c r="B22" s="156"/>
      <c r="C22" s="84">
        <v>16</v>
      </c>
      <c r="D22" s="82"/>
      <c r="E22" s="109"/>
      <c r="F22" s="81"/>
      <c r="G22" s="81"/>
      <c r="H22" s="82"/>
      <c r="I22" s="82"/>
      <c r="J22" s="110"/>
    </row>
    <row r="23" spans="2:10">
      <c r="B23" s="154" t="s">
        <v>244</v>
      </c>
      <c r="C23" s="75">
        <v>17</v>
      </c>
      <c r="D23" s="78"/>
      <c r="E23" s="118"/>
      <c r="F23" s="77"/>
      <c r="G23" s="77"/>
      <c r="H23" s="78"/>
      <c r="I23" s="78"/>
      <c r="J23" s="89"/>
    </row>
    <row r="24" spans="2:10">
      <c r="B24" s="155"/>
      <c r="C24" s="79">
        <v>18</v>
      </c>
      <c r="D24" s="6"/>
      <c r="E24" s="20"/>
      <c r="F24" s="34"/>
      <c r="G24" s="34"/>
      <c r="H24" s="6"/>
      <c r="I24" s="6"/>
      <c r="J24" s="80"/>
    </row>
    <row r="25" spans="2:10" ht="15" customHeight="1">
      <c r="B25" s="155"/>
      <c r="C25" s="79">
        <v>19</v>
      </c>
      <c r="D25" s="6"/>
      <c r="E25" s="20"/>
      <c r="F25" s="34"/>
      <c r="G25" s="34"/>
      <c r="H25" s="6"/>
      <c r="I25" s="6"/>
      <c r="J25" s="80"/>
    </row>
    <row r="26" spans="2:10">
      <c r="B26" s="155"/>
      <c r="C26" s="79">
        <v>20</v>
      </c>
      <c r="D26" s="6"/>
      <c r="E26" s="20"/>
      <c r="F26" s="34"/>
      <c r="G26" s="34"/>
      <c r="H26" s="6"/>
      <c r="I26" s="6"/>
      <c r="J26" s="80"/>
    </row>
    <row r="27" spans="2:10">
      <c r="B27" s="155"/>
      <c r="C27" s="79">
        <v>21</v>
      </c>
      <c r="D27" s="6"/>
      <c r="E27" s="20"/>
      <c r="F27" s="34"/>
      <c r="G27" s="34"/>
      <c r="H27" s="6"/>
      <c r="I27" s="6"/>
      <c r="J27" s="80"/>
    </row>
    <row r="28" spans="2:10">
      <c r="B28" s="155"/>
      <c r="C28" s="79">
        <v>22</v>
      </c>
      <c r="D28" s="6"/>
      <c r="E28" s="20"/>
      <c r="F28" s="34"/>
      <c r="G28" s="34"/>
      <c r="H28" s="6"/>
      <c r="I28" s="6"/>
      <c r="J28" s="80"/>
    </row>
    <row r="29" spans="2:10">
      <c r="B29" s="155"/>
      <c r="C29" s="79">
        <v>23</v>
      </c>
      <c r="D29" s="6"/>
      <c r="E29" s="20"/>
      <c r="F29" s="34"/>
      <c r="G29" s="34"/>
      <c r="H29" s="6"/>
      <c r="I29" s="6"/>
      <c r="J29" s="80"/>
    </row>
    <row r="30" spans="2:10" ht="15.75" thickBot="1">
      <c r="B30" s="156"/>
      <c r="C30" s="85">
        <v>24</v>
      </c>
      <c r="D30" s="86"/>
      <c r="E30" s="114"/>
      <c r="F30" s="87"/>
      <c r="G30" s="87"/>
      <c r="H30" s="86"/>
      <c r="I30" s="86"/>
      <c r="J30" s="88"/>
    </row>
    <row r="31" spans="2:10">
      <c r="B31" s="154" t="s">
        <v>245</v>
      </c>
      <c r="C31" s="178"/>
      <c r="D31" s="170"/>
      <c r="E31" s="170"/>
      <c r="F31" s="170"/>
      <c r="G31" s="170"/>
      <c r="H31" s="170"/>
      <c r="I31" s="170"/>
      <c r="J31" s="171"/>
    </row>
    <row r="32" spans="2:10" ht="15.75" thickBot="1">
      <c r="B32" s="156"/>
      <c r="C32" s="172"/>
      <c r="D32" s="173"/>
      <c r="E32" s="173"/>
      <c r="F32" s="173"/>
      <c r="G32" s="173"/>
      <c r="H32" s="173"/>
      <c r="I32" s="173"/>
      <c r="J32" s="174"/>
    </row>
    <row r="33" spans="2:10" ht="15.75" thickBot="1"/>
    <row r="34" spans="2:10">
      <c r="B34" s="154" t="s">
        <v>246</v>
      </c>
      <c r="C34" s="75">
        <v>1</v>
      </c>
      <c r="D34" s="78" t="s">
        <v>391</v>
      </c>
      <c r="E34" s="118" t="s">
        <v>392</v>
      </c>
      <c r="F34" s="77"/>
      <c r="G34" s="77"/>
      <c r="H34" s="78"/>
      <c r="I34" s="78"/>
      <c r="J34" s="89"/>
    </row>
    <row r="35" spans="2:10">
      <c r="B35" s="155"/>
      <c r="C35" s="79">
        <v>2</v>
      </c>
      <c r="D35" s="6" t="s">
        <v>393</v>
      </c>
      <c r="E35" s="135" t="s">
        <v>394</v>
      </c>
      <c r="F35" s="34"/>
      <c r="G35" s="34"/>
      <c r="H35" s="6"/>
      <c r="I35" s="6"/>
      <c r="J35" s="80"/>
    </row>
    <row r="36" spans="2:10">
      <c r="B36" s="155"/>
      <c r="C36" s="79">
        <v>3</v>
      </c>
      <c r="D36" s="6"/>
      <c r="E36" s="20"/>
      <c r="F36" s="34"/>
      <c r="G36" s="34"/>
      <c r="H36" s="6"/>
      <c r="I36" s="6"/>
      <c r="J36" s="80"/>
    </row>
    <row r="37" spans="2:10">
      <c r="B37" s="155"/>
      <c r="C37" s="79">
        <v>4</v>
      </c>
      <c r="D37" s="6"/>
      <c r="E37" s="20"/>
      <c r="F37" s="34"/>
      <c r="G37" s="34"/>
      <c r="H37" s="6"/>
      <c r="I37" s="6"/>
      <c r="J37" s="80"/>
    </row>
    <row r="38" spans="2:10">
      <c r="B38" s="155"/>
      <c r="C38" s="79">
        <v>5</v>
      </c>
      <c r="D38" s="6"/>
      <c r="E38" s="20"/>
      <c r="F38" s="34"/>
      <c r="G38" s="34"/>
      <c r="H38" s="6"/>
      <c r="I38" s="6"/>
      <c r="J38" s="80"/>
    </row>
    <row r="39" spans="2:10">
      <c r="B39" s="155"/>
      <c r="C39" s="79">
        <v>6</v>
      </c>
      <c r="D39" s="6"/>
      <c r="E39" s="20"/>
      <c r="F39" s="34"/>
      <c r="G39" s="34"/>
      <c r="H39" s="6"/>
      <c r="I39" s="6"/>
      <c r="J39" s="80"/>
    </row>
    <row r="40" spans="2:10">
      <c r="B40" s="155"/>
      <c r="C40" s="79">
        <v>7</v>
      </c>
      <c r="D40" s="6"/>
      <c r="E40" s="20"/>
      <c r="F40" s="34"/>
      <c r="G40" s="34"/>
      <c r="H40" s="6"/>
      <c r="I40" s="6"/>
      <c r="J40" s="80"/>
    </row>
    <row r="41" spans="2:10" ht="15.75" thickBot="1">
      <c r="B41" s="156"/>
      <c r="C41" s="85">
        <v>8</v>
      </c>
      <c r="D41" s="86"/>
      <c r="E41" s="114"/>
      <c r="F41" s="87"/>
      <c r="G41" s="87"/>
      <c r="H41" s="86"/>
      <c r="I41" s="86"/>
      <c r="J41" s="88"/>
    </row>
  </sheetData>
  <mergeCells count="12">
    <mergeCell ref="B34:B41"/>
    <mergeCell ref="C2:D2"/>
    <mergeCell ref="E2:F2"/>
    <mergeCell ref="G2:H2"/>
    <mergeCell ref="C3:D3"/>
    <mergeCell ref="E3:F3"/>
    <mergeCell ref="G3:H3"/>
    <mergeCell ref="B7:B14"/>
    <mergeCell ref="B15:B22"/>
    <mergeCell ref="B23:B30"/>
    <mergeCell ref="B31:B32"/>
    <mergeCell ref="C31:J32"/>
  </mergeCells>
  <hyperlinks>
    <hyperlink ref="E3" r:id="rId1"/>
    <hyperlink ref="E4" r:id="rId2"/>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dimension ref="B1:J40"/>
  <sheetViews>
    <sheetView workbookViewId="0">
      <selection sqref="A1:XFD1048576"/>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87.7109375" customWidth="1"/>
  </cols>
  <sheetData>
    <row r="1" spans="2:10" ht="15.75" thickBot="1"/>
    <row r="2" spans="2:10">
      <c r="B2" s="70" t="s">
        <v>222</v>
      </c>
      <c r="C2" s="161" t="s">
        <v>223</v>
      </c>
      <c r="D2" s="161"/>
      <c r="E2" s="161" t="s">
        <v>224</v>
      </c>
      <c r="F2" s="161"/>
      <c r="G2" s="161" t="s">
        <v>225</v>
      </c>
      <c r="H2" s="162"/>
    </row>
    <row r="3" spans="2:10" ht="15.75" thickBot="1">
      <c r="B3" s="71" t="s">
        <v>342</v>
      </c>
      <c r="C3" s="159" t="s">
        <v>343</v>
      </c>
      <c r="D3" s="159"/>
      <c r="E3" s="176" t="s">
        <v>344</v>
      </c>
      <c r="F3" s="159"/>
      <c r="G3" s="159">
        <v>588445923</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c r="B6" s="154" t="s">
        <v>233</v>
      </c>
      <c r="C6" s="75">
        <v>1</v>
      </c>
      <c r="D6" s="76"/>
      <c r="E6" s="77"/>
      <c r="F6" s="77"/>
      <c r="G6" s="77"/>
      <c r="H6" s="78"/>
      <c r="I6" s="78"/>
      <c r="J6" s="89"/>
    </row>
    <row r="7" spans="2:10">
      <c r="B7" s="155"/>
      <c r="C7" s="79">
        <v>2</v>
      </c>
      <c r="D7" s="6"/>
      <c r="E7" s="34"/>
      <c r="F7" s="34"/>
      <c r="G7" s="34"/>
      <c r="H7" s="6"/>
      <c r="I7" s="6"/>
      <c r="J7" s="80"/>
    </row>
    <row r="8" spans="2:10" ht="15" customHeight="1">
      <c r="B8" s="155"/>
      <c r="C8" s="79">
        <v>3</v>
      </c>
      <c r="D8" s="6"/>
      <c r="E8" s="34"/>
      <c r="F8" s="34"/>
      <c r="G8" s="34"/>
      <c r="H8" s="6"/>
      <c r="I8" s="6"/>
      <c r="J8" s="80"/>
    </row>
    <row r="9" spans="2:10" ht="15" customHeight="1">
      <c r="B9" s="155"/>
      <c r="C9" s="79">
        <v>4</v>
      </c>
      <c r="D9" s="82"/>
      <c r="E9" s="81"/>
      <c r="F9" s="81"/>
      <c r="G9" s="81"/>
      <c r="H9" s="82"/>
      <c r="I9" s="82"/>
      <c r="J9" s="83"/>
    </row>
    <row r="10" spans="2:10" ht="15" customHeight="1">
      <c r="B10" s="155"/>
      <c r="C10" s="79">
        <v>5</v>
      </c>
      <c r="D10" s="82"/>
      <c r="E10" s="81"/>
      <c r="F10" s="81"/>
      <c r="G10" s="81"/>
      <c r="H10" s="82"/>
      <c r="I10" s="82"/>
      <c r="J10" s="83"/>
    </row>
    <row r="11" spans="2:10" ht="15" customHeight="1">
      <c r="B11" s="155"/>
      <c r="C11" s="84">
        <v>6</v>
      </c>
      <c r="D11" s="82"/>
      <c r="E11" s="81"/>
      <c r="F11" s="81"/>
      <c r="G11" s="81"/>
      <c r="H11" s="82"/>
      <c r="I11" s="82"/>
      <c r="J11" s="83"/>
    </row>
    <row r="12" spans="2:10" ht="15" customHeight="1">
      <c r="B12" s="155"/>
      <c r="C12" s="84">
        <v>7</v>
      </c>
      <c r="D12" s="82"/>
      <c r="E12" s="81"/>
      <c r="F12" s="81"/>
      <c r="G12" s="81"/>
      <c r="H12" s="82"/>
      <c r="I12" s="82"/>
      <c r="J12" s="83"/>
    </row>
    <row r="13" spans="2:10" ht="15.75" thickBot="1">
      <c r="B13" s="156"/>
      <c r="C13" s="85">
        <v>8</v>
      </c>
      <c r="D13" s="86"/>
      <c r="E13" s="87"/>
      <c r="F13" s="87"/>
      <c r="G13" s="87"/>
      <c r="H13" s="86"/>
      <c r="I13" s="86"/>
      <c r="J13" s="88"/>
    </row>
    <row r="14" spans="2:10">
      <c r="B14" s="154" t="s">
        <v>243</v>
      </c>
      <c r="C14" s="75">
        <v>9</v>
      </c>
      <c r="D14" s="78"/>
      <c r="E14" s="77"/>
      <c r="F14" s="77"/>
      <c r="G14" s="77"/>
      <c r="H14" s="78"/>
      <c r="I14" s="78"/>
      <c r="J14" s="89"/>
    </row>
    <row r="15" spans="2:10">
      <c r="B15" s="155"/>
      <c r="C15" s="79">
        <v>10</v>
      </c>
      <c r="D15" s="6"/>
      <c r="E15" s="34"/>
      <c r="F15" s="34"/>
      <c r="G15" s="34"/>
      <c r="H15" s="6"/>
      <c r="I15" s="6"/>
      <c r="J15" s="80"/>
    </row>
    <row r="16" spans="2:10">
      <c r="B16" s="155"/>
      <c r="C16" s="79">
        <v>11</v>
      </c>
      <c r="D16" s="6"/>
      <c r="E16" s="34"/>
      <c r="F16" s="34"/>
      <c r="G16" s="34"/>
      <c r="H16" s="6"/>
      <c r="I16" s="6"/>
      <c r="J16" s="80"/>
    </row>
    <row r="17" spans="2:10">
      <c r="B17" s="155"/>
      <c r="C17" s="79">
        <v>12</v>
      </c>
      <c r="D17" s="6"/>
      <c r="E17" s="34"/>
      <c r="F17" s="34"/>
      <c r="G17" s="34"/>
      <c r="H17" s="6"/>
      <c r="I17" s="6"/>
      <c r="J17" s="80"/>
    </row>
    <row r="18" spans="2:10">
      <c r="B18" s="155"/>
      <c r="C18" s="79">
        <v>13</v>
      </c>
      <c r="D18" s="6"/>
      <c r="E18" s="34"/>
      <c r="F18" s="34"/>
      <c r="G18" s="34"/>
      <c r="H18" s="6"/>
      <c r="I18" s="6"/>
      <c r="J18" s="80"/>
    </row>
    <row r="19" spans="2:10">
      <c r="B19" s="155"/>
      <c r="C19" s="79">
        <v>14</v>
      </c>
      <c r="D19" s="6"/>
      <c r="E19" s="34"/>
      <c r="F19" s="34"/>
      <c r="G19" s="34"/>
      <c r="H19" s="6"/>
      <c r="I19" s="6"/>
      <c r="J19" s="80"/>
    </row>
    <row r="20" spans="2:10">
      <c r="B20" s="155"/>
      <c r="C20" s="79">
        <v>15</v>
      </c>
      <c r="D20" s="6"/>
      <c r="E20" s="34"/>
      <c r="F20" s="34"/>
      <c r="G20" s="34"/>
      <c r="H20" s="6"/>
      <c r="I20" s="6"/>
      <c r="J20" s="80"/>
    </row>
    <row r="21" spans="2:10" ht="15.75" thickBot="1">
      <c r="B21" s="156"/>
      <c r="C21" s="84">
        <v>16</v>
      </c>
      <c r="D21" s="82"/>
      <c r="E21" s="81"/>
      <c r="F21" s="81"/>
      <c r="G21" s="81"/>
      <c r="H21" s="82"/>
      <c r="I21" s="82"/>
      <c r="J21" s="83"/>
    </row>
    <row r="22" spans="2:10">
      <c r="B22" s="154" t="s">
        <v>244</v>
      </c>
      <c r="C22" s="75">
        <v>17</v>
      </c>
      <c r="D22" s="78"/>
      <c r="E22" s="77"/>
      <c r="F22" s="77"/>
      <c r="G22" s="77"/>
      <c r="H22" s="78"/>
      <c r="I22" s="78"/>
      <c r="J22" s="89"/>
    </row>
    <row r="23" spans="2:10">
      <c r="B23" s="155"/>
      <c r="C23" s="79">
        <v>18</v>
      </c>
      <c r="D23" s="6"/>
      <c r="E23" s="34"/>
      <c r="F23" s="34"/>
      <c r="G23" s="34"/>
      <c r="H23" s="6"/>
      <c r="I23" s="6"/>
      <c r="J23" s="80"/>
    </row>
    <row r="24" spans="2:10">
      <c r="B24" s="155"/>
      <c r="C24" s="79">
        <v>19</v>
      </c>
      <c r="D24" s="6"/>
      <c r="E24" s="34"/>
      <c r="F24" s="34"/>
      <c r="G24" s="34"/>
      <c r="H24" s="6"/>
      <c r="I24" s="6"/>
      <c r="J24" s="80"/>
    </row>
    <row r="25" spans="2:10">
      <c r="B25" s="155"/>
      <c r="C25" s="79">
        <v>20</v>
      </c>
      <c r="D25" s="6"/>
      <c r="E25" s="34"/>
      <c r="F25" s="34"/>
      <c r="G25" s="34"/>
      <c r="H25" s="6"/>
      <c r="I25" s="6"/>
      <c r="J25" s="80"/>
    </row>
    <row r="26" spans="2:10">
      <c r="B26" s="155"/>
      <c r="C26" s="79">
        <v>21</v>
      </c>
      <c r="D26" s="6"/>
      <c r="E26" s="34"/>
      <c r="F26" s="34"/>
      <c r="G26" s="34"/>
      <c r="H26" s="6"/>
      <c r="I26" s="6"/>
      <c r="J26" s="80"/>
    </row>
    <row r="27" spans="2:10">
      <c r="B27" s="155"/>
      <c r="C27" s="79">
        <v>22</v>
      </c>
      <c r="D27" s="6"/>
      <c r="E27" s="34"/>
      <c r="F27" s="34"/>
      <c r="G27" s="34"/>
      <c r="H27" s="6"/>
      <c r="I27" s="6"/>
      <c r="J27" s="80"/>
    </row>
    <row r="28" spans="2:10">
      <c r="B28" s="155"/>
      <c r="C28" s="79">
        <v>23</v>
      </c>
      <c r="D28" s="6"/>
      <c r="E28" s="34"/>
      <c r="F28" s="34"/>
      <c r="G28" s="34"/>
      <c r="H28" s="6"/>
      <c r="I28" s="6"/>
      <c r="J28" s="80"/>
    </row>
    <row r="29" spans="2:10" ht="15.75" thickBot="1">
      <c r="B29" s="156"/>
      <c r="C29" s="85">
        <v>24</v>
      </c>
      <c r="D29" s="86"/>
      <c r="E29" s="87"/>
      <c r="F29" s="87"/>
      <c r="G29" s="87"/>
      <c r="H29" s="86"/>
      <c r="I29" s="86"/>
      <c r="J29" s="88"/>
    </row>
    <row r="30" spans="2:10">
      <c r="B30" s="154" t="s">
        <v>245</v>
      </c>
      <c r="C30" s="169"/>
      <c r="D30" s="170"/>
      <c r="E30" s="170"/>
      <c r="F30" s="170"/>
      <c r="G30" s="170"/>
      <c r="H30" s="170"/>
      <c r="I30" s="170"/>
      <c r="J30" s="171"/>
    </row>
    <row r="31" spans="2:10" ht="15.75" thickBot="1">
      <c r="B31" s="156"/>
      <c r="C31" s="172"/>
      <c r="D31" s="173"/>
      <c r="E31" s="173"/>
      <c r="F31" s="173"/>
      <c r="G31" s="173"/>
      <c r="H31" s="173"/>
      <c r="I31" s="173"/>
      <c r="J31" s="174"/>
    </row>
    <row r="32" spans="2:10" ht="15.75" thickBot="1"/>
    <row r="33" spans="2:10">
      <c r="B33" s="154" t="s">
        <v>246</v>
      </c>
      <c r="C33" s="75">
        <v>1</v>
      </c>
      <c r="D33" s="78" t="s">
        <v>345</v>
      </c>
      <c r="E33" s="77">
        <v>1500000</v>
      </c>
      <c r="F33" s="77"/>
      <c r="G33" s="77" t="s">
        <v>248</v>
      </c>
      <c r="H33" s="78" t="s">
        <v>249</v>
      </c>
      <c r="I33" s="78">
        <v>1</v>
      </c>
      <c r="J33" s="89" t="s">
        <v>346</v>
      </c>
    </row>
    <row r="34" spans="2:10">
      <c r="B34" s="155"/>
      <c r="C34" s="79">
        <v>2</v>
      </c>
      <c r="D34" s="6"/>
      <c r="E34" s="34"/>
      <c r="F34" s="34"/>
      <c r="G34" s="34"/>
      <c r="H34" s="6"/>
      <c r="I34" s="6"/>
      <c r="J34" s="80"/>
    </row>
    <row r="35" spans="2:10">
      <c r="B35" s="155"/>
      <c r="C35" s="79">
        <v>3</v>
      </c>
      <c r="D35" s="6"/>
      <c r="E35" s="34"/>
      <c r="F35" s="34"/>
      <c r="G35" s="34"/>
      <c r="H35" s="6"/>
      <c r="I35" s="6"/>
      <c r="J35" s="80"/>
    </row>
    <row r="36" spans="2:10">
      <c r="B36" s="155"/>
      <c r="C36" s="79">
        <v>4</v>
      </c>
      <c r="D36" s="6"/>
      <c r="E36" s="34"/>
      <c r="F36" s="34"/>
      <c r="G36" s="34"/>
      <c r="H36" s="6"/>
      <c r="I36" s="6"/>
      <c r="J36" s="80"/>
    </row>
    <row r="37" spans="2:10">
      <c r="B37" s="155"/>
      <c r="C37" s="79">
        <v>5</v>
      </c>
      <c r="D37" s="6"/>
      <c r="E37" s="34"/>
      <c r="F37" s="34"/>
      <c r="G37" s="34"/>
      <c r="H37" s="6"/>
      <c r="I37" s="6"/>
      <c r="J37" s="80"/>
    </row>
    <row r="38" spans="2:10">
      <c r="B38" s="155"/>
      <c r="C38" s="79">
        <v>6</v>
      </c>
      <c r="D38" s="6"/>
      <c r="E38" s="34"/>
      <c r="F38" s="34"/>
      <c r="G38" s="34"/>
      <c r="H38" s="6"/>
      <c r="I38" s="6"/>
      <c r="J38" s="80"/>
    </row>
    <row r="39" spans="2:10">
      <c r="B39" s="155"/>
      <c r="C39" s="79">
        <v>7</v>
      </c>
      <c r="D39" s="6"/>
      <c r="E39" s="34"/>
      <c r="F39" s="34"/>
      <c r="G39" s="34"/>
      <c r="H39" s="6"/>
      <c r="I39" s="6"/>
      <c r="J39" s="80"/>
    </row>
    <row r="40" spans="2:10" ht="15.75" thickBot="1">
      <c r="B40" s="156"/>
      <c r="C40" s="85">
        <v>8</v>
      </c>
      <c r="D40" s="86"/>
      <c r="E40" s="87"/>
      <c r="F40" s="87"/>
      <c r="G40" s="87"/>
      <c r="H40" s="86"/>
      <c r="I40" s="86"/>
      <c r="J40" s="88"/>
    </row>
  </sheetData>
  <mergeCells count="12">
    <mergeCell ref="B33:B40"/>
    <mergeCell ref="C2:D2"/>
    <mergeCell ref="E2:F2"/>
    <mergeCell ref="G2:H2"/>
    <mergeCell ref="C3:D3"/>
    <mergeCell ref="E3:F3"/>
    <mergeCell ref="G3:H3"/>
    <mergeCell ref="B6:B13"/>
    <mergeCell ref="B14:B21"/>
    <mergeCell ref="B22:B29"/>
    <mergeCell ref="B30:B31"/>
    <mergeCell ref="C30:J31"/>
  </mergeCells>
  <hyperlinks>
    <hyperlink ref="E3" r:id="rId1"/>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dimension ref="B2:F24"/>
  <sheetViews>
    <sheetView workbookViewId="0">
      <selection activeCell="E22" sqref="B22:E24"/>
    </sheetView>
  </sheetViews>
  <sheetFormatPr defaultRowHeight="15"/>
  <cols>
    <col min="3" max="3" width="26.28515625" customWidth="1"/>
    <col min="4" max="4" width="15.85546875" customWidth="1"/>
    <col min="5" max="5" width="16.28515625" customWidth="1"/>
    <col min="6" max="6" width="24.42578125" customWidth="1"/>
  </cols>
  <sheetData>
    <row r="2" spans="2:6">
      <c r="B2" s="2" t="s">
        <v>5</v>
      </c>
      <c r="C2" t="s">
        <v>28</v>
      </c>
    </row>
    <row r="6" spans="2:6">
      <c r="B6" s="8" t="s">
        <v>40</v>
      </c>
      <c r="C6" s="5" t="s">
        <v>41</v>
      </c>
      <c r="D6" s="5" t="s">
        <v>42</v>
      </c>
      <c r="E6" s="5" t="s">
        <v>43</v>
      </c>
      <c r="F6" s="14" t="s">
        <v>82</v>
      </c>
    </row>
    <row r="7" spans="2:6">
      <c r="B7" s="9">
        <v>1</v>
      </c>
      <c r="C7" s="11"/>
      <c r="D7" s="6"/>
      <c r="E7" s="6"/>
      <c r="F7" s="6"/>
    </row>
    <row r="8" spans="2:6">
      <c r="B8" s="9">
        <v>2</v>
      </c>
      <c r="C8" s="6"/>
      <c r="D8" s="6"/>
      <c r="E8" s="6"/>
      <c r="F8" s="6"/>
    </row>
    <row r="9" spans="2:6">
      <c r="B9" s="9">
        <v>3</v>
      </c>
      <c r="C9" s="6"/>
      <c r="D9" s="6"/>
      <c r="E9" s="6"/>
      <c r="F9" s="6"/>
    </row>
    <row r="10" spans="2:6">
      <c r="B10" s="9"/>
      <c r="C10" s="6"/>
      <c r="D10" s="6"/>
      <c r="E10" s="6"/>
      <c r="F10" s="6"/>
    </row>
    <row r="11" spans="2:6">
      <c r="B11" s="9"/>
      <c r="C11" s="6"/>
      <c r="D11" s="6"/>
      <c r="E11" s="6"/>
      <c r="F11" s="6"/>
    </row>
    <row r="12" spans="2:6">
      <c r="B12" s="9"/>
      <c r="C12" s="6"/>
      <c r="D12" s="6"/>
      <c r="E12" s="6"/>
      <c r="F12" s="6"/>
    </row>
    <row r="13" spans="2:6">
      <c r="B13" s="9"/>
      <c r="C13" s="6"/>
      <c r="D13" s="6"/>
      <c r="E13" s="6"/>
      <c r="F13" s="6"/>
    </row>
    <row r="14" spans="2:6">
      <c r="B14" s="9"/>
      <c r="C14" s="6"/>
      <c r="D14" s="6"/>
      <c r="E14" s="6"/>
      <c r="F14" s="6"/>
    </row>
    <row r="15" spans="2:6">
      <c r="B15" s="9"/>
      <c r="C15" s="6"/>
      <c r="D15" s="6"/>
      <c r="E15" s="6"/>
      <c r="F15" s="6"/>
    </row>
    <row r="16" spans="2:6">
      <c r="B16" s="9"/>
      <c r="C16" s="6"/>
      <c r="D16" s="6"/>
      <c r="E16" s="6"/>
      <c r="F16" s="6"/>
    </row>
    <row r="17" spans="2:6">
      <c r="B17" s="9"/>
      <c r="C17" s="6"/>
      <c r="D17" s="6"/>
      <c r="E17" s="6"/>
      <c r="F17" s="6"/>
    </row>
    <row r="18" spans="2:6">
      <c r="B18" s="9"/>
      <c r="C18" s="6"/>
      <c r="D18" s="6"/>
      <c r="E18" s="6"/>
      <c r="F18" s="6"/>
    </row>
    <row r="19" spans="2:6">
      <c r="B19" s="9"/>
      <c r="C19" s="6"/>
      <c r="D19" s="6"/>
      <c r="E19" s="6"/>
      <c r="F19" s="6"/>
    </row>
    <row r="20" spans="2:6">
      <c r="B20" s="9"/>
      <c r="C20" s="6"/>
      <c r="D20" s="6"/>
      <c r="E20" s="6"/>
      <c r="F20" s="6"/>
    </row>
    <row r="21" spans="2:6">
      <c r="B21" s="9"/>
      <c r="C21" s="6"/>
      <c r="D21" s="6"/>
      <c r="E21" s="6"/>
      <c r="F21" s="6"/>
    </row>
    <row r="22" spans="2:6">
      <c r="B22" s="6"/>
      <c r="C22" s="6"/>
      <c r="D22" s="6"/>
      <c r="E22" s="6"/>
      <c r="F22" s="6"/>
    </row>
    <row r="23" spans="2:6">
      <c r="B23" s="6"/>
      <c r="C23" s="6"/>
      <c r="D23" s="6"/>
      <c r="E23" s="6"/>
      <c r="F23" s="6"/>
    </row>
    <row r="24" spans="2:6">
      <c r="B24" s="6"/>
      <c r="C24" s="6"/>
      <c r="D24" s="6"/>
      <c r="E24" s="6"/>
      <c r="F24" s="6"/>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H27"/>
  <sheetViews>
    <sheetView workbookViewId="0">
      <selection activeCell="H10" sqref="B10:H10"/>
    </sheetView>
  </sheetViews>
  <sheetFormatPr defaultRowHeight="15"/>
  <cols>
    <col min="2" max="2" width="9.140625" style="10"/>
    <col min="3" max="3" width="21" customWidth="1"/>
    <col min="4" max="4" width="14.5703125" customWidth="1"/>
    <col min="5" max="6" width="15.42578125" customWidth="1"/>
    <col min="7" max="7" width="26.5703125" customWidth="1"/>
  </cols>
  <sheetData>
    <row r="2" spans="2:8">
      <c r="B2" s="7" t="s">
        <v>5</v>
      </c>
      <c r="C2" t="s">
        <v>35</v>
      </c>
    </row>
    <row r="6" spans="2:8">
      <c r="B6" s="8" t="s">
        <v>40</v>
      </c>
      <c r="C6" s="5" t="s">
        <v>41</v>
      </c>
      <c r="D6" s="5" t="s">
        <v>42</v>
      </c>
      <c r="E6" s="5" t="s">
        <v>43</v>
      </c>
      <c r="F6" s="5" t="s">
        <v>176</v>
      </c>
      <c r="G6" s="14" t="s">
        <v>82</v>
      </c>
      <c r="H6" s="14" t="s">
        <v>86</v>
      </c>
    </row>
    <row r="7" spans="2:8">
      <c r="B7" s="15">
        <v>1</v>
      </c>
      <c r="C7" s="16" t="s">
        <v>44</v>
      </c>
      <c r="D7" s="19"/>
      <c r="E7" s="19"/>
      <c r="F7" s="19"/>
      <c r="G7" s="16"/>
      <c r="H7" s="16"/>
    </row>
    <row r="8" spans="2:8" ht="45">
      <c r="B8" s="9">
        <v>2</v>
      </c>
      <c r="C8" s="6" t="s">
        <v>45</v>
      </c>
      <c r="D8" s="20"/>
      <c r="E8" s="20">
        <v>41000000</v>
      </c>
      <c r="F8" s="20" t="s">
        <v>182</v>
      </c>
      <c r="G8" s="17" t="s">
        <v>83</v>
      </c>
      <c r="H8" s="6"/>
    </row>
    <row r="9" spans="2:8">
      <c r="B9" s="9">
        <v>3</v>
      </c>
      <c r="C9" s="16" t="s">
        <v>89</v>
      </c>
      <c r="D9" s="20"/>
      <c r="E9" s="20">
        <v>58153200</v>
      </c>
      <c r="F9" s="20" t="s">
        <v>177</v>
      </c>
      <c r="G9" s="13"/>
      <c r="H9" s="6"/>
    </row>
    <row r="10" spans="2:8" ht="30">
      <c r="B10" s="9"/>
      <c r="C10" s="11" t="s">
        <v>185</v>
      </c>
      <c r="D10" s="20"/>
      <c r="E10" s="20">
        <v>69000000</v>
      </c>
      <c r="F10" s="20" t="s">
        <v>186</v>
      </c>
      <c r="G10" s="13" t="s">
        <v>187</v>
      </c>
      <c r="H10" s="6"/>
    </row>
    <row r="11" spans="2:8" ht="30">
      <c r="B11" s="9">
        <v>4</v>
      </c>
      <c r="C11" s="6" t="s">
        <v>46</v>
      </c>
      <c r="D11" s="20"/>
      <c r="E11" s="20"/>
      <c r="F11" s="20"/>
      <c r="G11" s="17" t="s">
        <v>85</v>
      </c>
      <c r="H11" s="6"/>
    </row>
    <row r="12" spans="2:8" ht="30">
      <c r="B12" s="9">
        <v>5</v>
      </c>
      <c r="C12" s="6" t="s">
        <v>47</v>
      </c>
      <c r="D12" s="20"/>
      <c r="E12" s="20"/>
      <c r="F12" s="20"/>
      <c r="G12" s="17" t="s">
        <v>87</v>
      </c>
      <c r="H12" s="6"/>
    </row>
    <row r="13" spans="2:8" ht="30">
      <c r="B13" s="9">
        <v>6</v>
      </c>
      <c r="C13" s="6" t="s">
        <v>48</v>
      </c>
      <c r="D13" s="20">
        <v>4000000</v>
      </c>
      <c r="E13" s="20"/>
      <c r="F13" s="47" t="s">
        <v>179</v>
      </c>
      <c r="G13" s="17" t="s">
        <v>88</v>
      </c>
      <c r="H13" s="6"/>
    </row>
    <row r="14" spans="2:8">
      <c r="B14" s="9">
        <v>7</v>
      </c>
      <c r="C14" s="6" t="s">
        <v>49</v>
      </c>
      <c r="D14" s="20">
        <v>3000000</v>
      </c>
      <c r="E14" s="20"/>
      <c r="F14" s="20"/>
      <c r="G14" s="13" t="s">
        <v>84</v>
      </c>
      <c r="H14" s="6"/>
    </row>
    <row r="15" spans="2:8" ht="30">
      <c r="B15" s="9">
        <v>8</v>
      </c>
      <c r="C15" s="11" t="s">
        <v>107</v>
      </c>
      <c r="D15" s="20"/>
      <c r="E15" s="20">
        <v>6000000</v>
      </c>
      <c r="F15" s="20" t="s">
        <v>183</v>
      </c>
      <c r="G15" s="13" t="s">
        <v>157</v>
      </c>
      <c r="H15" s="6"/>
    </row>
    <row r="16" spans="2:8">
      <c r="B16" s="9">
        <v>9</v>
      </c>
      <c r="C16" s="6" t="s">
        <v>50</v>
      </c>
      <c r="D16" s="20"/>
      <c r="E16" s="20">
        <v>7000000</v>
      </c>
      <c r="F16" s="20"/>
      <c r="G16" s="13" t="s">
        <v>84</v>
      </c>
      <c r="H16" s="6"/>
    </row>
    <row r="17" spans="2:8">
      <c r="B17" s="9"/>
      <c r="C17" s="5" t="s">
        <v>90</v>
      </c>
      <c r="D17" s="18">
        <f>SUM(D7:D16)</f>
        <v>7000000</v>
      </c>
      <c r="E17" s="18">
        <f>SUM(E7:E16)</f>
        <v>181153200</v>
      </c>
      <c r="F17" s="18"/>
      <c r="G17" s="18">
        <f xml:space="preserve"> SUM(D17,E17)</f>
        <v>188153200</v>
      </c>
      <c r="H17" s="6"/>
    </row>
    <row r="18" spans="2:8">
      <c r="B18"/>
    </row>
    <row r="19" spans="2:8">
      <c r="B19"/>
    </row>
    <row r="20" spans="2:8">
      <c r="B20"/>
    </row>
    <row r="21" spans="2:8">
      <c r="B21"/>
    </row>
    <row r="22" spans="2:8">
      <c r="B22"/>
    </row>
    <row r="23" spans="2:8">
      <c r="B23"/>
    </row>
    <row r="24" spans="2:8">
      <c r="B24"/>
    </row>
    <row r="25" spans="2:8">
      <c r="B25"/>
    </row>
    <row r="26" spans="2:8">
      <c r="B26"/>
    </row>
    <row r="27" spans="2:8">
      <c r="B27"/>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K67"/>
  <sheetViews>
    <sheetView tabSelected="1" topLeftCell="A67" zoomScale="80" zoomScaleNormal="80" workbookViewId="0">
      <selection activeCell="C49" sqref="C49"/>
    </sheetView>
  </sheetViews>
  <sheetFormatPr defaultRowHeight="15"/>
  <cols>
    <col min="2" max="2" width="9.140625" style="10"/>
    <col min="3" max="3" width="20.42578125" customWidth="1"/>
    <col min="4" max="4" width="13.85546875" customWidth="1"/>
    <col min="5" max="6" width="16.28515625" customWidth="1"/>
    <col min="7" max="7" width="23.42578125" customWidth="1"/>
    <col min="11" max="11" width="50.7109375" customWidth="1"/>
  </cols>
  <sheetData>
    <row r="2" spans="2:11" ht="154.5" customHeight="1">
      <c r="B2" s="7" t="s">
        <v>5</v>
      </c>
      <c r="C2" s="148" t="s">
        <v>36</v>
      </c>
      <c r="D2" s="148"/>
      <c r="E2" s="148"/>
      <c r="F2" s="148"/>
      <c r="G2" s="148"/>
      <c r="H2" s="148"/>
      <c r="I2" s="148"/>
      <c r="J2" s="148"/>
      <c r="K2" s="148"/>
    </row>
    <row r="6" spans="2:11">
      <c r="B6" s="8" t="s">
        <v>40</v>
      </c>
      <c r="C6" s="5" t="s">
        <v>41</v>
      </c>
      <c r="D6" s="5" t="s">
        <v>42</v>
      </c>
      <c r="E6" s="5" t="s">
        <v>43</v>
      </c>
      <c r="F6" s="5" t="s">
        <v>178</v>
      </c>
      <c r="G6" s="43" t="s">
        <v>82</v>
      </c>
      <c r="H6" s="5" t="s">
        <v>178</v>
      </c>
    </row>
    <row r="7" spans="2:11" ht="60">
      <c r="B7" s="25">
        <v>1</v>
      </c>
      <c r="C7" s="21" t="s">
        <v>96</v>
      </c>
      <c r="D7" s="28"/>
      <c r="E7" s="28"/>
      <c r="F7" s="28"/>
      <c r="G7" s="44"/>
      <c r="H7" s="6"/>
    </row>
    <row r="8" spans="2:11">
      <c r="B8" s="26"/>
      <c r="C8" s="11" t="s">
        <v>91</v>
      </c>
      <c r="D8" s="29"/>
      <c r="E8" s="29"/>
      <c r="F8" s="29"/>
      <c r="G8" s="45"/>
      <c r="H8" s="6"/>
    </row>
    <row r="9" spans="2:11">
      <c r="B9" s="25"/>
      <c r="C9" s="21" t="s">
        <v>92</v>
      </c>
      <c r="D9" s="28"/>
      <c r="E9" s="28"/>
      <c r="F9" s="28"/>
      <c r="G9" s="44"/>
      <c r="H9" s="6"/>
    </row>
    <row r="10" spans="2:11">
      <c r="B10" s="26"/>
      <c r="C10" s="11" t="s">
        <v>93</v>
      </c>
      <c r="D10" s="29"/>
      <c r="E10" s="29"/>
      <c r="F10" s="29"/>
      <c r="G10" s="45"/>
      <c r="H10" s="6"/>
    </row>
    <row r="11" spans="2:11">
      <c r="B11" s="26"/>
      <c r="C11" s="11" t="s">
        <v>94</v>
      </c>
      <c r="D11" s="29"/>
      <c r="E11" s="29"/>
      <c r="F11" s="29"/>
      <c r="G11" s="45"/>
      <c r="H11" s="6"/>
    </row>
    <row r="12" spans="2:11" ht="45">
      <c r="B12" s="26"/>
      <c r="C12" s="11" t="s">
        <v>95</v>
      </c>
      <c r="D12" s="29"/>
      <c r="E12" s="29">
        <v>10800000</v>
      </c>
      <c r="F12" s="29"/>
      <c r="G12" s="45" t="s">
        <v>98</v>
      </c>
      <c r="H12" s="6"/>
    </row>
    <row r="13" spans="2:11" ht="30">
      <c r="B13" s="26"/>
      <c r="C13" s="11" t="s">
        <v>97</v>
      </c>
      <c r="D13" s="29">
        <v>2500000</v>
      </c>
      <c r="E13" s="29"/>
      <c r="F13" s="29"/>
      <c r="G13" s="45" t="s">
        <v>123</v>
      </c>
      <c r="H13" s="6"/>
    </row>
    <row r="14" spans="2:11">
      <c r="B14" s="26"/>
      <c r="C14" s="11" t="s">
        <v>99</v>
      </c>
      <c r="D14" s="29">
        <v>3000000</v>
      </c>
      <c r="E14" s="29"/>
      <c r="F14" s="29"/>
      <c r="G14" s="45"/>
      <c r="H14" s="6"/>
    </row>
    <row r="15" spans="2:11" ht="30">
      <c r="B15" s="26"/>
      <c r="C15" s="11" t="s">
        <v>100</v>
      </c>
      <c r="D15" s="29">
        <v>1000000</v>
      </c>
      <c r="E15" s="29"/>
      <c r="F15" s="29" t="s">
        <v>180</v>
      </c>
      <c r="G15" s="45" t="s">
        <v>101</v>
      </c>
      <c r="H15" s="6"/>
    </row>
    <row r="16" spans="2:11">
      <c r="B16" s="26"/>
      <c r="C16" s="11" t="s">
        <v>102</v>
      </c>
      <c r="D16" s="29">
        <v>1161600</v>
      </c>
      <c r="E16" s="29"/>
      <c r="F16" s="29"/>
      <c r="G16" s="45" t="s">
        <v>158</v>
      </c>
      <c r="H16" s="6"/>
    </row>
    <row r="17" spans="2:8">
      <c r="B17" s="26"/>
      <c r="C17" s="11" t="s">
        <v>103</v>
      </c>
      <c r="D17" s="29">
        <v>3300000</v>
      </c>
      <c r="E17" s="29"/>
      <c r="F17" s="29"/>
      <c r="G17" s="45"/>
      <c r="H17" s="6"/>
    </row>
    <row r="18" spans="2:8">
      <c r="B18" s="26"/>
      <c r="C18" s="11" t="s">
        <v>104</v>
      </c>
      <c r="D18" s="29">
        <v>2600000</v>
      </c>
      <c r="E18" s="29"/>
      <c r="F18" s="29"/>
      <c r="G18" s="45"/>
      <c r="H18" s="6"/>
    </row>
    <row r="19" spans="2:8" ht="30">
      <c r="B19" s="26"/>
      <c r="C19" s="11" t="s">
        <v>105</v>
      </c>
      <c r="D19" s="29">
        <v>2600000</v>
      </c>
      <c r="E19" s="29"/>
      <c r="F19" s="29"/>
      <c r="G19" s="45"/>
      <c r="H19" s="6"/>
    </row>
    <row r="20" spans="2:8">
      <c r="B20" s="26"/>
      <c r="C20" s="11" t="s">
        <v>106</v>
      </c>
      <c r="D20" s="29">
        <v>900000</v>
      </c>
      <c r="E20" s="29"/>
      <c r="F20" s="29"/>
      <c r="G20" s="45"/>
      <c r="H20" s="6"/>
    </row>
    <row r="21" spans="2:8">
      <c r="B21" s="26"/>
      <c r="C21" s="11" t="s">
        <v>159</v>
      </c>
      <c r="D21" s="29">
        <v>1400000</v>
      </c>
      <c r="E21" s="29"/>
      <c r="F21" s="29"/>
      <c r="G21" s="45" t="s">
        <v>125</v>
      </c>
      <c r="H21" s="6"/>
    </row>
    <row r="22" spans="2:8" ht="30">
      <c r="B22" s="26"/>
      <c r="C22" s="11" t="s">
        <v>108</v>
      </c>
      <c r="D22" s="29">
        <v>500000</v>
      </c>
      <c r="E22" s="29"/>
      <c r="F22" s="29"/>
      <c r="G22" s="45" t="s">
        <v>124</v>
      </c>
      <c r="H22" s="6"/>
    </row>
    <row r="23" spans="2:8">
      <c r="B23" s="26"/>
      <c r="C23" s="11" t="s">
        <v>109</v>
      </c>
      <c r="D23" s="29">
        <v>50000</v>
      </c>
      <c r="E23" s="29"/>
      <c r="F23" s="29"/>
      <c r="G23" s="45" t="s">
        <v>160</v>
      </c>
      <c r="H23" s="6"/>
    </row>
    <row r="24" spans="2:8">
      <c r="B24" s="26" t="s">
        <v>112</v>
      </c>
      <c r="C24" s="11" t="s">
        <v>161</v>
      </c>
      <c r="D24" s="29"/>
      <c r="E24" s="29">
        <v>15000000</v>
      </c>
      <c r="F24" s="29" t="s">
        <v>181</v>
      </c>
      <c r="G24" s="45" t="s">
        <v>110</v>
      </c>
      <c r="H24" s="6"/>
    </row>
    <row r="25" spans="2:8" ht="30">
      <c r="B25" s="26"/>
      <c r="C25" s="11" t="s">
        <v>111</v>
      </c>
      <c r="D25" s="29">
        <v>2300000</v>
      </c>
      <c r="E25" s="29"/>
      <c r="F25" s="29"/>
      <c r="G25" s="45" t="s">
        <v>163</v>
      </c>
      <c r="H25" s="6"/>
    </row>
    <row r="26" spans="2:8" ht="90">
      <c r="B26" s="26"/>
      <c r="C26" s="11" t="s">
        <v>164</v>
      </c>
      <c r="D26" s="29"/>
      <c r="E26" s="29"/>
      <c r="F26" s="42"/>
      <c r="G26" s="38" t="s">
        <v>165</v>
      </c>
      <c r="H26" s="6"/>
    </row>
    <row r="27" spans="2:8" ht="30">
      <c r="B27" s="26"/>
      <c r="C27" s="11" t="s">
        <v>52</v>
      </c>
      <c r="D27" s="29">
        <v>4000000</v>
      </c>
      <c r="E27" s="29"/>
      <c r="F27" s="29" t="s">
        <v>184</v>
      </c>
      <c r="G27" s="45" t="s">
        <v>162</v>
      </c>
      <c r="H27" s="6"/>
    </row>
    <row r="28" spans="2:8">
      <c r="B28" s="26"/>
      <c r="C28" s="11" t="s">
        <v>109</v>
      </c>
      <c r="D28" s="29">
        <v>50000</v>
      </c>
      <c r="E28" s="29"/>
      <c r="F28" s="29"/>
      <c r="G28" s="45"/>
      <c r="H28" s="6"/>
    </row>
    <row r="29" spans="2:8">
      <c r="B29" s="26" t="s">
        <v>113</v>
      </c>
      <c r="C29" s="11" t="s">
        <v>114</v>
      </c>
      <c r="D29" s="29"/>
      <c r="E29" s="30">
        <v>12100000</v>
      </c>
      <c r="F29" s="30"/>
      <c r="G29" s="45"/>
      <c r="H29" s="6"/>
    </row>
    <row r="30" spans="2:8">
      <c r="B30" s="26"/>
      <c r="C30" s="11" t="s">
        <v>115</v>
      </c>
      <c r="D30" s="29"/>
      <c r="E30" s="30">
        <v>3399809.6</v>
      </c>
      <c r="F30" s="30"/>
      <c r="G30" s="45"/>
      <c r="H30" s="6"/>
    </row>
    <row r="31" spans="2:8">
      <c r="B31" s="26"/>
      <c r="C31" s="11" t="s">
        <v>116</v>
      </c>
      <c r="D31" s="30">
        <v>1699904.8</v>
      </c>
      <c r="E31" s="30"/>
      <c r="F31" s="30"/>
      <c r="G31" s="45"/>
      <c r="H31" s="6"/>
    </row>
    <row r="32" spans="2:8">
      <c r="B32" s="26"/>
      <c r="C32" s="11" t="s">
        <v>111</v>
      </c>
      <c r="D32" s="30">
        <v>326700</v>
      </c>
      <c r="E32" s="30"/>
      <c r="F32" s="30"/>
      <c r="G32" s="45"/>
      <c r="H32" s="6"/>
    </row>
    <row r="33" spans="2:8">
      <c r="B33" s="26"/>
      <c r="C33" s="11" t="s">
        <v>117</v>
      </c>
      <c r="D33" s="29">
        <v>160000</v>
      </c>
      <c r="E33" s="29"/>
      <c r="F33" s="29"/>
      <c r="G33" s="45"/>
      <c r="H33" s="6"/>
    </row>
    <row r="34" spans="2:8">
      <c r="B34" s="26"/>
      <c r="C34" s="11" t="s">
        <v>51</v>
      </c>
      <c r="D34" s="30">
        <v>3681612</v>
      </c>
      <c r="E34" s="29"/>
      <c r="F34" s="29"/>
      <c r="G34" s="45"/>
      <c r="H34" s="6"/>
    </row>
    <row r="35" spans="2:8">
      <c r="B35" s="26"/>
      <c r="C35" s="11" t="s">
        <v>118</v>
      </c>
      <c r="D35" s="30"/>
      <c r="E35" s="30">
        <v>8264000</v>
      </c>
      <c r="F35" s="30"/>
      <c r="G35" s="45"/>
      <c r="H35" s="6"/>
    </row>
    <row r="36" spans="2:8">
      <c r="B36" s="26"/>
      <c r="C36" s="11" t="s">
        <v>119</v>
      </c>
      <c r="D36" s="30">
        <v>699960.8</v>
      </c>
      <c r="E36" s="29"/>
      <c r="F36" s="29"/>
      <c r="G36" s="45"/>
      <c r="H36" s="6"/>
    </row>
    <row r="37" spans="2:8">
      <c r="B37" s="26"/>
      <c r="C37" s="11" t="s">
        <v>120</v>
      </c>
      <c r="D37" s="30">
        <v>2633852.5</v>
      </c>
      <c r="E37" s="29"/>
      <c r="F37" s="29"/>
      <c r="G37" s="45"/>
      <c r="H37" s="6"/>
    </row>
    <row r="38" spans="2:8">
      <c r="B38" s="26"/>
      <c r="C38" s="11" t="s">
        <v>121</v>
      </c>
      <c r="D38" s="31">
        <f>731364+70698</f>
        <v>802062</v>
      </c>
      <c r="E38" s="29"/>
      <c r="F38" s="29"/>
      <c r="G38" s="45"/>
      <c r="H38" s="6"/>
    </row>
    <row r="39" spans="2:8">
      <c r="B39" s="26"/>
      <c r="C39" s="11" t="s">
        <v>122</v>
      </c>
      <c r="D39" s="29">
        <f>330560+336344</f>
        <v>666904</v>
      </c>
      <c r="E39" s="29"/>
      <c r="F39" s="29"/>
      <c r="G39" s="45"/>
      <c r="H39" s="6"/>
    </row>
    <row r="40" spans="2:8">
      <c r="B40" s="26"/>
      <c r="C40" s="11" t="s">
        <v>109</v>
      </c>
      <c r="D40" s="29">
        <v>50000</v>
      </c>
      <c r="E40" s="29"/>
      <c r="F40" s="29"/>
      <c r="G40" s="45"/>
      <c r="H40" s="6"/>
    </row>
    <row r="41" spans="2:8" ht="30">
      <c r="B41" s="26" t="s">
        <v>126</v>
      </c>
      <c r="C41" s="11" t="s">
        <v>127</v>
      </c>
      <c r="D41" s="29">
        <v>3500000</v>
      </c>
      <c r="E41" s="29"/>
      <c r="F41" s="29"/>
      <c r="G41" s="45" t="s">
        <v>128</v>
      </c>
      <c r="H41" s="6"/>
    </row>
    <row r="42" spans="2:8">
      <c r="B42" s="26"/>
      <c r="C42" s="11" t="s">
        <v>109</v>
      </c>
      <c r="D42" s="29">
        <v>50000</v>
      </c>
      <c r="E42" s="29"/>
      <c r="F42" s="29"/>
      <c r="G42" s="45"/>
      <c r="H42" s="6"/>
    </row>
    <row r="43" spans="2:8">
      <c r="B43" s="26" t="s">
        <v>129</v>
      </c>
      <c r="C43" s="11" t="s">
        <v>130</v>
      </c>
      <c r="D43" s="29"/>
      <c r="E43" s="29"/>
      <c r="F43" s="29"/>
      <c r="G43" s="45" t="s">
        <v>131</v>
      </c>
      <c r="H43" s="6"/>
    </row>
    <row r="44" spans="2:8">
      <c r="B44" s="25"/>
      <c r="C44" s="21" t="s">
        <v>132</v>
      </c>
      <c r="D44" s="28"/>
      <c r="E44" s="28"/>
      <c r="F44" s="28"/>
      <c r="G44" s="44"/>
      <c r="H44" s="6"/>
    </row>
    <row r="45" spans="2:8">
      <c r="B45" s="25"/>
      <c r="C45" s="21" t="s">
        <v>133</v>
      </c>
      <c r="D45" s="28"/>
      <c r="E45" s="28"/>
      <c r="F45" s="28"/>
      <c r="G45" s="44"/>
      <c r="H45" s="6"/>
    </row>
    <row r="46" spans="2:8" ht="30">
      <c r="B46" s="26"/>
      <c r="C46" s="11" t="s">
        <v>134</v>
      </c>
      <c r="D46" s="29"/>
      <c r="E46" s="29"/>
      <c r="F46" s="29"/>
      <c r="G46" s="45"/>
      <c r="H46" s="6"/>
    </row>
    <row r="47" spans="2:8">
      <c r="B47" s="26"/>
      <c r="C47" s="11" t="s">
        <v>135</v>
      </c>
      <c r="D47" s="29">
        <v>500000</v>
      </c>
      <c r="E47" s="29"/>
      <c r="F47" s="29"/>
      <c r="G47" s="45"/>
      <c r="H47" s="6"/>
    </row>
    <row r="48" spans="2:8">
      <c r="B48" s="26"/>
      <c r="C48" s="11" t="s">
        <v>136</v>
      </c>
      <c r="D48" s="29">
        <v>400000</v>
      </c>
      <c r="E48" s="29"/>
      <c r="F48" s="29"/>
      <c r="G48" s="45"/>
      <c r="H48" s="6"/>
    </row>
    <row r="49" spans="1:11" ht="30">
      <c r="B49" s="26"/>
      <c r="C49" s="11" t="s">
        <v>137</v>
      </c>
      <c r="D49" s="29">
        <v>90000</v>
      </c>
      <c r="E49" s="29"/>
      <c r="F49" s="29"/>
      <c r="G49" s="45"/>
      <c r="H49" s="6"/>
    </row>
    <row r="50" spans="1:11">
      <c r="B50" s="26"/>
      <c r="C50" s="11" t="s">
        <v>138</v>
      </c>
      <c r="D50" s="29">
        <v>2000000</v>
      </c>
      <c r="E50" s="29"/>
      <c r="F50" s="29"/>
      <c r="G50" s="45"/>
      <c r="H50" s="6"/>
    </row>
    <row r="51" spans="1:11">
      <c r="B51" s="26"/>
      <c r="C51" s="11" t="s">
        <v>109</v>
      </c>
      <c r="D51" s="29">
        <v>250000</v>
      </c>
      <c r="E51" s="29"/>
      <c r="F51" s="29"/>
      <c r="G51" s="45"/>
      <c r="H51" s="6"/>
    </row>
    <row r="52" spans="1:11" ht="30">
      <c r="B52" s="26"/>
      <c r="C52" s="11" t="s">
        <v>139</v>
      </c>
      <c r="D52" s="29"/>
      <c r="E52" s="29"/>
      <c r="F52" s="29"/>
      <c r="G52" s="45"/>
      <c r="H52" s="6"/>
    </row>
    <row r="53" spans="1:11">
      <c r="B53" s="26" t="s">
        <v>140</v>
      </c>
      <c r="C53" s="11" t="s">
        <v>141</v>
      </c>
      <c r="D53" s="29">
        <v>200000</v>
      </c>
      <c r="E53" s="29"/>
      <c r="F53" s="29"/>
      <c r="G53" s="45"/>
      <c r="H53" s="6"/>
    </row>
    <row r="54" spans="1:11">
      <c r="B54" s="26"/>
      <c r="C54" s="11" t="s">
        <v>109</v>
      </c>
      <c r="D54" s="29">
        <v>50000</v>
      </c>
      <c r="E54" s="29"/>
      <c r="F54" s="29"/>
      <c r="G54" s="45"/>
      <c r="H54" s="6"/>
    </row>
    <row r="55" spans="1:11">
      <c r="B55" s="26"/>
      <c r="C55" s="11" t="s">
        <v>142</v>
      </c>
      <c r="D55" s="29"/>
      <c r="E55" s="29"/>
      <c r="F55" s="29"/>
      <c r="G55" s="45"/>
      <c r="H55" s="6"/>
    </row>
    <row r="56" spans="1:11" ht="90">
      <c r="B56" s="26"/>
      <c r="C56" s="11" t="s">
        <v>143</v>
      </c>
      <c r="D56" s="29"/>
      <c r="E56" s="29"/>
      <c r="F56" s="29"/>
      <c r="G56" s="45"/>
      <c r="H56" s="6"/>
    </row>
    <row r="57" spans="1:11">
      <c r="B57" s="26" t="s">
        <v>144</v>
      </c>
      <c r="C57" s="11" t="s">
        <v>145</v>
      </c>
      <c r="D57" s="29">
        <v>1200000</v>
      </c>
      <c r="E57" s="29"/>
      <c r="F57" s="29"/>
      <c r="G57" s="45"/>
      <c r="H57" s="6"/>
    </row>
    <row r="58" spans="1:11">
      <c r="B58" s="26"/>
      <c r="C58" s="11" t="s">
        <v>52</v>
      </c>
      <c r="D58" s="30">
        <v>600000</v>
      </c>
      <c r="E58" s="29"/>
      <c r="F58" s="29"/>
      <c r="G58" s="45"/>
      <c r="H58" s="6"/>
    </row>
    <row r="59" spans="1:11">
      <c r="B59" s="26"/>
      <c r="C59" s="11" t="s">
        <v>109</v>
      </c>
      <c r="D59" s="29">
        <v>50000</v>
      </c>
      <c r="E59" s="29"/>
      <c r="F59" s="29"/>
      <c r="G59" s="45"/>
      <c r="H59" s="6"/>
    </row>
    <row r="60" spans="1:11">
      <c r="B60" s="26"/>
      <c r="C60" s="11" t="s">
        <v>146</v>
      </c>
      <c r="D60" s="30">
        <v>500000</v>
      </c>
      <c r="E60" s="29"/>
      <c r="F60" s="29"/>
      <c r="G60" s="45"/>
      <c r="H60" s="6"/>
    </row>
    <row r="61" spans="1:11">
      <c r="B61" s="26"/>
      <c r="C61" s="27" t="s">
        <v>147</v>
      </c>
      <c r="D61" s="29">
        <v>80000</v>
      </c>
      <c r="E61" s="29"/>
      <c r="F61" s="29"/>
      <c r="G61" s="45"/>
      <c r="H61" s="6"/>
    </row>
    <row r="62" spans="1:11">
      <c r="B62" s="9"/>
      <c r="C62" s="33" t="s">
        <v>148</v>
      </c>
      <c r="D62" s="18">
        <f>SUM(D7:D61)</f>
        <v>45552596.100000001</v>
      </c>
      <c r="E62" s="18">
        <f xml:space="preserve"> SUM(E7:E61)</f>
        <v>49563809.600000001</v>
      </c>
      <c r="F62" s="18"/>
      <c r="G62" s="46">
        <f>SUM(E62,D62)</f>
        <v>95116405.700000003</v>
      </c>
      <c r="H62" s="6"/>
    </row>
    <row r="64" spans="1:11" ht="45">
      <c r="A64">
        <v>2</v>
      </c>
      <c r="B64" s="136" t="s">
        <v>400</v>
      </c>
      <c r="C64" s="143" t="s">
        <v>401</v>
      </c>
      <c r="D64" s="138">
        <v>1</v>
      </c>
      <c r="E64" s="139" t="s">
        <v>397</v>
      </c>
      <c r="F64" s="140" t="s">
        <v>402</v>
      </c>
      <c r="G64" s="141">
        <v>1</v>
      </c>
      <c r="H64" s="140"/>
      <c r="I64" s="140">
        <v>1</v>
      </c>
      <c r="J64" s="142">
        <v>0</v>
      </c>
      <c r="K64" s="142">
        <v>3300000</v>
      </c>
    </row>
    <row r="66" spans="1:7">
      <c r="A66" s="144" t="s">
        <v>403</v>
      </c>
      <c r="B66" s="144" t="s">
        <v>404</v>
      </c>
      <c r="C66" s="145">
        <v>1</v>
      </c>
      <c r="D66" s="146" t="s">
        <v>112</v>
      </c>
      <c r="E66" s="144" t="s">
        <v>405</v>
      </c>
      <c r="F66" s="147">
        <v>3630000</v>
      </c>
      <c r="G66" s="147">
        <v>3630000</v>
      </c>
    </row>
    <row r="67" spans="1:7">
      <c r="A67" s="144" t="s">
        <v>406</v>
      </c>
      <c r="B67" s="144" t="s">
        <v>407</v>
      </c>
      <c r="C67" s="145">
        <v>1</v>
      </c>
      <c r="D67" s="146" t="s">
        <v>112</v>
      </c>
      <c r="E67" s="144" t="s">
        <v>408</v>
      </c>
      <c r="F67" s="147">
        <v>1210000</v>
      </c>
      <c r="G67" s="147">
        <v>1210000</v>
      </c>
    </row>
  </sheetData>
  <mergeCells count="1">
    <mergeCell ref="C2:K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F26"/>
  <sheetViews>
    <sheetView workbookViewId="0">
      <selection activeCell="D19" sqref="D19"/>
    </sheetView>
  </sheetViews>
  <sheetFormatPr defaultRowHeight="15"/>
  <cols>
    <col min="3" max="3" width="16.5703125" customWidth="1"/>
    <col min="4" max="4" width="13.7109375" customWidth="1"/>
    <col min="5" max="5" width="16.42578125" customWidth="1"/>
    <col min="6" max="6" width="22.7109375" customWidth="1"/>
  </cols>
  <sheetData>
    <row r="2" spans="2:6">
      <c r="B2" s="2" t="s">
        <v>5</v>
      </c>
      <c r="C2" t="s">
        <v>13</v>
      </c>
    </row>
    <row r="6" spans="2:6">
      <c r="B6" s="8" t="s">
        <v>40</v>
      </c>
      <c r="C6" s="5" t="s">
        <v>41</v>
      </c>
      <c r="D6" s="5" t="s">
        <v>42</v>
      </c>
      <c r="E6" s="5" t="s">
        <v>43</v>
      </c>
      <c r="F6" s="14" t="s">
        <v>82</v>
      </c>
    </row>
    <row r="7" spans="2:6">
      <c r="B7" s="9">
        <v>1</v>
      </c>
      <c r="C7" s="6"/>
      <c r="D7" s="6"/>
      <c r="E7" s="6"/>
      <c r="F7" s="6"/>
    </row>
    <row r="8" spans="2:6">
      <c r="B8" s="9"/>
      <c r="C8" s="6"/>
      <c r="D8" s="6"/>
      <c r="E8" s="6"/>
      <c r="F8" s="6"/>
    </row>
    <row r="9" spans="2:6">
      <c r="B9" s="9"/>
      <c r="C9" s="6"/>
      <c r="D9" s="6"/>
      <c r="E9" s="6"/>
      <c r="F9" s="6"/>
    </row>
    <row r="10" spans="2:6">
      <c r="B10" s="9"/>
      <c r="C10" s="6"/>
      <c r="D10" s="6"/>
      <c r="E10" s="6"/>
      <c r="F10" s="6"/>
    </row>
    <row r="11" spans="2:6">
      <c r="B11" s="9"/>
      <c r="C11" s="6"/>
      <c r="D11" s="6"/>
      <c r="E11" s="6"/>
      <c r="F11" s="6"/>
    </row>
    <row r="12" spans="2:6">
      <c r="B12" s="9"/>
      <c r="C12" s="6"/>
      <c r="D12" s="6"/>
      <c r="E12" s="6"/>
      <c r="F12" s="6"/>
    </row>
    <row r="13" spans="2:6">
      <c r="B13" s="9"/>
      <c r="C13" s="6"/>
      <c r="D13" s="6"/>
      <c r="E13" s="6"/>
      <c r="F13" s="6"/>
    </row>
    <row r="14" spans="2:6">
      <c r="B14" s="9"/>
      <c r="C14" s="6"/>
      <c r="D14" s="6"/>
      <c r="E14" s="6"/>
      <c r="F14" s="6"/>
    </row>
    <row r="15" spans="2:6">
      <c r="B15" s="9"/>
      <c r="C15" s="6"/>
      <c r="D15" s="6"/>
      <c r="E15" s="6"/>
      <c r="F15" s="6"/>
    </row>
    <row r="16" spans="2:6">
      <c r="B16" s="9"/>
      <c r="C16" s="6"/>
      <c r="D16" s="6"/>
      <c r="E16" s="6"/>
      <c r="F16" s="6"/>
    </row>
    <row r="17" spans="2:6">
      <c r="B17" s="9"/>
      <c r="C17" s="6"/>
      <c r="D17" s="6"/>
      <c r="E17" s="6"/>
      <c r="F17" s="6"/>
    </row>
    <row r="18" spans="2:6">
      <c r="B18" s="9"/>
      <c r="C18" s="6"/>
      <c r="D18" s="6"/>
      <c r="E18" s="6"/>
      <c r="F18" s="6"/>
    </row>
    <row r="19" spans="2:6">
      <c r="B19" s="9"/>
      <c r="C19" s="6"/>
      <c r="D19" s="6"/>
      <c r="E19" s="6"/>
      <c r="F19" s="6"/>
    </row>
    <row r="20" spans="2:6">
      <c r="B20" s="9"/>
      <c r="C20" s="6"/>
      <c r="D20" s="6"/>
      <c r="E20" s="6"/>
      <c r="F20" s="6"/>
    </row>
    <row r="21" spans="2:6">
      <c r="B21" s="9"/>
      <c r="C21" s="6"/>
      <c r="D21" s="6"/>
      <c r="E21" s="6"/>
      <c r="F21" s="6"/>
    </row>
    <row r="22" spans="2:6">
      <c r="B22" s="9"/>
      <c r="C22" s="6"/>
      <c r="D22" s="6"/>
      <c r="E22" s="6"/>
      <c r="F22" s="6"/>
    </row>
    <row r="23" spans="2:6">
      <c r="F23" s="4"/>
    </row>
    <row r="24" spans="2:6">
      <c r="F24" s="4"/>
    </row>
    <row r="25" spans="2:6">
      <c r="F25" s="4"/>
    </row>
    <row r="26" spans="2:6">
      <c r="F26" s="4"/>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A2:K28"/>
  <sheetViews>
    <sheetView workbookViewId="0">
      <selection activeCell="M27" sqref="M27"/>
    </sheetView>
  </sheetViews>
  <sheetFormatPr defaultRowHeight="15"/>
  <cols>
    <col min="2" max="2" width="9.140625" style="3"/>
    <col min="3" max="3" width="34.28515625" customWidth="1"/>
    <col min="4" max="4" width="14.28515625" customWidth="1"/>
    <col min="5" max="6" width="14.85546875" customWidth="1"/>
    <col min="7" max="7" width="23.28515625" customWidth="1"/>
    <col min="11" max="11" width="11.5703125" customWidth="1"/>
  </cols>
  <sheetData>
    <row r="2" spans="2:11" ht="90" customHeight="1">
      <c r="B2" s="7" t="s">
        <v>5</v>
      </c>
      <c r="C2" s="149" t="s">
        <v>37</v>
      </c>
      <c r="D2" s="149"/>
      <c r="E2" s="149"/>
      <c r="F2" s="149"/>
      <c r="G2" s="149"/>
      <c r="H2" s="149"/>
      <c r="I2" s="149"/>
      <c r="J2" s="149"/>
      <c r="K2" s="149"/>
    </row>
    <row r="6" spans="2:11">
      <c r="B6" s="8" t="s">
        <v>40</v>
      </c>
      <c r="C6" s="5" t="s">
        <v>41</v>
      </c>
      <c r="D6" s="5" t="s">
        <v>42</v>
      </c>
      <c r="E6" s="5" t="s">
        <v>43</v>
      </c>
      <c r="F6" s="5" t="s">
        <v>178</v>
      </c>
      <c r="G6" s="14" t="s">
        <v>82</v>
      </c>
      <c r="H6" s="5" t="s">
        <v>86</v>
      </c>
    </row>
    <row r="7" spans="2:11">
      <c r="B7" s="9">
        <v>1</v>
      </c>
      <c r="C7" s="150" t="s">
        <v>166</v>
      </c>
      <c r="D7" s="34"/>
      <c r="E7" s="152">
        <v>20000000</v>
      </c>
      <c r="F7" s="39"/>
      <c r="G7" s="6"/>
      <c r="H7" s="6"/>
    </row>
    <row r="8" spans="2:11">
      <c r="B8" s="9">
        <v>2</v>
      </c>
      <c r="C8" s="151"/>
      <c r="D8" s="34"/>
      <c r="E8" s="153"/>
      <c r="F8" s="40"/>
      <c r="G8" s="6"/>
      <c r="H8" s="6"/>
    </row>
    <row r="9" spans="2:11">
      <c r="B9" s="9">
        <v>3</v>
      </c>
      <c r="C9" s="6" t="s">
        <v>52</v>
      </c>
      <c r="D9" s="35">
        <v>1500000</v>
      </c>
      <c r="E9" s="34"/>
      <c r="F9" s="34"/>
      <c r="G9" s="23" t="s">
        <v>155</v>
      </c>
      <c r="H9" s="6"/>
    </row>
    <row r="10" spans="2:11">
      <c r="B10" s="9">
        <v>4</v>
      </c>
      <c r="C10" s="6" t="s">
        <v>53</v>
      </c>
      <c r="D10" s="34">
        <v>3500000</v>
      </c>
      <c r="E10" s="34"/>
      <c r="F10" s="34"/>
      <c r="G10" s="6"/>
      <c r="H10" s="6"/>
    </row>
    <row r="11" spans="2:11">
      <c r="B11" s="9">
        <v>5</v>
      </c>
      <c r="C11" s="6" t="s">
        <v>54</v>
      </c>
      <c r="D11" s="34">
        <v>1500000</v>
      </c>
      <c r="E11" s="34"/>
      <c r="F11" s="34"/>
      <c r="G11" s="6"/>
      <c r="H11" s="6"/>
    </row>
    <row r="12" spans="2:11">
      <c r="B12" s="9">
        <v>6</v>
      </c>
      <c r="C12" s="6" t="s">
        <v>55</v>
      </c>
      <c r="D12" s="35">
        <v>4900000</v>
      </c>
      <c r="E12" s="35"/>
      <c r="F12" s="35"/>
      <c r="G12" s="6"/>
      <c r="H12" s="6"/>
    </row>
    <row r="13" spans="2:11">
      <c r="B13" s="9">
        <v>7</v>
      </c>
      <c r="C13" s="6" t="s">
        <v>56</v>
      </c>
      <c r="D13" s="35">
        <v>3500000</v>
      </c>
      <c r="E13" s="34"/>
      <c r="F13" s="34"/>
      <c r="G13" s="6"/>
      <c r="H13" s="6"/>
    </row>
    <row r="14" spans="2:11">
      <c r="B14" s="9">
        <v>8</v>
      </c>
      <c r="C14" s="6" t="s">
        <v>57</v>
      </c>
      <c r="D14" s="35">
        <v>1600000</v>
      </c>
      <c r="E14" s="34"/>
      <c r="F14" s="34"/>
      <c r="G14" s="6"/>
      <c r="H14" s="6"/>
    </row>
    <row r="15" spans="2:11">
      <c r="B15" s="9">
        <v>9</v>
      </c>
      <c r="C15" s="6" t="s">
        <v>58</v>
      </c>
      <c r="D15" s="34"/>
      <c r="E15" s="34"/>
      <c r="F15" s="34"/>
      <c r="G15" s="6"/>
      <c r="H15" s="6"/>
    </row>
    <row r="16" spans="2:11">
      <c r="B16" s="9">
        <v>10</v>
      </c>
      <c r="C16" s="6" t="s">
        <v>59</v>
      </c>
      <c r="D16" s="35">
        <v>390000</v>
      </c>
      <c r="E16" s="34"/>
      <c r="F16" s="34"/>
      <c r="G16" s="6"/>
      <c r="H16" s="6"/>
    </row>
    <row r="17" spans="1:10" ht="44.25" customHeight="1">
      <c r="B17" s="9">
        <v>11</v>
      </c>
      <c r="C17" s="21" t="s">
        <v>60</v>
      </c>
      <c r="D17" s="34"/>
      <c r="E17" s="34"/>
      <c r="F17" s="34"/>
      <c r="G17" s="11" t="s">
        <v>167</v>
      </c>
      <c r="H17" s="6"/>
    </row>
    <row r="18" spans="1:10">
      <c r="B18" s="9">
        <v>12</v>
      </c>
      <c r="C18" s="6" t="s">
        <v>61</v>
      </c>
      <c r="D18" s="35"/>
      <c r="E18" s="35">
        <v>5000000</v>
      </c>
      <c r="F18" s="35"/>
      <c r="G18" s="6"/>
      <c r="H18" s="6"/>
    </row>
    <row r="19" spans="1:10">
      <c r="B19" s="9">
        <v>13</v>
      </c>
      <c r="C19" s="6" t="s">
        <v>62</v>
      </c>
      <c r="D19" s="35"/>
      <c r="E19" s="35">
        <v>5000000</v>
      </c>
      <c r="F19" s="35"/>
      <c r="G19" s="6"/>
      <c r="H19" s="6"/>
    </row>
    <row r="20" spans="1:10">
      <c r="B20" s="9">
        <v>14</v>
      </c>
      <c r="C20" s="6" t="s">
        <v>63</v>
      </c>
      <c r="D20" s="35">
        <v>1210000</v>
      </c>
      <c r="E20" s="34"/>
      <c r="F20" s="34"/>
      <c r="G20" s="6"/>
      <c r="H20" s="6"/>
    </row>
    <row r="21" spans="1:10">
      <c r="B21" s="9">
        <v>15</v>
      </c>
      <c r="C21" s="6" t="s">
        <v>64</v>
      </c>
      <c r="D21" s="35">
        <v>300000</v>
      </c>
      <c r="E21" s="34"/>
      <c r="F21" s="34"/>
      <c r="G21" s="6"/>
      <c r="H21" s="6"/>
    </row>
    <row r="22" spans="1:10">
      <c r="B22" s="9">
        <v>16</v>
      </c>
      <c r="C22" s="6" t="s">
        <v>65</v>
      </c>
      <c r="D22" s="34">
        <v>330000</v>
      </c>
      <c r="E22" s="34"/>
      <c r="F22" s="34"/>
      <c r="G22" s="6"/>
      <c r="H22" s="6"/>
    </row>
    <row r="23" spans="1:10">
      <c r="B23" s="13">
        <v>17</v>
      </c>
      <c r="C23" s="12" t="s">
        <v>66</v>
      </c>
      <c r="D23" s="34"/>
      <c r="E23" s="34"/>
      <c r="F23" s="34"/>
      <c r="G23" s="6"/>
      <c r="H23" s="6"/>
    </row>
    <row r="24" spans="1:10">
      <c r="B24" s="13">
        <v>18</v>
      </c>
      <c r="C24" s="12" t="s">
        <v>67</v>
      </c>
      <c r="D24" s="34">
        <v>50000</v>
      </c>
      <c r="E24" s="34"/>
      <c r="F24" s="34"/>
      <c r="G24" s="6"/>
      <c r="H24" s="6"/>
    </row>
    <row r="25" spans="1:10">
      <c r="C25" s="24" t="s">
        <v>90</v>
      </c>
      <c r="D25" s="32">
        <f>SUM(D7:D24)</f>
        <v>18780000</v>
      </c>
      <c r="E25" s="32">
        <f>SUM(E7:E24)</f>
        <v>30000000</v>
      </c>
      <c r="F25" s="32"/>
      <c r="G25" s="32">
        <f>SUM(D25:E25)</f>
        <v>48780000</v>
      </c>
    </row>
    <row r="27" spans="1:10" ht="60">
      <c r="A27" s="136" t="s">
        <v>395</v>
      </c>
      <c r="B27" s="137" t="s">
        <v>396</v>
      </c>
      <c r="C27" s="138">
        <v>1</v>
      </c>
      <c r="D27" s="139" t="s">
        <v>397</v>
      </c>
      <c r="E27" s="140" t="s">
        <v>398</v>
      </c>
      <c r="F27" s="141">
        <v>1</v>
      </c>
      <c r="G27" s="140"/>
      <c r="H27" s="140">
        <v>1</v>
      </c>
      <c r="I27" s="142">
        <v>0</v>
      </c>
      <c r="J27" s="142">
        <v>605000</v>
      </c>
    </row>
    <row r="28" spans="1:10" ht="45">
      <c r="A28" s="136" t="s">
        <v>399</v>
      </c>
      <c r="B28" s="137" t="s">
        <v>396</v>
      </c>
      <c r="C28" s="138">
        <v>1</v>
      </c>
      <c r="D28" s="139" t="s">
        <v>397</v>
      </c>
      <c r="E28" s="140" t="s">
        <v>398</v>
      </c>
      <c r="F28" s="141">
        <v>1</v>
      </c>
      <c r="G28" s="140"/>
      <c r="H28" s="140">
        <v>1</v>
      </c>
      <c r="I28" s="142">
        <v>0</v>
      </c>
      <c r="J28" s="142">
        <v>1815000</v>
      </c>
    </row>
  </sheetData>
  <mergeCells count="3">
    <mergeCell ref="C2:K2"/>
    <mergeCell ref="C7:C8"/>
    <mergeCell ref="E7:E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B2:H24"/>
  <sheetViews>
    <sheetView workbookViewId="0">
      <selection activeCell="E10" sqref="C7:E10"/>
    </sheetView>
  </sheetViews>
  <sheetFormatPr defaultRowHeight="15"/>
  <cols>
    <col min="3" max="3" width="32.42578125" customWidth="1"/>
    <col min="4" max="4" width="14.85546875" customWidth="1"/>
    <col min="5" max="6" width="14.28515625" customWidth="1"/>
    <col min="7" max="7" width="23.28515625" customWidth="1"/>
  </cols>
  <sheetData>
    <row r="2" spans="2:8">
      <c r="B2" s="2" t="s">
        <v>5</v>
      </c>
      <c r="C2" t="s">
        <v>14</v>
      </c>
    </row>
    <row r="6" spans="2:8">
      <c r="B6" s="8" t="s">
        <v>40</v>
      </c>
      <c r="C6" s="5" t="s">
        <v>41</v>
      </c>
      <c r="D6" s="5" t="s">
        <v>42</v>
      </c>
      <c r="E6" s="5" t="s">
        <v>43</v>
      </c>
      <c r="F6" s="5" t="s">
        <v>178</v>
      </c>
      <c r="G6" s="14" t="s">
        <v>82</v>
      </c>
      <c r="H6" s="5" t="s">
        <v>86</v>
      </c>
    </row>
    <row r="7" spans="2:8">
      <c r="B7" s="9">
        <v>1</v>
      </c>
      <c r="C7" s="6" t="s">
        <v>68</v>
      </c>
      <c r="D7" s="34">
        <v>1239600</v>
      </c>
      <c r="E7" s="34"/>
      <c r="F7" s="34"/>
      <c r="G7" s="6"/>
      <c r="H7" s="6"/>
    </row>
    <row r="8" spans="2:8" ht="32.25" customHeight="1">
      <c r="B8" s="9">
        <v>2</v>
      </c>
      <c r="C8" s="11" t="s">
        <v>69</v>
      </c>
      <c r="D8" s="6"/>
      <c r="E8" s="6"/>
      <c r="F8" s="11" t="s">
        <v>188</v>
      </c>
      <c r="G8" s="6" t="s">
        <v>156</v>
      </c>
      <c r="H8" s="6"/>
    </row>
    <row r="9" spans="2:8">
      <c r="B9" s="15">
        <v>3</v>
      </c>
      <c r="C9" s="16" t="s">
        <v>70</v>
      </c>
      <c r="D9" s="16"/>
      <c r="E9" s="16"/>
      <c r="F9" s="16"/>
      <c r="G9" s="16" t="s">
        <v>409</v>
      </c>
      <c r="H9" s="6"/>
    </row>
    <row r="10" spans="2:8">
      <c r="B10" s="9">
        <v>4</v>
      </c>
      <c r="C10" s="6" t="s">
        <v>71</v>
      </c>
      <c r="D10" s="6">
        <v>300000</v>
      </c>
      <c r="E10" s="6"/>
      <c r="F10" s="6" t="s">
        <v>177</v>
      </c>
      <c r="G10" s="6" t="s">
        <v>168</v>
      </c>
      <c r="H10" s="6"/>
    </row>
    <row r="11" spans="2:8">
      <c r="B11" s="9"/>
      <c r="C11" s="6"/>
      <c r="D11" s="6"/>
      <c r="E11" s="6"/>
      <c r="F11" s="6"/>
      <c r="G11" s="6"/>
      <c r="H11" s="6"/>
    </row>
    <row r="12" spans="2:8">
      <c r="B12" s="9"/>
      <c r="C12" s="6"/>
      <c r="D12" s="6"/>
      <c r="E12" s="6"/>
      <c r="F12" s="6"/>
      <c r="G12" s="6"/>
      <c r="H12" s="6"/>
    </row>
    <row r="13" spans="2:8">
      <c r="B13" s="9"/>
      <c r="C13" s="6"/>
      <c r="D13" s="6"/>
      <c r="E13" s="6"/>
      <c r="F13" s="6"/>
      <c r="G13" s="6"/>
      <c r="H13" s="6"/>
    </row>
    <row r="14" spans="2:8">
      <c r="B14" s="9"/>
      <c r="C14" s="6"/>
      <c r="D14" s="6"/>
      <c r="E14" s="6"/>
      <c r="F14" s="6"/>
      <c r="G14" s="6"/>
      <c r="H14" s="6"/>
    </row>
    <row r="15" spans="2:8">
      <c r="B15" s="9"/>
      <c r="C15" s="6"/>
      <c r="D15" s="6"/>
      <c r="E15" s="6"/>
      <c r="F15" s="6"/>
      <c r="G15" s="6"/>
      <c r="H15" s="6"/>
    </row>
    <row r="16" spans="2:8">
      <c r="B16" s="9"/>
      <c r="C16" s="6"/>
      <c r="D16" s="6"/>
      <c r="E16" s="6"/>
      <c r="F16" s="6"/>
      <c r="G16" s="6"/>
      <c r="H16" s="6"/>
    </row>
    <row r="17" spans="2:8">
      <c r="B17" s="9"/>
      <c r="C17" s="6"/>
      <c r="D17" s="6"/>
      <c r="E17" s="6"/>
      <c r="F17" s="6"/>
      <c r="G17" s="6"/>
      <c r="H17" s="6"/>
    </row>
    <row r="18" spans="2:8">
      <c r="B18" s="9"/>
      <c r="C18" s="6"/>
      <c r="D18" s="6"/>
      <c r="E18" s="6"/>
      <c r="F18" s="6"/>
      <c r="G18" s="6"/>
      <c r="H18" s="6"/>
    </row>
    <row r="19" spans="2:8">
      <c r="B19" s="9"/>
      <c r="C19" s="6"/>
      <c r="D19" s="6"/>
      <c r="E19" s="6"/>
      <c r="F19" s="6"/>
      <c r="G19" s="6"/>
      <c r="H19" s="6"/>
    </row>
    <row r="20" spans="2:8">
      <c r="B20" s="9"/>
      <c r="C20" s="6"/>
      <c r="D20" s="6"/>
      <c r="E20" s="6"/>
      <c r="F20" s="6"/>
      <c r="G20" s="6"/>
      <c r="H20" s="6"/>
    </row>
    <row r="21" spans="2:8">
      <c r="B21" s="9"/>
      <c r="C21" s="6"/>
      <c r="D21" s="6"/>
      <c r="E21" s="6"/>
      <c r="F21" s="6"/>
      <c r="G21" s="6"/>
      <c r="H21" s="6"/>
    </row>
    <row r="22" spans="2:8">
      <c r="B22" s="9"/>
      <c r="C22" s="6"/>
      <c r="D22" s="6"/>
      <c r="E22" s="6"/>
      <c r="F22" s="6"/>
      <c r="G22" s="6"/>
      <c r="H22" s="6"/>
    </row>
    <row r="23" spans="2:8">
      <c r="B23" s="6"/>
      <c r="C23" s="6"/>
      <c r="D23" s="6"/>
      <c r="E23" s="6"/>
      <c r="F23" s="6"/>
      <c r="G23" s="6"/>
      <c r="H23" s="6"/>
    </row>
    <row r="24" spans="2:8">
      <c r="B24" s="6"/>
      <c r="C24" s="6"/>
      <c r="D24" s="6"/>
      <c r="E24" s="6"/>
      <c r="F24" s="6"/>
      <c r="G24" s="6"/>
      <c r="H24" s="6"/>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dimension ref="B2:H24"/>
  <sheetViews>
    <sheetView workbookViewId="0">
      <selection activeCell="L16" sqref="L16"/>
    </sheetView>
  </sheetViews>
  <sheetFormatPr defaultRowHeight="15"/>
  <cols>
    <col min="3" max="3" width="28" customWidth="1"/>
    <col min="4" max="4" width="13.7109375" customWidth="1"/>
    <col min="5" max="6" width="16" customWidth="1"/>
    <col min="7" max="7" width="23.42578125" customWidth="1"/>
  </cols>
  <sheetData>
    <row r="2" spans="2:8">
      <c r="B2" s="2" t="s">
        <v>5</v>
      </c>
      <c r="C2" t="s">
        <v>38</v>
      </c>
    </row>
    <row r="6" spans="2:8">
      <c r="B6" s="8" t="s">
        <v>40</v>
      </c>
      <c r="C6" s="5" t="s">
        <v>41</v>
      </c>
      <c r="D6" s="5" t="s">
        <v>42</v>
      </c>
      <c r="E6" s="5" t="s">
        <v>43</v>
      </c>
      <c r="F6" s="5" t="s">
        <v>178</v>
      </c>
      <c r="G6" s="43" t="s">
        <v>82</v>
      </c>
      <c r="H6" s="5" t="s">
        <v>86</v>
      </c>
    </row>
    <row r="7" spans="2:8" ht="32.25" customHeight="1">
      <c r="B7" s="15">
        <v>1</v>
      </c>
      <c r="C7" s="21" t="s">
        <v>72</v>
      </c>
      <c r="D7" s="19"/>
      <c r="E7" s="19"/>
      <c r="F7" s="19"/>
      <c r="G7" s="48"/>
      <c r="H7" s="6"/>
    </row>
    <row r="8" spans="2:8">
      <c r="B8" s="9">
        <v>2</v>
      </c>
      <c r="C8" s="6" t="s">
        <v>73</v>
      </c>
      <c r="D8" s="34"/>
      <c r="E8" s="34">
        <v>23800000</v>
      </c>
      <c r="F8" s="34"/>
      <c r="G8" s="49"/>
      <c r="H8" s="6"/>
    </row>
    <row r="9" spans="2:8">
      <c r="B9" s="9">
        <v>3</v>
      </c>
      <c r="C9" s="6" t="s">
        <v>74</v>
      </c>
      <c r="D9" s="35">
        <v>390000</v>
      </c>
      <c r="E9" s="50"/>
      <c r="F9" s="35"/>
      <c r="G9" s="51"/>
      <c r="H9" s="6"/>
    </row>
    <row r="10" spans="2:8">
      <c r="B10" s="9"/>
      <c r="C10" s="6" t="s">
        <v>90</v>
      </c>
      <c r="D10" s="32">
        <f>SUM(D7:D9)</f>
        <v>390000</v>
      </c>
      <c r="E10" s="32">
        <f>SUM(E7:E9)</f>
        <v>23800000</v>
      </c>
      <c r="F10" s="18"/>
      <c r="G10" s="32">
        <f>SUM(D10:E10)</f>
        <v>24190000</v>
      </c>
      <c r="H10" s="6"/>
    </row>
    <row r="11" spans="2:8">
      <c r="B11" s="9"/>
      <c r="C11" s="6"/>
      <c r="D11" s="6"/>
      <c r="E11" s="49"/>
      <c r="F11" s="6"/>
      <c r="G11" s="51"/>
      <c r="H11" s="6"/>
    </row>
    <row r="12" spans="2:8">
      <c r="B12" s="9"/>
      <c r="C12" s="6"/>
      <c r="D12" s="6"/>
      <c r="E12" s="49"/>
      <c r="F12" s="6"/>
      <c r="G12" s="51"/>
      <c r="H12" s="6"/>
    </row>
    <row r="13" spans="2:8">
      <c r="B13" s="9"/>
      <c r="C13" s="6"/>
      <c r="D13" s="6"/>
      <c r="E13" s="6"/>
      <c r="F13" s="6"/>
      <c r="G13" s="49"/>
      <c r="H13" s="6"/>
    </row>
    <row r="14" spans="2:8">
      <c r="B14" s="9"/>
      <c r="C14" s="6"/>
      <c r="D14" s="6"/>
      <c r="E14" s="6"/>
      <c r="F14" s="6"/>
      <c r="G14" s="49"/>
      <c r="H14" s="6"/>
    </row>
    <row r="15" spans="2:8">
      <c r="B15" s="9"/>
      <c r="C15" s="6"/>
      <c r="D15" s="6"/>
      <c r="E15" s="6"/>
      <c r="F15" s="6"/>
      <c r="G15" s="49"/>
      <c r="H15" s="6"/>
    </row>
    <row r="16" spans="2:8">
      <c r="B16" s="9"/>
      <c r="C16" s="6"/>
      <c r="D16" s="6"/>
      <c r="E16" s="6"/>
      <c r="F16" s="6"/>
      <c r="G16" s="49"/>
      <c r="H16" s="6"/>
    </row>
    <row r="17" spans="2:8">
      <c r="B17" s="9"/>
      <c r="C17" s="6"/>
      <c r="D17" s="6"/>
      <c r="E17" s="6"/>
      <c r="F17" s="6"/>
      <c r="G17" s="49"/>
      <c r="H17" s="6"/>
    </row>
    <row r="18" spans="2:8">
      <c r="B18" s="9"/>
      <c r="C18" s="6"/>
      <c r="D18" s="6"/>
      <c r="E18" s="6"/>
      <c r="F18" s="6"/>
      <c r="G18" s="49"/>
      <c r="H18" s="6"/>
    </row>
    <row r="19" spans="2:8">
      <c r="B19" s="9"/>
      <c r="C19" s="6"/>
      <c r="D19" s="6"/>
      <c r="E19" s="6"/>
      <c r="F19" s="6"/>
      <c r="G19" s="49"/>
      <c r="H19" s="6"/>
    </row>
    <row r="20" spans="2:8">
      <c r="B20" s="9"/>
      <c r="C20" s="6"/>
      <c r="D20" s="6"/>
      <c r="E20" s="6"/>
      <c r="F20" s="6"/>
      <c r="G20" s="49"/>
      <c r="H20" s="6"/>
    </row>
    <row r="21" spans="2:8">
      <c r="B21" s="9"/>
      <c r="C21" s="6"/>
      <c r="D21" s="6"/>
      <c r="E21" s="6"/>
      <c r="F21" s="6"/>
      <c r="G21" s="49"/>
      <c r="H21" s="6"/>
    </row>
    <row r="22" spans="2:8">
      <c r="B22" s="9"/>
      <c r="C22" s="6"/>
      <c r="D22" s="6"/>
      <c r="E22" s="6"/>
      <c r="F22" s="6"/>
      <c r="G22" s="49"/>
      <c r="H22" s="6"/>
    </row>
    <row r="23" spans="2:8">
      <c r="B23" s="6"/>
      <c r="C23" s="6"/>
      <c r="D23" s="6"/>
      <c r="E23" s="6"/>
      <c r="F23" s="6"/>
      <c r="G23" s="49"/>
      <c r="H23" s="6"/>
    </row>
    <row r="24" spans="2:8">
      <c r="B24" s="6"/>
      <c r="C24" s="6"/>
      <c r="D24" s="6"/>
      <c r="E24" s="6"/>
      <c r="F24" s="6"/>
      <c r="G24" s="49"/>
      <c r="H24" s="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dimension ref="B2:J23"/>
  <sheetViews>
    <sheetView workbookViewId="0">
      <selection activeCell="C16" sqref="C16"/>
    </sheetView>
  </sheetViews>
  <sheetFormatPr defaultRowHeight="15"/>
  <cols>
    <col min="3" max="3" width="30" customWidth="1"/>
    <col min="4" max="4" width="18.140625" customWidth="1"/>
    <col min="5" max="6" width="19.140625" customWidth="1"/>
    <col min="7" max="7" width="23.85546875" customWidth="1"/>
  </cols>
  <sheetData>
    <row r="2" spans="2:10">
      <c r="B2" s="2" t="s">
        <v>5</v>
      </c>
      <c r="C2" t="s">
        <v>39</v>
      </c>
    </row>
    <row r="6" spans="2:10">
      <c r="B6" s="8" t="s">
        <v>40</v>
      </c>
      <c r="C6" s="5" t="s">
        <v>41</v>
      </c>
      <c r="D6" s="5" t="s">
        <v>42</v>
      </c>
      <c r="E6" s="5" t="s">
        <v>43</v>
      </c>
      <c r="F6" s="5" t="s">
        <v>178</v>
      </c>
      <c r="G6" s="43" t="s">
        <v>82</v>
      </c>
      <c r="H6" s="6" t="s">
        <v>86</v>
      </c>
    </row>
    <row r="7" spans="2:10">
      <c r="B7" s="9" t="s">
        <v>205</v>
      </c>
      <c r="C7" s="6" t="s">
        <v>75</v>
      </c>
      <c r="D7" s="34">
        <v>2500000</v>
      </c>
      <c r="E7" s="6"/>
      <c r="F7" s="6"/>
      <c r="G7" s="49"/>
      <c r="H7" s="6"/>
    </row>
    <row r="8" spans="2:10" ht="30">
      <c r="B8" s="9" t="s">
        <v>206</v>
      </c>
      <c r="C8" s="6" t="s">
        <v>153</v>
      </c>
      <c r="D8" s="6"/>
      <c r="E8" s="34">
        <v>11500000</v>
      </c>
      <c r="F8" s="34"/>
      <c r="G8" s="37" t="s">
        <v>154</v>
      </c>
      <c r="H8" s="11"/>
      <c r="I8" s="1"/>
      <c r="J8" s="1"/>
    </row>
    <row r="9" spans="2:10">
      <c r="B9" s="9" t="s">
        <v>207</v>
      </c>
      <c r="C9" s="6" t="s">
        <v>169</v>
      </c>
      <c r="D9" s="34">
        <v>4000000</v>
      </c>
      <c r="E9" s="6"/>
      <c r="F9" s="6"/>
      <c r="G9" s="49"/>
      <c r="H9" s="6"/>
    </row>
    <row r="10" spans="2:10" ht="30">
      <c r="B10" s="9" t="s">
        <v>208</v>
      </c>
      <c r="C10" s="11" t="s">
        <v>170</v>
      </c>
      <c r="D10" s="34">
        <v>2000000</v>
      </c>
      <c r="E10" s="34"/>
      <c r="F10" s="34"/>
      <c r="G10" s="49"/>
      <c r="H10" s="6"/>
    </row>
    <row r="11" spans="2:10">
      <c r="B11" s="9" t="s">
        <v>207</v>
      </c>
      <c r="C11" s="6" t="s">
        <v>171</v>
      </c>
      <c r="D11" s="34">
        <v>1700000</v>
      </c>
      <c r="E11" s="34"/>
      <c r="F11" s="34"/>
      <c r="G11" s="49"/>
      <c r="H11" s="6"/>
    </row>
    <row r="12" spans="2:10">
      <c r="B12" s="9" t="s">
        <v>208</v>
      </c>
      <c r="C12" s="6" t="s">
        <v>172</v>
      </c>
      <c r="D12" s="34">
        <v>1000000</v>
      </c>
      <c r="E12" s="34"/>
      <c r="F12" s="34"/>
      <c r="G12" s="49"/>
      <c r="H12" s="6"/>
    </row>
    <row r="13" spans="2:10">
      <c r="B13" s="9" t="s">
        <v>208</v>
      </c>
      <c r="C13" s="6" t="s">
        <v>173</v>
      </c>
      <c r="D13" s="34">
        <v>800000</v>
      </c>
      <c r="E13" s="34"/>
      <c r="F13" s="34"/>
      <c r="G13" s="49"/>
      <c r="H13" s="6"/>
    </row>
    <row r="14" spans="2:10" ht="30">
      <c r="B14" s="9" t="s">
        <v>209</v>
      </c>
      <c r="C14" s="11" t="s">
        <v>174</v>
      </c>
      <c r="D14" s="34">
        <v>1200000</v>
      </c>
      <c r="E14" s="34"/>
      <c r="F14" s="34"/>
      <c r="G14" s="49"/>
      <c r="H14" s="6"/>
    </row>
    <row r="15" spans="2:10">
      <c r="B15" s="9" t="s">
        <v>211</v>
      </c>
      <c r="C15" s="6" t="s">
        <v>210</v>
      </c>
      <c r="D15" s="34">
        <v>1200000</v>
      </c>
      <c r="E15" s="34"/>
      <c r="F15" s="34"/>
      <c r="G15" s="49" t="s">
        <v>212</v>
      </c>
      <c r="H15" s="6"/>
    </row>
    <row r="16" spans="2:10">
      <c r="B16" s="9" t="s">
        <v>213</v>
      </c>
      <c r="C16" s="6" t="s">
        <v>175</v>
      </c>
      <c r="D16" s="34"/>
      <c r="E16" s="34">
        <v>6800000</v>
      </c>
      <c r="F16" s="34"/>
      <c r="G16" s="49"/>
      <c r="H16" s="6"/>
    </row>
    <row r="17" spans="2:8" ht="45">
      <c r="B17" s="9" t="s">
        <v>220</v>
      </c>
      <c r="C17" s="27" t="s">
        <v>214</v>
      </c>
      <c r="D17" s="68">
        <f>2*260000</f>
        <v>520000</v>
      </c>
      <c r="E17" s="68"/>
      <c r="F17" s="68"/>
      <c r="G17" s="12" t="s">
        <v>215</v>
      </c>
    </row>
    <row r="18" spans="2:8">
      <c r="B18" s="9" t="s">
        <v>221</v>
      </c>
      <c r="C18" s="27" t="s">
        <v>216</v>
      </c>
      <c r="D18" s="68">
        <f>4*50000</f>
        <v>200000</v>
      </c>
      <c r="E18" s="68"/>
      <c r="F18" s="68"/>
      <c r="G18" s="12" t="s">
        <v>217</v>
      </c>
    </row>
    <row r="19" spans="2:8">
      <c r="B19" s="9" t="s">
        <v>221</v>
      </c>
      <c r="C19" s="12" t="s">
        <v>218</v>
      </c>
      <c r="D19" s="68">
        <f>30*45000</f>
        <v>1350000</v>
      </c>
      <c r="E19" s="68"/>
      <c r="F19" s="68"/>
      <c r="G19" s="12" t="s">
        <v>219</v>
      </c>
    </row>
    <row r="20" spans="2:8">
      <c r="B20" s="6"/>
      <c r="C20" s="5" t="s">
        <v>90</v>
      </c>
      <c r="D20" s="18">
        <f>SUM(D7:D19)</f>
        <v>16470000</v>
      </c>
      <c r="E20" s="18">
        <f>SUM(E7:E16)</f>
        <v>18300000</v>
      </c>
      <c r="F20" s="18"/>
      <c r="G20" s="46">
        <f>SUM(D20:E20)</f>
        <v>34770000</v>
      </c>
      <c r="H20" s="6"/>
    </row>
    <row r="21" spans="2:8">
      <c r="B21" s="6"/>
      <c r="C21" s="6"/>
      <c r="D21" s="34"/>
      <c r="E21" s="34"/>
      <c r="F21" s="34"/>
      <c r="G21" s="49"/>
      <c r="H21" s="6"/>
    </row>
    <row r="23" spans="2:8">
      <c r="C23" s="69" t="s">
        <v>204</v>
      </c>
    </row>
  </sheetData>
  <hyperlinks>
    <hyperlink ref="G8" r:id="rId1" display="https://www.motekmedical.com/solution/rysen/"/>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dimension ref="B1:J40"/>
  <sheetViews>
    <sheetView workbookViewId="0">
      <selection activeCell="E11" sqref="E11"/>
    </sheetView>
  </sheetViews>
  <sheetFormatPr defaultRowHeight="15"/>
  <cols>
    <col min="2" max="2" width="32.85546875" customWidth="1"/>
    <col min="4" max="4" width="29.140625" customWidth="1"/>
    <col min="5" max="5" width="19.5703125" customWidth="1"/>
    <col min="6" max="6" width="19.28515625" customWidth="1"/>
    <col min="7" max="7" width="25.85546875" customWidth="1"/>
    <col min="8" max="8" width="22.85546875" customWidth="1"/>
    <col min="10" max="10" width="133.28515625" customWidth="1"/>
  </cols>
  <sheetData>
    <row r="1" spans="2:10" ht="15.75" thickBot="1"/>
    <row r="2" spans="2:10">
      <c r="B2" s="70" t="s">
        <v>222</v>
      </c>
      <c r="C2" s="161" t="s">
        <v>223</v>
      </c>
      <c r="D2" s="161"/>
      <c r="E2" s="161" t="s">
        <v>224</v>
      </c>
      <c r="F2" s="161"/>
      <c r="G2" s="161" t="s">
        <v>225</v>
      </c>
      <c r="H2" s="162"/>
    </row>
    <row r="3" spans="2:10" ht="15.75" thickBot="1">
      <c r="B3" s="71" t="s">
        <v>303</v>
      </c>
      <c r="C3" s="157" t="s">
        <v>304</v>
      </c>
      <c r="D3" s="157"/>
      <c r="E3" s="158" t="s">
        <v>305</v>
      </c>
      <c r="F3" s="159"/>
      <c r="G3" s="159" t="s">
        <v>306</v>
      </c>
      <c r="H3" s="160"/>
    </row>
    <row r="4" spans="2:10" ht="15.75" thickBot="1"/>
    <row r="5" spans="2:10" ht="45" customHeight="1" thickBot="1">
      <c r="C5" s="72" t="s">
        <v>40</v>
      </c>
      <c r="D5" s="73" t="s">
        <v>41</v>
      </c>
      <c r="E5" s="73" t="s">
        <v>42</v>
      </c>
      <c r="F5" s="73" t="s">
        <v>229</v>
      </c>
      <c r="G5" s="73" t="s">
        <v>230</v>
      </c>
      <c r="H5" s="73" t="s">
        <v>231</v>
      </c>
      <c r="I5" s="73" t="s">
        <v>86</v>
      </c>
      <c r="J5" s="74" t="s">
        <v>232</v>
      </c>
    </row>
    <row r="6" spans="2:10" ht="39.75" customHeight="1">
      <c r="B6" s="154" t="s">
        <v>233</v>
      </c>
      <c r="C6" s="9">
        <v>1</v>
      </c>
      <c r="D6" s="6" t="s">
        <v>347</v>
      </c>
      <c r="E6" s="34">
        <v>3000000</v>
      </c>
      <c r="F6" s="34"/>
      <c r="G6" s="34" t="s">
        <v>248</v>
      </c>
      <c r="H6" s="6" t="s">
        <v>249</v>
      </c>
      <c r="I6" s="6"/>
      <c r="J6" s="91" t="s">
        <v>348</v>
      </c>
    </row>
    <row r="7" spans="2:10" ht="38.25" customHeight="1">
      <c r="B7" s="155"/>
      <c r="C7" s="9">
        <v>2</v>
      </c>
      <c r="D7" s="6" t="s">
        <v>349</v>
      </c>
      <c r="E7" s="34">
        <v>3000000</v>
      </c>
      <c r="F7" s="34"/>
      <c r="G7" s="34" t="s">
        <v>248</v>
      </c>
      <c r="H7" s="6" t="s">
        <v>249</v>
      </c>
      <c r="I7" s="6"/>
      <c r="J7" s="11" t="s">
        <v>350</v>
      </c>
    </row>
    <row r="8" spans="2:10" ht="20.25" customHeight="1">
      <c r="B8" s="155"/>
      <c r="C8" s="9">
        <v>3</v>
      </c>
      <c r="D8" s="6" t="s">
        <v>351</v>
      </c>
      <c r="F8" s="34">
        <v>17000000</v>
      </c>
      <c r="G8" s="34" t="s">
        <v>248</v>
      </c>
      <c r="H8" s="6" t="s">
        <v>249</v>
      </c>
      <c r="I8" s="6"/>
      <c r="J8" s="60" t="s">
        <v>352</v>
      </c>
    </row>
    <row r="9" spans="2:10" ht="15" customHeight="1">
      <c r="B9" s="155"/>
      <c r="C9" s="9">
        <v>4</v>
      </c>
      <c r="D9" s="6"/>
      <c r="E9" s="6"/>
      <c r="F9" s="34"/>
      <c r="G9" s="34"/>
      <c r="H9" s="6"/>
      <c r="I9" s="6"/>
      <c r="J9" s="6"/>
    </row>
    <row r="10" spans="2:10" ht="15" customHeight="1">
      <c r="B10" s="155"/>
      <c r="C10" s="9">
        <v>5</v>
      </c>
      <c r="D10" s="6"/>
      <c r="E10" s="6"/>
      <c r="F10" s="34"/>
      <c r="G10" s="34"/>
      <c r="H10" s="6"/>
      <c r="I10" s="6"/>
      <c r="J10" s="6"/>
    </row>
    <row r="11" spans="2:10" ht="15" customHeight="1">
      <c r="B11" s="155"/>
      <c r="C11" s="9">
        <v>6</v>
      </c>
      <c r="D11" s="6"/>
      <c r="E11" s="34"/>
      <c r="F11" s="34"/>
      <c r="G11" s="34"/>
      <c r="H11" s="6"/>
      <c r="I11" s="6"/>
      <c r="J11" s="6"/>
    </row>
    <row r="12" spans="2:10" ht="15" customHeight="1">
      <c r="B12" s="155"/>
      <c r="C12" s="9">
        <v>7</v>
      </c>
      <c r="D12" s="6"/>
      <c r="E12" s="34"/>
      <c r="F12" s="34"/>
      <c r="G12" s="34"/>
      <c r="H12" s="6"/>
      <c r="I12" s="6"/>
      <c r="J12" s="83"/>
    </row>
    <row r="13" spans="2:10" ht="15.75" thickBot="1">
      <c r="B13" s="156"/>
      <c r="C13" s="85">
        <v>8</v>
      </c>
      <c r="D13" s="86"/>
      <c r="E13" s="87"/>
      <c r="F13" s="87"/>
      <c r="G13" s="87"/>
      <c r="H13" s="86"/>
      <c r="I13" s="86"/>
      <c r="J13" s="88"/>
    </row>
    <row r="14" spans="2:10">
      <c r="B14" s="154" t="s">
        <v>243</v>
      </c>
      <c r="C14" s="75">
        <v>9</v>
      </c>
      <c r="D14" s="76" t="s">
        <v>151</v>
      </c>
      <c r="E14" s="77">
        <v>400000</v>
      </c>
      <c r="F14" s="77"/>
      <c r="G14" s="77" t="s">
        <v>193</v>
      </c>
      <c r="H14" s="78" t="s">
        <v>353</v>
      </c>
      <c r="I14" s="78"/>
      <c r="J14" s="89"/>
    </row>
    <row r="15" spans="2:10">
      <c r="B15" s="155"/>
      <c r="C15" s="79">
        <v>10</v>
      </c>
      <c r="D15" s="6" t="s">
        <v>150</v>
      </c>
      <c r="E15" s="34">
        <v>100000</v>
      </c>
      <c r="F15" s="34"/>
      <c r="G15" s="34" t="s">
        <v>193</v>
      </c>
      <c r="H15" s="6" t="s">
        <v>353</v>
      </c>
      <c r="I15" s="6"/>
      <c r="J15" s="80"/>
    </row>
    <row r="16" spans="2:10">
      <c r="B16" s="155"/>
      <c r="C16" s="79">
        <v>11</v>
      </c>
      <c r="D16" s="6" t="s">
        <v>149</v>
      </c>
      <c r="E16" s="34">
        <v>165000</v>
      </c>
      <c r="F16" s="34"/>
      <c r="G16" s="34" t="s">
        <v>193</v>
      </c>
      <c r="H16" s="6" t="s">
        <v>353</v>
      </c>
      <c r="I16" s="6"/>
      <c r="J16" s="80"/>
    </row>
    <row r="17" spans="2:10">
      <c r="B17" s="155"/>
      <c r="C17" s="79">
        <v>12</v>
      </c>
      <c r="D17" s="82" t="s">
        <v>354</v>
      </c>
      <c r="E17" s="81">
        <v>2000000</v>
      </c>
      <c r="F17" s="81"/>
      <c r="G17" s="81" t="s">
        <v>152</v>
      </c>
      <c r="H17" s="82" t="s">
        <v>353</v>
      </c>
      <c r="I17" s="6"/>
      <c r="J17" s="121" t="s">
        <v>355</v>
      </c>
    </row>
    <row r="18" spans="2:10" ht="30">
      <c r="B18" s="155"/>
      <c r="C18" s="79">
        <v>13</v>
      </c>
      <c r="D18" s="82" t="s">
        <v>356</v>
      </c>
      <c r="E18" s="81">
        <v>1000000</v>
      </c>
      <c r="F18" s="81"/>
      <c r="G18" s="81" t="s">
        <v>152</v>
      </c>
      <c r="H18" s="82" t="s">
        <v>353</v>
      </c>
      <c r="I18" s="6"/>
      <c r="J18" s="122" t="s">
        <v>357</v>
      </c>
    </row>
    <row r="19" spans="2:10">
      <c r="B19" s="155"/>
      <c r="C19" s="79">
        <v>14</v>
      </c>
      <c r="D19" s="82"/>
      <c r="E19" s="81"/>
      <c r="F19" s="81"/>
      <c r="G19" s="81"/>
      <c r="H19" s="82"/>
      <c r="I19" s="6"/>
    </row>
    <row r="20" spans="2:10">
      <c r="B20" s="155"/>
      <c r="C20" s="79">
        <v>15</v>
      </c>
      <c r="D20" s="82"/>
      <c r="E20" s="81"/>
      <c r="F20" s="81"/>
      <c r="G20" s="81"/>
      <c r="H20" s="82"/>
      <c r="I20" s="6"/>
      <c r="J20" s="80"/>
    </row>
    <row r="21" spans="2:10" ht="15.75" thickBot="1">
      <c r="B21" s="156"/>
      <c r="C21" s="84">
        <v>16</v>
      </c>
      <c r="D21" s="86"/>
      <c r="E21" s="87"/>
      <c r="F21" s="87"/>
      <c r="G21" s="87"/>
      <c r="H21" s="86"/>
      <c r="I21" s="82"/>
      <c r="J21" s="83"/>
    </row>
    <row r="22" spans="2:10" ht="90.75" thickBot="1">
      <c r="B22" s="154" t="s">
        <v>358</v>
      </c>
      <c r="C22" s="75">
        <v>17</v>
      </c>
      <c r="D22" s="76" t="s">
        <v>359</v>
      </c>
      <c r="E22" s="77"/>
      <c r="F22" s="123">
        <v>22000000</v>
      </c>
      <c r="G22" s="123" t="s">
        <v>152</v>
      </c>
      <c r="H22" s="93" t="s">
        <v>249</v>
      </c>
      <c r="I22" s="93"/>
      <c r="J22" s="90" t="s">
        <v>360</v>
      </c>
    </row>
    <row r="23" spans="2:10" ht="15.75" thickBot="1">
      <c r="B23" s="155"/>
      <c r="C23" s="79">
        <v>18</v>
      </c>
      <c r="D23" s="6" t="s">
        <v>361</v>
      </c>
      <c r="E23" s="124">
        <v>100000</v>
      </c>
      <c r="F23" s="34"/>
      <c r="G23" s="34" t="s">
        <v>152</v>
      </c>
      <c r="H23" s="93" t="s">
        <v>249</v>
      </c>
      <c r="I23" s="6"/>
      <c r="J23" s="125" t="s">
        <v>362</v>
      </c>
    </row>
    <row r="24" spans="2:10" ht="15.75" thickBot="1">
      <c r="B24" s="155"/>
      <c r="C24" s="79">
        <v>19</v>
      </c>
      <c r="D24" s="6" t="s">
        <v>363</v>
      </c>
      <c r="E24" s="124">
        <v>120000</v>
      </c>
      <c r="F24" s="34"/>
      <c r="G24" s="34" t="s">
        <v>152</v>
      </c>
      <c r="H24" s="93" t="s">
        <v>249</v>
      </c>
      <c r="I24" s="6"/>
      <c r="J24" s="125" t="s">
        <v>364</v>
      </c>
    </row>
    <row r="25" spans="2:10" ht="15.75" thickBot="1">
      <c r="B25" s="155"/>
      <c r="C25" s="79">
        <v>20</v>
      </c>
      <c r="D25" s="6" t="s">
        <v>365</v>
      </c>
      <c r="E25" s="124">
        <v>500000</v>
      </c>
      <c r="F25" s="34"/>
      <c r="G25" s="34" t="s">
        <v>152</v>
      </c>
      <c r="H25" s="93" t="s">
        <v>249</v>
      </c>
      <c r="I25" s="6"/>
      <c r="J25" s="125"/>
    </row>
    <row r="26" spans="2:10" ht="30.75" thickBot="1">
      <c r="B26" s="155"/>
      <c r="C26" s="79">
        <v>21</v>
      </c>
      <c r="D26" s="11" t="s">
        <v>366</v>
      </c>
      <c r="E26" s="124">
        <v>1700000</v>
      </c>
      <c r="F26" s="34"/>
      <c r="G26" s="34" t="s">
        <v>193</v>
      </c>
      <c r="H26" s="93" t="s">
        <v>249</v>
      </c>
      <c r="I26" s="6"/>
      <c r="J26" s="126" t="s">
        <v>367</v>
      </c>
    </row>
    <row r="27" spans="2:10" ht="15.75" thickBot="1">
      <c r="B27" s="155"/>
      <c r="C27" s="79">
        <v>22</v>
      </c>
      <c r="D27" s="6" t="s">
        <v>368</v>
      </c>
      <c r="E27" s="124">
        <v>700000</v>
      </c>
      <c r="F27" s="34"/>
      <c r="G27" s="34" t="s">
        <v>193</v>
      </c>
      <c r="H27" s="93" t="s">
        <v>249</v>
      </c>
      <c r="I27" s="6"/>
      <c r="J27" s="125" t="s">
        <v>369</v>
      </c>
    </row>
    <row r="28" spans="2:10">
      <c r="B28" s="155"/>
      <c r="C28" s="79">
        <v>23</v>
      </c>
      <c r="D28" s="6" t="s">
        <v>370</v>
      </c>
      <c r="E28" s="124">
        <v>70000</v>
      </c>
      <c r="F28" s="34"/>
      <c r="G28" s="34" t="s">
        <v>193</v>
      </c>
      <c r="H28" s="93" t="s">
        <v>249</v>
      </c>
      <c r="I28" s="6"/>
      <c r="J28" s="125" t="s">
        <v>371</v>
      </c>
    </row>
    <row r="29" spans="2:10" ht="15.75" thickBot="1">
      <c r="B29" s="156"/>
      <c r="C29" s="85">
        <v>24</v>
      </c>
      <c r="D29" s="86"/>
      <c r="E29" s="87"/>
      <c r="F29" s="127"/>
      <c r="G29" s="127"/>
      <c r="H29" s="128"/>
      <c r="I29" s="128"/>
      <c r="J29" s="88"/>
    </row>
    <row r="30" spans="2:10">
      <c r="B30" s="154" t="s">
        <v>245</v>
      </c>
      <c r="C30" s="163"/>
      <c r="D30" s="164"/>
      <c r="E30" s="164"/>
      <c r="F30" s="164"/>
      <c r="G30" s="164"/>
      <c r="H30" s="164"/>
      <c r="I30" s="164"/>
      <c r="J30" s="165"/>
    </row>
    <row r="31" spans="2:10" ht="15.75" thickBot="1">
      <c r="B31" s="156"/>
      <c r="C31" s="166"/>
      <c r="D31" s="167"/>
      <c r="E31" s="167"/>
      <c r="F31" s="167"/>
      <c r="G31" s="167"/>
      <c r="H31" s="167"/>
      <c r="I31" s="167"/>
      <c r="J31" s="168"/>
    </row>
    <row r="32" spans="2:10" ht="15.75" thickBot="1"/>
    <row r="33" spans="2:10">
      <c r="B33" s="154" t="s">
        <v>246</v>
      </c>
      <c r="C33" s="75">
        <v>1</v>
      </c>
      <c r="D33" s="78" t="s">
        <v>76</v>
      </c>
      <c r="E33" s="77">
        <v>70000</v>
      </c>
      <c r="F33" s="77"/>
      <c r="G33" s="77"/>
      <c r="H33" s="78"/>
      <c r="I33" s="78"/>
      <c r="J33" s="89"/>
    </row>
    <row r="34" spans="2:10">
      <c r="B34" s="155"/>
      <c r="C34" s="79">
        <v>2</v>
      </c>
      <c r="D34" s="6" t="s">
        <v>372</v>
      </c>
      <c r="E34" s="34">
        <v>990000</v>
      </c>
      <c r="F34" s="34"/>
      <c r="G34" s="34"/>
      <c r="H34" s="6"/>
      <c r="I34" s="6"/>
      <c r="J34" s="80"/>
    </row>
    <row r="35" spans="2:10">
      <c r="B35" s="155"/>
      <c r="C35" s="79">
        <v>3</v>
      </c>
      <c r="D35" s="6" t="s">
        <v>373</v>
      </c>
      <c r="E35" s="34">
        <v>600000</v>
      </c>
      <c r="F35" s="34"/>
      <c r="G35" s="34"/>
      <c r="H35" s="6"/>
      <c r="I35" s="6"/>
      <c r="J35" s="80"/>
    </row>
    <row r="36" spans="2:10">
      <c r="B36" s="155"/>
      <c r="C36" s="79">
        <v>4</v>
      </c>
      <c r="D36" s="6"/>
      <c r="E36" s="34"/>
      <c r="F36" s="34"/>
      <c r="G36" s="34"/>
      <c r="H36" s="6"/>
      <c r="I36" s="6"/>
      <c r="J36" s="80"/>
    </row>
    <row r="37" spans="2:10">
      <c r="B37" s="155"/>
      <c r="C37" s="79">
        <v>5</v>
      </c>
      <c r="D37" s="6"/>
      <c r="E37" s="34"/>
      <c r="F37" s="34"/>
      <c r="G37" s="34"/>
      <c r="H37" s="6"/>
      <c r="I37" s="6"/>
      <c r="J37" s="80"/>
    </row>
    <row r="38" spans="2:10">
      <c r="B38" s="155"/>
      <c r="C38" s="79">
        <v>6</v>
      </c>
      <c r="D38" s="6"/>
      <c r="E38" s="34"/>
      <c r="F38" s="34"/>
      <c r="G38" s="34"/>
      <c r="H38" s="6"/>
      <c r="I38" s="6"/>
      <c r="J38" s="80"/>
    </row>
    <row r="39" spans="2:10">
      <c r="B39" s="155"/>
      <c r="C39" s="79">
        <v>7</v>
      </c>
      <c r="D39" s="6"/>
      <c r="E39" s="34"/>
      <c r="F39" s="34"/>
      <c r="G39" s="34"/>
      <c r="H39" s="6"/>
      <c r="I39" s="6"/>
      <c r="J39" s="80"/>
    </row>
    <row r="40" spans="2:10" ht="15.75" thickBot="1">
      <c r="B40" s="156"/>
      <c r="C40" s="85">
        <v>8</v>
      </c>
      <c r="D40" s="86"/>
      <c r="E40" s="87"/>
      <c r="F40" s="87"/>
      <c r="G40" s="87"/>
      <c r="H40" s="86"/>
      <c r="I40" s="86"/>
      <c r="J40" s="88"/>
    </row>
  </sheetData>
  <mergeCells count="12">
    <mergeCell ref="C2:D2"/>
    <mergeCell ref="E2:F2"/>
    <mergeCell ref="G2:H2"/>
    <mergeCell ref="B22:B29"/>
    <mergeCell ref="B30:B31"/>
    <mergeCell ref="C30:J31"/>
    <mergeCell ref="B33:B40"/>
    <mergeCell ref="C3:D3"/>
    <mergeCell ref="E3:F3"/>
    <mergeCell ref="G3:H3"/>
    <mergeCell ref="B6:B13"/>
    <mergeCell ref="B14:B21"/>
  </mergeCells>
  <hyperlinks>
    <hyperlink ref="E3"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18</vt:i4>
      </vt:variant>
    </vt:vector>
  </HeadingPairs>
  <TitlesOfParts>
    <vt:vector size="18" baseType="lpstr">
      <vt:lpstr>ReactEU</vt:lpstr>
      <vt:lpstr>A-Zobrazovací meody</vt:lpstr>
      <vt:lpstr>A-Intenzivní péče a COSS</vt:lpstr>
      <vt:lpstr>A-Centrální sterilizace</vt:lpstr>
      <vt:lpstr>B- Plicní</vt:lpstr>
      <vt:lpstr>B-Onkologie</vt:lpstr>
      <vt:lpstr>B-Zobrazovací meody X2</vt:lpstr>
      <vt:lpstr>B-Rehabilitace</vt:lpstr>
      <vt:lpstr>C-OKB</vt:lpstr>
      <vt:lpstr>C-HOK</vt:lpstr>
      <vt:lpstr>C-TRANSFUZ</vt:lpstr>
      <vt:lpstr>C-MIKRO</vt:lpstr>
      <vt:lpstr>C-GEN</vt:lpstr>
      <vt:lpstr>C-IMUNO</vt:lpstr>
      <vt:lpstr>C-PATOL</vt:lpstr>
      <vt:lpstr>ONK</vt:lpstr>
      <vt:lpstr>LEM</vt:lpstr>
      <vt:lpstr>C-Rehabilitace F</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dcterms:created xsi:type="dcterms:W3CDTF">2020-12-09T08:17:12Z</dcterms:created>
  <dcterms:modified xsi:type="dcterms:W3CDTF">2021-01-20T10:37:56Z</dcterms:modified>
</cp:coreProperties>
</file>