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600" yWindow="15" windowWidth="25605" windowHeight="16065"/>
  </bookViews>
  <sheets>
    <sheet name="průzkum trhu - specifikace" sheetId="2" r:id="rId1"/>
    <sheet name="průzkum trhu - rozpis cen" sheetId="1" r:id="rId2"/>
  </sheets>
  <calcPr calcId="125725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/>
  <c r="I31" l="1"/>
  <c r="G31"/>
  <c r="I30"/>
  <c r="I24"/>
  <c r="I26"/>
  <c r="I28"/>
  <c r="I36" s="1"/>
  <c r="G30"/>
  <c r="G24"/>
  <c r="I16"/>
  <c r="G16"/>
  <c r="I10"/>
  <c r="I32"/>
  <c r="G32"/>
  <c r="E32"/>
  <c r="G26"/>
  <c r="E26"/>
  <c r="I22"/>
  <c r="G22"/>
  <c r="E22"/>
  <c r="I18"/>
  <c r="G18"/>
  <c r="E18"/>
  <c r="E28"/>
  <c r="G28"/>
  <c r="G36"/>
  <c r="E36"/>
</calcChain>
</file>

<file path=xl/sharedStrings.xml><?xml version="1.0" encoding="utf-8"?>
<sst xmlns="http://schemas.openxmlformats.org/spreadsheetml/2006/main" count="110" uniqueCount="88">
  <si>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</si>
  <si>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</si>
  <si>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</si>
  <si>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</si>
  <si>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</si>
  <si>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</si>
  <si>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</si>
  <si>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</si>
  <si>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</si>
  <si>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</si>
  <si>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</si>
  <si>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</si>
  <si>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</si>
  <si>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</si>
  <si>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</si>
  <si>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</si>
  <si>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</si>
  <si>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</si>
  <si>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</si>
  <si>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</si>
  <si>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</si>
  <si>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</si>
  <si>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</si>
  <si>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</si>
  <si>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</si>
  <si>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</si>
  <si>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</si>
  <si>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</si>
  <si>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</si>
  <si>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</si>
  <si>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</si>
  <si>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</si>
  <si>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</si>
  <si>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</si>
  <si>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</si>
  <si>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</si>
  <si>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</si>
  <si>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</si>
  <si>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</si>
  <si>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</si>
  <si>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</si>
  <si>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</si>
  <si>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</si>
  <si>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</si>
  <si>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</si>
  <si>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</si>
  <si>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</si>
  <si>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</si>
  <si>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</si>
  <si>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</si>
  <si>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</si>
  <si>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</si>
  <si>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</si>
  <si>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</si>
  <si>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</si>
  <si>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</si>
  <si>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</si>
  <si>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</si>
  <si>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Jednotka musí být napájena 230 V/50 Hz přívodním kabelem s délkou minimálně 3 metry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</si>
  <si>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</si>
  <si>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</si>
  <si>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Přístroj na měření perkutánní tenze kyslíku</t>
  </si>
  <si>
    <t>Dodávka, instalace, uvedení do provozu přístroje na měření perkutánní tenze kyslíku pro Kliniku plastické a estetické chirurgie včetně provedení zaškolení personálu.</t>
  </si>
  <si>
    <r>
      <t xml:space="preserve">Specifikace </t>
    </r>
    <r>
      <rPr>
        <b/>
        <sz val="12"/>
        <color theme="1"/>
        <rFont val="Arial"/>
        <family val="2"/>
        <charset val="238"/>
      </rPr>
      <t>přístroje na měření perkutánní tenze kyslíku</t>
    </r>
  </si>
  <si>
    <t>Přístroj na měření perkutánní tenze kyslíku neinvazivní metodou.</t>
  </si>
  <si>
    <t>Přístroj musí pracovat na principu fotooptického měření hodnot.</t>
  </si>
  <si>
    <t xml:space="preserve">Přístroj musí být přenosný. </t>
  </si>
  <si>
    <t xml:space="preserve">Přístroj musí být schopen provozu z baterie, která je součástí přístroje. </t>
  </si>
  <si>
    <t>Přístroj musí mít minimálně 1 měřící senzor.</t>
  </si>
  <si>
    <t>Délka kabelu měřícího senzoru musí být minimálně 2,5 m.</t>
  </si>
  <si>
    <t>U měřícího senzoru není potřeba měnit membrány.</t>
  </si>
  <si>
    <t>Přístroj musí být schopen měřit během jedné minuty po zapnutí bez nutnosti kalibrace.</t>
  </si>
  <si>
    <t>Přístroj lze ovládat pomocí připojeného PC.</t>
  </si>
  <si>
    <t xml:space="preserve">Naměřená data lze uložit na flash disk. </t>
  </si>
  <si>
    <t>Přístroj musí mít dotykovou obrazovku pro komfortní ovládání přístroje.</t>
  </si>
  <si>
    <t>Přístroj musí mít SW pro zobrazení výsledků v numerické nebo grafické formě.</t>
  </si>
  <si>
    <t>ANO</t>
  </si>
  <si>
    <t>Ing. Jakub Kondelík</t>
  </si>
  <si>
    <t>jakub.kondelik@medista.cz</t>
  </si>
  <si>
    <t>Monitor pro transkutánní měření pO2</t>
  </si>
  <si>
    <t>pO2 měří fotoopticky, pCO2 chemicky</t>
  </si>
  <si>
    <t>NE</t>
  </si>
  <si>
    <t>Přístroj obsahuje tlačítka, daleko spolehlivější a přesnější než dotyková obrazovka</t>
  </si>
  <si>
    <t xml:space="preserve">Výrobce nedoporučuje přístroj vypínat - možnost měření neustále bez zdržení </t>
  </si>
  <si>
    <t>Nastavení parametrů měření pomocí PC</t>
  </si>
  <si>
    <t>SDMS-PO2; SENTEC</t>
  </si>
  <si>
    <t>Sentec AG, Distributor v ČR: Medista spol. s r. o.</t>
  </si>
  <si>
    <r>
      <t xml:space="preserve">Pro přesné měření je nutné měnit membránu 1x za měsíc, </t>
    </r>
    <r>
      <rPr>
        <sz val="12"/>
        <color rgb="FFFF0000"/>
        <rFont val="Times New Roman"/>
        <family val="1"/>
        <charset val="238"/>
      </rPr>
      <t>CENU POŠLE PLUS GEL</t>
    </r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</si>
</sst>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left" vertical="center" wrapText="1"/>
    </xf>
    <xf numFmtId="44" fontId="15" fillId="9" borderId="44" xfId="1" applyFont="1" applyFill="1" applyBorder="1" applyAlignment="1">
      <alignment horizontal="center" vertical="center" wrapText="1"/>
    </xf>
    <xf numFmtId="44" fontId="15" fillId="9" borderId="48" xfId="1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11">
    <cellStyle name="Hypertextový odkaz" xfId="3" builtinId="8"/>
    <cellStyle name="měny" xfId="1" builtinId="4"/>
    <cellStyle name="normální" xfId="0" builtinId="0"/>
    <cellStyle name="normální 2" xfId="2"/>
    <cellStyle name="Sledovaný hypertextový odkaz" xfId="4" builtinId="9" hidden="1"/>
    <cellStyle name="Sledovaný hypertextový odkaz" xfId="5" builtinId="9" hidden="1"/>
    <cellStyle name="Sledovaný hypertextový odkaz" xfId="6" builtinId="9" hidden="1"/>
    <cellStyle name="Sledovaný hypertextový odkaz" xfId="7" builtinId="9" hidden="1"/>
    <cellStyle name="Sledovaný hypertextový odkaz" xfId="8" builtinId="9" hidden="1"/>
    <cellStyle name="Sledovaný hypertextový odkaz" xfId="9" builtinId="9" hidden="1"/>
    <cellStyle name="Sledovaný hypertextový odkaz" xfId="10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kub.kondelik@medista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topLeftCell="A7" zoomScale="125" zoomScaleNormal="125" zoomScalePageLayoutView="125" workbookViewId="0">
      <selection activeCell="F21" sqref="F21"/>
    </sheetView>
  </sheetViews>
  <sheetFormatPr defaultColWidth="8.85546875" defaultRowHeight="15"/>
  <cols>
    <col min="1" max="1" width="95.42578125" customWidth="1"/>
    <col min="2" max="2" width="22.85546875" customWidth="1"/>
    <col min="3" max="3" width="35.7109375" customWidth="1"/>
  </cols>
  <sheetData>
    <row r="1" spans="1:3" ht="66.75" customHeight="1" thickBot="1">
      <c r="A1" s="56"/>
      <c r="B1" s="56"/>
      <c r="C1" s="56"/>
    </row>
    <row r="2" spans="1:3" ht="66.75" customHeight="1" thickBot="1">
      <c r="A2" s="57" t="s">
        <v>54</v>
      </c>
      <c r="B2" s="58"/>
      <c r="C2" s="59"/>
    </row>
    <row r="3" spans="1:3" ht="41.45" customHeight="1" thickBot="1">
      <c r="A3" s="53" t="s">
        <v>61</v>
      </c>
      <c r="B3" s="54"/>
      <c r="C3" s="55"/>
    </row>
    <row r="4" spans="1:3" ht="29.45" customHeight="1" thickBot="1">
      <c r="A4" s="29" t="s">
        <v>53</v>
      </c>
      <c r="B4" s="51" t="s">
        <v>85</v>
      </c>
      <c r="C4" s="52"/>
    </row>
    <row r="5" spans="1:3" ht="25.5" customHeight="1" thickBot="1">
      <c r="A5" s="40" t="s">
        <v>47</v>
      </c>
      <c r="B5" s="42" t="s">
        <v>48</v>
      </c>
      <c r="C5" s="41" t="s">
        <v>40</v>
      </c>
    </row>
    <row r="6" spans="1:3" ht="30.75" thickBot="1">
      <c r="A6" s="38" t="s">
        <v>62</v>
      </c>
      <c r="B6" s="36" t="s">
        <v>76</v>
      </c>
      <c r="C6" s="39"/>
    </row>
    <row r="7" spans="1:3" ht="15.75">
      <c r="A7" s="25" t="s">
        <v>41</v>
      </c>
      <c r="B7" s="26" t="s">
        <v>46</v>
      </c>
      <c r="C7" s="27" t="s">
        <v>40</v>
      </c>
    </row>
    <row r="8" spans="1:3" ht="15.75">
      <c r="A8" s="19" t="s">
        <v>63</v>
      </c>
      <c r="B8" s="20"/>
      <c r="C8" s="21"/>
    </row>
    <row r="9" spans="1:3" ht="15.75">
      <c r="A9" s="30" t="s">
        <v>64</v>
      </c>
      <c r="B9" s="18" t="s">
        <v>76</v>
      </c>
      <c r="C9" s="22"/>
    </row>
    <row r="10" spans="1:3" ht="15.75">
      <c r="A10" s="30" t="s">
        <v>66</v>
      </c>
      <c r="B10" s="18" t="s">
        <v>76</v>
      </c>
      <c r="C10" s="22"/>
    </row>
    <row r="11" spans="1:3" ht="17.25" customHeight="1">
      <c r="A11" s="30" t="s">
        <v>65</v>
      </c>
      <c r="B11" s="18" t="s">
        <v>76</v>
      </c>
      <c r="C11" s="22" t="s">
        <v>80</v>
      </c>
    </row>
    <row r="12" spans="1:3" ht="15.75">
      <c r="A12" s="30" t="s">
        <v>67</v>
      </c>
      <c r="B12" s="18" t="s">
        <v>76</v>
      </c>
      <c r="C12" s="22"/>
    </row>
    <row r="13" spans="1:3" ht="47.25">
      <c r="A13" s="30" t="s">
        <v>74</v>
      </c>
      <c r="B13" s="18" t="s">
        <v>81</v>
      </c>
      <c r="C13" s="22" t="s">
        <v>82</v>
      </c>
    </row>
    <row r="14" spans="1:3" ht="31.5">
      <c r="A14" s="30" t="s">
        <v>71</v>
      </c>
      <c r="B14" s="18"/>
      <c r="C14" s="28" t="s">
        <v>83</v>
      </c>
    </row>
    <row r="15" spans="1:3" ht="15.75">
      <c r="A15" s="30" t="s">
        <v>68</v>
      </c>
      <c r="B15" s="43" t="s">
        <v>76</v>
      </c>
      <c r="C15" s="28"/>
    </row>
    <row r="16" spans="1:3" ht="15.75">
      <c r="A16" s="30" t="s">
        <v>69</v>
      </c>
      <c r="B16" s="43" t="s">
        <v>76</v>
      </c>
      <c r="C16" s="28"/>
    </row>
    <row r="17" spans="1:3" ht="47.25">
      <c r="A17" s="30" t="s">
        <v>70</v>
      </c>
      <c r="B17" s="43" t="s">
        <v>81</v>
      </c>
      <c r="C17" s="28" t="s">
        <v>87</v>
      </c>
    </row>
    <row r="18" spans="1:3" ht="31.5">
      <c r="A18" s="30" t="s">
        <v>72</v>
      </c>
      <c r="B18" s="43" t="s">
        <v>76</v>
      </c>
      <c r="C18" s="28" t="s">
        <v>84</v>
      </c>
    </row>
    <row r="19" spans="1:3" ht="15.75">
      <c r="A19" s="30" t="s">
        <v>75</v>
      </c>
      <c r="B19" s="43" t="s">
        <v>76</v>
      </c>
      <c r="C19" s="28"/>
    </row>
    <row r="20" spans="1:3" ht="15.75">
      <c r="A20" s="30" t="s">
        <v>73</v>
      </c>
      <c r="B20" s="43" t="s">
        <v>76</v>
      </c>
      <c r="C20" s="48"/>
    </row>
    <row r="21" spans="1:3" ht="15.75">
      <c r="A21" s="30" t="s">
        <v>58</v>
      </c>
      <c r="B21" s="18" t="s">
        <v>76</v>
      </c>
      <c r="C21" s="37"/>
    </row>
    <row r="22" spans="1:3" ht="15.75">
      <c r="A22" s="19" t="s">
        <v>42</v>
      </c>
      <c r="B22" s="44"/>
      <c r="C22" s="21"/>
    </row>
    <row r="23" spans="1:3" ht="45">
      <c r="A23" s="32" t="s">
        <v>49</v>
      </c>
      <c r="B23" s="43" t="s">
        <v>76</v>
      </c>
      <c r="C23" s="28"/>
    </row>
    <row r="24" spans="1:3" ht="33" customHeight="1">
      <c r="A24" s="30" t="s">
        <v>50</v>
      </c>
      <c r="B24" s="43" t="s">
        <v>76</v>
      </c>
      <c r="C24" s="28"/>
    </row>
    <row r="25" spans="1:3" ht="31.5" customHeight="1">
      <c r="A25" s="31" t="s">
        <v>43</v>
      </c>
      <c r="B25" s="43" t="s">
        <v>76</v>
      </c>
      <c r="C25" s="28"/>
    </row>
    <row r="26" spans="1:3" ht="15.75">
      <c r="A26" s="19" t="s">
        <v>44</v>
      </c>
      <c r="B26" s="44"/>
      <c r="C26" s="21"/>
    </row>
    <row r="27" spans="1:3" ht="30">
      <c r="A27" s="31" t="s">
        <v>57</v>
      </c>
      <c r="B27" s="43" t="s">
        <v>76</v>
      </c>
      <c r="C27" s="28"/>
    </row>
    <row r="28" spans="1:3" ht="16.5" thickBot="1">
      <c r="A28" s="31" t="s">
        <v>45</v>
      </c>
      <c r="B28" s="43" t="s">
        <v>76</v>
      </c>
      <c r="C28" s="28"/>
    </row>
    <row r="29" spans="1:3" ht="15.75">
      <c r="A29" s="33" t="s">
        <v>51</v>
      </c>
      <c r="B29" s="49">
        <v>225099</v>
      </c>
      <c r="C29" s="23"/>
    </row>
    <row r="30" spans="1:3" ht="16.5" thickBot="1">
      <c r="A30" s="34" t="s">
        <v>52</v>
      </c>
      <c r="B30" s="50">
        <v>272369</v>
      </c>
      <c r="C30" s="24"/>
    </row>
    <row r="31" spans="1:3" ht="63">
      <c r="A31" s="35" t="s">
        <v>59</v>
      </c>
      <c r="B31" s="46"/>
      <c r="C31" s="47"/>
    </row>
    <row r="32" spans="1:3" ht="63.75" thickBot="1">
      <c r="A32" s="34" t="s">
        <v>60</v>
      </c>
      <c r="B32" s="45"/>
      <c r="C32" s="24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88"/>
  <sheetViews>
    <sheetView zoomScale="125" zoomScaleNormal="125" zoomScalePageLayoutView="125" workbookViewId="0">
      <selection activeCell="L12" sqref="L12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30" t="s">
        <v>33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34.5" thickBot="1">
      <c r="A2" s="133" t="s">
        <v>12</v>
      </c>
      <c r="B2" s="134"/>
      <c r="C2" s="134"/>
      <c r="D2" s="134"/>
      <c r="E2" s="134"/>
      <c r="F2" s="134"/>
      <c r="G2" s="134"/>
      <c r="H2" s="134"/>
      <c r="I2" s="134"/>
      <c r="J2" s="135"/>
    </row>
    <row r="3" spans="1:10" ht="27" customHeight="1" thickBot="1">
      <c r="A3" s="17" t="s">
        <v>39</v>
      </c>
      <c r="B3" s="106" t="s">
        <v>79</v>
      </c>
      <c r="C3" s="129"/>
      <c r="D3" s="129"/>
      <c r="E3" s="129"/>
      <c r="F3" s="129"/>
      <c r="G3" s="129"/>
      <c r="H3" s="129"/>
      <c r="I3" s="129"/>
      <c r="J3" s="129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8"/>
    </row>
    <row r="6" spans="1:10">
      <c r="A6" s="108" t="s">
        <v>13</v>
      </c>
      <c r="B6" s="109"/>
      <c r="C6" s="109"/>
      <c r="D6" s="4" t="s">
        <v>1</v>
      </c>
      <c r="E6" s="2"/>
      <c r="F6" s="2"/>
      <c r="G6" s="110" t="s">
        <v>2</v>
      </c>
      <c r="H6" s="109"/>
      <c r="I6" s="109"/>
      <c r="J6" s="9"/>
    </row>
    <row r="7" spans="1:10" ht="15.75" thickBot="1">
      <c r="A7" s="111" t="s">
        <v>77</v>
      </c>
      <c r="B7" s="112"/>
      <c r="C7" s="112"/>
      <c r="D7" s="113">
        <v>602710910</v>
      </c>
      <c r="E7" s="114"/>
      <c r="F7" s="114"/>
      <c r="G7" s="124" t="s">
        <v>78</v>
      </c>
      <c r="H7" s="125"/>
      <c r="I7" s="125"/>
      <c r="J7" s="126"/>
    </row>
    <row r="8" spans="1:10" ht="21.75" customHeight="1" thickTop="1" thickBot="1">
      <c r="A8" s="119" t="s">
        <v>19</v>
      </c>
      <c r="B8" s="120"/>
      <c r="C8" s="120"/>
      <c r="D8" s="120"/>
      <c r="E8" s="120"/>
      <c r="F8" s="120"/>
      <c r="G8" s="120"/>
      <c r="H8" s="120"/>
      <c r="I8" s="120"/>
      <c r="J8" s="121"/>
    </row>
    <row r="9" spans="1:10" ht="15.75" thickBot="1">
      <c r="A9" s="103"/>
      <c r="B9" s="104"/>
      <c r="C9" s="104"/>
      <c r="D9" s="105"/>
      <c r="E9" s="115" t="s">
        <v>3</v>
      </c>
      <c r="F9" s="115"/>
      <c r="G9" s="115" t="s">
        <v>4</v>
      </c>
      <c r="H9" s="115"/>
      <c r="I9" s="115" t="s">
        <v>5</v>
      </c>
      <c r="J9" s="116"/>
    </row>
    <row r="10" spans="1:10" s="5" customFormat="1" ht="15.75" thickBot="1">
      <c r="A10" s="122" t="s">
        <v>16</v>
      </c>
      <c r="B10" s="123"/>
      <c r="C10" s="123"/>
      <c r="D10" s="14" t="s">
        <v>37</v>
      </c>
      <c r="E10" s="106">
        <v>225099</v>
      </c>
      <c r="F10" s="107"/>
      <c r="G10" s="106">
        <v>47270</v>
      </c>
      <c r="H10" s="107"/>
      <c r="I10" s="117">
        <f>E10+G10</f>
        <v>272369</v>
      </c>
      <c r="J10" s="118"/>
    </row>
    <row r="11" spans="1:10" s="5" customFormat="1" ht="15.75" thickBot="1">
      <c r="A11" s="15" t="s">
        <v>18</v>
      </c>
      <c r="B11" s="16"/>
      <c r="C11" s="16"/>
      <c r="D11" s="13">
        <v>1</v>
      </c>
      <c r="E11" s="106">
        <v>225100</v>
      </c>
      <c r="F11" s="107"/>
      <c r="G11" s="106">
        <v>47271</v>
      </c>
      <c r="H11" s="107"/>
      <c r="I11" s="117">
        <f>E11+G11</f>
        <v>272371</v>
      </c>
      <c r="J11" s="118"/>
    </row>
    <row r="12" spans="1:10" ht="15.75" thickBot="1">
      <c r="A12" s="83" t="s">
        <v>17</v>
      </c>
      <c r="B12" s="84"/>
      <c r="C12" s="84"/>
      <c r="D12" s="84"/>
      <c r="E12" s="84"/>
      <c r="F12" s="84"/>
      <c r="G12" s="84"/>
      <c r="H12" s="84"/>
      <c r="I12" s="12">
        <v>2</v>
      </c>
      <c r="J12" s="6" t="s">
        <v>6</v>
      </c>
    </row>
    <row r="13" spans="1:10" ht="5.25" customHeight="1" thickBot="1">
      <c r="A13" s="91"/>
      <c r="B13" s="92"/>
      <c r="C13" s="92"/>
      <c r="D13" s="92"/>
      <c r="E13" s="92"/>
      <c r="F13" s="92"/>
      <c r="G13" s="92"/>
      <c r="H13" s="92"/>
      <c r="I13" s="92"/>
      <c r="J13" s="93"/>
    </row>
    <row r="14" spans="1:10" ht="18" customHeight="1" thickBot="1">
      <c r="A14" s="67" t="s">
        <v>38</v>
      </c>
      <c r="B14" s="68"/>
      <c r="C14" s="68"/>
      <c r="D14" s="68"/>
      <c r="E14" s="68"/>
      <c r="F14" s="68"/>
      <c r="G14" s="68"/>
      <c r="H14" s="68"/>
      <c r="I14" s="68"/>
      <c r="J14" s="69"/>
    </row>
    <row r="15" spans="1:10" ht="15.75" thickBot="1">
      <c r="A15" s="131"/>
      <c r="B15" s="132"/>
      <c r="C15" s="132"/>
      <c r="D15" s="132"/>
      <c r="E15" s="115" t="s">
        <v>3</v>
      </c>
      <c r="F15" s="115"/>
      <c r="G15" s="115" t="s">
        <v>4</v>
      </c>
      <c r="H15" s="115"/>
      <c r="I15" s="115" t="s">
        <v>5</v>
      </c>
      <c r="J15" s="116"/>
    </row>
    <row r="16" spans="1:10" ht="32.25" customHeight="1" thickBot="1">
      <c r="A16" s="87" t="s">
        <v>14</v>
      </c>
      <c r="B16" s="100"/>
      <c r="C16" s="100"/>
      <c r="D16" s="100"/>
      <c r="E16" s="96">
        <v>2800</v>
      </c>
      <c r="F16" s="96"/>
      <c r="G16" s="96">
        <f>E16*15%</f>
        <v>420</v>
      </c>
      <c r="H16" s="96"/>
      <c r="I16" s="70">
        <f>E16+G16</f>
        <v>3220</v>
      </c>
      <c r="J16" s="71"/>
    </row>
    <row r="17" spans="1:10" ht="15.75" thickBot="1">
      <c r="A17" s="83" t="s">
        <v>20</v>
      </c>
      <c r="B17" s="84"/>
      <c r="C17" s="84"/>
      <c r="D17" s="84"/>
      <c r="E17" s="84"/>
      <c r="F17" s="84"/>
      <c r="G17" s="84"/>
      <c r="H17" s="84"/>
      <c r="I17" s="12">
        <v>1</v>
      </c>
      <c r="J17" s="6" t="s">
        <v>7</v>
      </c>
    </row>
    <row r="18" spans="1:10" ht="32.25" customHeight="1" thickBot="1">
      <c r="A18" s="127" t="s">
        <v>15</v>
      </c>
      <c r="B18" s="128"/>
      <c r="C18" s="128"/>
      <c r="D18" s="128"/>
      <c r="E18" s="62">
        <f>E16*(8-I12)*I17</f>
        <v>16800</v>
      </c>
      <c r="F18" s="62"/>
      <c r="G18" s="62">
        <f>G16*(8-I12)*I17</f>
        <v>2520</v>
      </c>
      <c r="H18" s="62"/>
      <c r="I18" s="62">
        <f>I16*(8-I12)*I17</f>
        <v>19320</v>
      </c>
      <c r="J18" s="63"/>
    </row>
    <row r="19" spans="1:10" ht="3.75" customHeight="1" thickBot="1">
      <c r="A19" s="91"/>
      <c r="B19" s="92"/>
      <c r="C19" s="92"/>
      <c r="D19" s="92"/>
      <c r="E19" s="92"/>
      <c r="F19" s="92"/>
      <c r="G19" s="92"/>
      <c r="H19" s="92"/>
      <c r="I19" s="92"/>
      <c r="J19" s="93"/>
    </row>
    <row r="20" spans="1:10" ht="47.25" customHeight="1" thickBot="1">
      <c r="A20" s="94" t="s">
        <v>21</v>
      </c>
      <c r="B20" s="95"/>
      <c r="C20" s="95"/>
      <c r="D20" s="95"/>
      <c r="E20" s="96">
        <v>0</v>
      </c>
      <c r="F20" s="96"/>
      <c r="G20" s="96">
        <v>0</v>
      </c>
      <c r="H20" s="96"/>
      <c r="I20" s="70">
        <v>0</v>
      </c>
      <c r="J20" s="71"/>
    </row>
    <row r="21" spans="1:10" ht="15.75" thickBot="1">
      <c r="A21" s="83" t="s">
        <v>25</v>
      </c>
      <c r="B21" s="84"/>
      <c r="C21" s="84"/>
      <c r="D21" s="84"/>
      <c r="E21" s="84"/>
      <c r="F21" s="84"/>
      <c r="G21" s="84"/>
      <c r="H21" s="84"/>
      <c r="I21" s="12"/>
      <c r="J21" s="6" t="s">
        <v>7</v>
      </c>
    </row>
    <row r="22" spans="1:10" ht="33.75" customHeight="1" thickBot="1">
      <c r="A22" s="85" t="s">
        <v>22</v>
      </c>
      <c r="B22" s="86"/>
      <c r="C22" s="86"/>
      <c r="D22" s="86"/>
      <c r="E22" s="62">
        <f>E20*(8-I12)*I21</f>
        <v>0</v>
      </c>
      <c r="F22" s="62"/>
      <c r="G22" s="62">
        <f>G20*(8-I12)*I21</f>
        <v>0</v>
      </c>
      <c r="H22" s="62"/>
      <c r="I22" s="62">
        <f>I20*(8-I12)*I21</f>
        <v>0</v>
      </c>
      <c r="J22" s="63"/>
    </row>
    <row r="23" spans="1:10" ht="5.25" customHeight="1" thickBot="1">
      <c r="A23" s="91"/>
      <c r="B23" s="92"/>
      <c r="C23" s="92"/>
      <c r="D23" s="92"/>
      <c r="E23" s="92"/>
      <c r="F23" s="92"/>
      <c r="G23" s="92"/>
      <c r="H23" s="92"/>
      <c r="I23" s="92"/>
      <c r="J23" s="93"/>
    </row>
    <row r="24" spans="1:10" ht="54" customHeight="1" thickBot="1">
      <c r="A24" s="94" t="s">
        <v>23</v>
      </c>
      <c r="B24" s="95"/>
      <c r="C24" s="95"/>
      <c r="D24" s="95"/>
      <c r="E24" s="96">
        <v>1500</v>
      </c>
      <c r="F24" s="96"/>
      <c r="G24" s="96">
        <f>E24*15%</f>
        <v>225</v>
      </c>
      <c r="H24" s="96"/>
      <c r="I24" s="70">
        <f>E24+G24</f>
        <v>1725</v>
      </c>
      <c r="J24" s="71"/>
    </row>
    <row r="25" spans="1:10" ht="15.75" thickBot="1">
      <c r="A25" s="87" t="s">
        <v>24</v>
      </c>
      <c r="B25" s="88"/>
      <c r="C25" s="88"/>
      <c r="D25" s="88"/>
      <c r="E25" s="88"/>
      <c r="F25" s="88"/>
      <c r="G25" s="88"/>
      <c r="H25" s="88"/>
      <c r="I25" s="12">
        <v>1</v>
      </c>
      <c r="J25" s="6" t="s">
        <v>7</v>
      </c>
    </row>
    <row r="26" spans="1:10" ht="36" customHeight="1" thickBot="1">
      <c r="A26" s="89" t="s">
        <v>26</v>
      </c>
      <c r="B26" s="90"/>
      <c r="C26" s="90"/>
      <c r="D26" s="90"/>
      <c r="E26" s="62">
        <f>E24*(8-I12)*I25</f>
        <v>9000</v>
      </c>
      <c r="F26" s="62"/>
      <c r="G26" s="62">
        <f>G24*(8-I12)*I25</f>
        <v>1350</v>
      </c>
      <c r="H26" s="62"/>
      <c r="I26" s="62">
        <f>I24*(8-I12)*I25</f>
        <v>10350</v>
      </c>
      <c r="J26" s="63"/>
    </row>
    <row r="27" spans="1:10" ht="4.5" customHeight="1" thickBot="1">
      <c r="A27" s="97"/>
      <c r="B27" s="98"/>
      <c r="C27" s="98"/>
      <c r="D27" s="98"/>
      <c r="E27" s="98"/>
      <c r="F27" s="98"/>
      <c r="G27" s="98"/>
      <c r="H27" s="98"/>
      <c r="I27" s="98"/>
      <c r="J27" s="99"/>
    </row>
    <row r="28" spans="1:10" ht="30" customHeight="1" thickBot="1">
      <c r="A28" s="73" t="s">
        <v>27</v>
      </c>
      <c r="B28" s="74"/>
      <c r="C28" s="74"/>
      <c r="D28" s="74"/>
      <c r="E28" s="62">
        <f>D11*(E18+E22+E26)</f>
        <v>25800</v>
      </c>
      <c r="F28" s="62"/>
      <c r="G28" s="62">
        <f>D11*(G18+G22+G26)</f>
        <v>3870</v>
      </c>
      <c r="H28" s="62"/>
      <c r="I28" s="62">
        <f>D11*(I18+I22+I26)</f>
        <v>29670</v>
      </c>
      <c r="J28" s="63"/>
    </row>
    <row r="29" spans="1:10" ht="29.25" customHeight="1" thickBot="1">
      <c r="A29" s="67" t="s">
        <v>55</v>
      </c>
      <c r="B29" s="68"/>
      <c r="C29" s="68"/>
      <c r="D29" s="68"/>
      <c r="E29" s="68"/>
      <c r="F29" s="68"/>
      <c r="G29" s="68"/>
      <c r="H29" s="68"/>
      <c r="I29" s="68"/>
      <c r="J29" s="69"/>
    </row>
    <row r="30" spans="1:10" ht="29.25" customHeight="1" thickBot="1">
      <c r="A30" s="87" t="s">
        <v>29</v>
      </c>
      <c r="B30" s="100"/>
      <c r="C30" s="100"/>
      <c r="D30" s="100"/>
      <c r="E30" s="96">
        <v>850</v>
      </c>
      <c r="F30" s="96"/>
      <c r="G30" s="96">
        <f>E30*15%</f>
        <v>127.5</v>
      </c>
      <c r="H30" s="96"/>
      <c r="I30" s="70">
        <f>E30+G30</f>
        <v>977.5</v>
      </c>
      <c r="J30" s="71"/>
    </row>
    <row r="31" spans="1:10" ht="48" customHeight="1" thickBot="1">
      <c r="A31" s="87" t="s">
        <v>30</v>
      </c>
      <c r="B31" s="100"/>
      <c r="C31" s="100"/>
      <c r="D31" s="100"/>
      <c r="E31" s="96">
        <v>500</v>
      </c>
      <c r="F31" s="96"/>
      <c r="G31" s="96">
        <f>E31*15%</f>
        <v>75</v>
      </c>
      <c r="H31" s="96"/>
      <c r="I31" s="70">
        <f>E31+G31</f>
        <v>575</v>
      </c>
      <c r="J31" s="71"/>
    </row>
    <row r="32" spans="1:10" ht="39" customHeight="1" thickBot="1">
      <c r="A32" s="65" t="s">
        <v>31</v>
      </c>
      <c r="B32" s="66"/>
      <c r="C32" s="66"/>
      <c r="D32" s="66"/>
      <c r="E32" s="62">
        <f>(E30+E31)*1*(8-I12)</f>
        <v>8100</v>
      </c>
      <c r="F32" s="62"/>
      <c r="G32" s="62">
        <f>(G30+G31)*1*(8-I12)</f>
        <v>1215</v>
      </c>
      <c r="H32" s="62"/>
      <c r="I32" s="62">
        <f>(I30+I31)*1*(8-I12)</f>
        <v>9315</v>
      </c>
      <c r="J32" s="63"/>
    </row>
    <row r="33" spans="1:10" ht="30" customHeight="1" thickBot="1">
      <c r="A33" s="67" t="s">
        <v>56</v>
      </c>
      <c r="B33" s="68"/>
      <c r="C33" s="68"/>
      <c r="D33" s="68"/>
      <c r="E33" s="68"/>
      <c r="F33" s="68"/>
      <c r="G33" s="68"/>
      <c r="H33" s="68"/>
      <c r="I33" s="68"/>
      <c r="J33" s="69"/>
    </row>
    <row r="34" spans="1:10" ht="51" customHeight="1" thickBot="1">
      <c r="A34" s="87" t="s">
        <v>28</v>
      </c>
      <c r="B34" s="100"/>
      <c r="C34" s="100"/>
      <c r="D34" s="100"/>
      <c r="E34" s="96">
        <v>0</v>
      </c>
      <c r="F34" s="96"/>
      <c r="G34" s="96">
        <v>0</v>
      </c>
      <c r="H34" s="96"/>
      <c r="I34" s="96">
        <v>0</v>
      </c>
      <c r="J34" s="101"/>
    </row>
    <row r="35" spans="1:10" ht="3.75" customHeight="1" thickBot="1">
      <c r="A35" s="77"/>
      <c r="B35" s="78"/>
      <c r="C35" s="78"/>
      <c r="D35" s="78"/>
      <c r="E35" s="78"/>
      <c r="F35" s="78"/>
      <c r="G35" s="78"/>
      <c r="H35" s="78"/>
      <c r="I35" s="78"/>
      <c r="J35" s="79"/>
    </row>
    <row r="36" spans="1:10" s="7" customFormat="1" ht="39.75" customHeight="1" thickBot="1">
      <c r="A36" s="80" t="s">
        <v>32</v>
      </c>
      <c r="B36" s="81"/>
      <c r="C36" s="81"/>
      <c r="D36" s="81"/>
      <c r="E36" s="64">
        <f>E11+E28+E34+E32</f>
        <v>259000</v>
      </c>
      <c r="F36" s="64"/>
      <c r="G36" s="64">
        <f>G11+G28+G34+G32</f>
        <v>52356</v>
      </c>
      <c r="H36" s="64"/>
      <c r="I36" s="64">
        <f>I11+I28+I34+I32</f>
        <v>311356</v>
      </c>
      <c r="J36" s="72"/>
    </row>
    <row r="37" spans="1:10" ht="9.75" customHeight="1"/>
    <row r="38" spans="1:10" ht="30" customHeight="1">
      <c r="A38" s="76" t="s">
        <v>10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32.25" customHeight="1">
      <c r="A39" s="61" t="s">
        <v>8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46.5" customHeight="1">
      <c r="A40" s="82" t="s">
        <v>9</v>
      </c>
      <c r="B40" s="82"/>
      <c r="C40" s="82"/>
      <c r="D40" s="82"/>
      <c r="E40" s="82"/>
      <c r="F40" s="82"/>
      <c r="G40" s="82"/>
      <c r="H40" s="82"/>
      <c r="I40" s="82"/>
      <c r="J40" s="82"/>
    </row>
    <row r="41" spans="1:10" ht="44.25" customHeight="1">
      <c r="A41" s="102" t="s">
        <v>11</v>
      </c>
      <c r="B41" s="102"/>
      <c r="C41" s="102"/>
      <c r="D41" s="102"/>
      <c r="E41" s="102"/>
      <c r="F41" s="102"/>
      <c r="G41" s="102"/>
      <c r="H41" s="102"/>
      <c r="I41" s="102"/>
      <c r="J41" s="102"/>
    </row>
    <row r="42" spans="1:10" ht="9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</row>
    <row r="43" spans="1:10" ht="31.5" customHeight="1">
      <c r="A43" s="60" t="s">
        <v>36</v>
      </c>
      <c r="B43" s="60"/>
      <c r="C43" s="60"/>
      <c r="D43" s="60"/>
      <c r="E43" s="60"/>
      <c r="F43" s="60"/>
      <c r="G43" s="60"/>
      <c r="H43" s="60"/>
      <c r="I43" s="60"/>
      <c r="J43" s="60"/>
    </row>
    <row r="44" spans="1:10" ht="33" customHeight="1">
      <c r="A44" s="60" t="s">
        <v>35</v>
      </c>
      <c r="B44" s="60"/>
      <c r="C44" s="60"/>
      <c r="D44" s="60"/>
      <c r="E44" s="60"/>
      <c r="F44" s="60"/>
      <c r="G44" s="60"/>
      <c r="H44" s="60"/>
      <c r="I44" s="60"/>
      <c r="J44" s="60"/>
    </row>
    <row r="45" spans="1:10" ht="39" customHeight="1">
      <c r="A45" s="60" t="s">
        <v>34</v>
      </c>
      <c r="B45" s="60"/>
      <c r="C45" s="60"/>
      <c r="D45" s="60"/>
      <c r="E45" s="60"/>
      <c r="F45" s="60"/>
      <c r="G45" s="60"/>
      <c r="H45" s="60"/>
      <c r="I45" s="60"/>
      <c r="J45" s="60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2020-10-09T09:16:56Z</dcterms:modified>
</cp:coreProperties>
</file>