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6440" activeTab="1"/>
  </bookViews>
  <sheets>
    <sheet name="průzkum trhu - rozpis cen" sheetId="3" r:id="rId1"/>
    <sheet name="průzkum trhu - specifikace" sheetId="2" r:id="rId2"/>
  </sheets>
  <calcPr calcId="125725"/>
</workbook>
</file>

<file path=xl/calcChain.xml><?xml version="1.0" encoding="utf-8"?>
<calcChain xmlns="http://schemas.openxmlformats.org/spreadsheetml/2006/main">
  <c r="I34" i="3"/>
  <c r="G34"/>
  <c r="E32"/>
  <c r="G31"/>
  <c r="I31" s="1"/>
  <c r="G30"/>
  <c r="G32" s="1"/>
  <c r="E26"/>
  <c r="G24"/>
  <c r="G26" s="1"/>
  <c r="E22"/>
  <c r="G20"/>
  <c r="G22" s="1"/>
  <c r="E18"/>
  <c r="E28" s="1"/>
  <c r="E36" s="1"/>
  <c r="E16"/>
  <c r="G16" s="1"/>
  <c r="E11"/>
  <c r="G11" s="1"/>
  <c r="G10"/>
  <c r="I10" s="1"/>
  <c r="I11" l="1"/>
  <c r="I16"/>
  <c r="I18" s="1"/>
  <c r="G18"/>
  <c r="G28" s="1"/>
  <c r="G36" s="1"/>
  <c r="I30"/>
  <c r="I32" s="1"/>
  <c r="I20"/>
  <c r="I22" s="1"/>
  <c r="I24"/>
  <c r="I26" s="1"/>
  <c r="I28" l="1"/>
  <c r="I36" s="1"/>
</calcChain>
</file>

<file path=xl/sharedStrings.xml><?xml version="1.0" encoding="utf-8"?>
<sst xmlns="http://schemas.openxmlformats.org/spreadsheetml/2006/main" count="434" uniqueCount="270">
  <si>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</si>
  <si>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</si>
  <si>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</si>
  <si>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</si>
  <si>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</si>
  <si>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</si>
  <si>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</si>
  <si>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</si>
  <si>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</si>
  <si>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</si>
  <si>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</si>
  <si>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</si>
  <si>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</si>
  <si>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</si>
  <si>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</si>
  <si>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</si>
  <si>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</si>
  <si>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</si>
  <si>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</si>
  <si>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</si>
  <si>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</si>
  <si>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</si>
  <si>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</si>
  <si>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</si>
  <si>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</si>
  <si>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</si>
  <si>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</si>
  <si>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</si>
  <si>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</si>
  <si>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</si>
  <si>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</si>
  <si>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</si>
  <si>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</si>
  <si>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</si>
  <si>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</si>
  <si>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</si>
  <si>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</si>
  <si>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</si>
  <si>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</si>
  <si>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</si>
  <si>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</si>
  <si>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</si>
  <si>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</si>
  <si>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</si>
  <si>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</si>
  <si>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</si>
  <si>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</si>
  <si>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</si>
  <si>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</si>
  <si>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</si>
  <si>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</si>
  <si>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</si>
  <si>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</si>
  <si>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</si>
  <si>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</si>
  <si>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</si>
  <si>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</si>
  <si>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 xml:space="preserve">Název veřejné zakázky: </t>
  </si>
  <si>
    <t>Sada kolimátorů (pro každý detektor)</t>
  </si>
  <si>
    <t>Kolimátory</t>
  </si>
  <si>
    <t>integrovaný EKG „trigger“ nebo dodání externího zařízení včetně jeho spolehlivého upevnění na vyšetřovací stůl / gantry tak, aby jej nebylo možné při běžné manipulaci poškodit a aby nepřekážel v situacích, kdy není používán</t>
  </si>
  <si>
    <t>Vyšetřovací stůl</t>
  </si>
  <si>
    <t>nosnost lůžka : ≥ 200 kg</t>
  </si>
  <si>
    <t>systém automatické výměny kolimátorů - bez  mechanického zásahu personálu</t>
  </si>
  <si>
    <t>Hybridní systém SPECT/CT</t>
  </si>
  <si>
    <t>dvoudetektorá scintilační kamera</t>
  </si>
  <si>
    <t>konfigurace polohy detektorů pro různé techniky vyšetření - mód L, mód H, Tilt</t>
  </si>
  <si>
    <t>motorický i ruční posuv v podélném směru</t>
  </si>
  <si>
    <t>(technické označení od výrobců se může lišit, musí bý však zachován účel použití)</t>
  </si>
  <si>
    <t>DICOM kompatibilita</t>
  </si>
  <si>
    <t>podpora DICOM Modality Worklist</t>
  </si>
  <si>
    <t>obrazová data uložená ve formátu DICOM, možnost vytvářet savescreen ve formátu DICOM</t>
  </si>
  <si>
    <t>uložení informací o aplikované aktivitě v DICOM formátu</t>
  </si>
  <si>
    <t>podpora síťové komunikace pomocí DICOM (archivace dat do PACS, stažení dat z PACS pro případný dodatečný postprocessing)</t>
  </si>
  <si>
    <t>součástí gantry - ovládací konzole (ovladač + monitor nastavení a průběhu vyšetření)</t>
  </si>
  <si>
    <t>akviziční zoom</t>
  </si>
  <si>
    <t>volba matice:</t>
  </si>
  <si>
    <t>planar: 64x64, 128x128, 256x256, 512x512, 1024x1024</t>
  </si>
  <si>
    <t>SPECT: 64x64, 128x128, 256x256</t>
  </si>
  <si>
    <t>rekonstrukční matice 64x64, 128x128, 256x256</t>
  </si>
  <si>
    <t>volba rekonstrukce a rekonstrukčních parametrů: filtr (typ, order, cutoff), počet iterací, počet subsetů</t>
  </si>
  <si>
    <t>Rekonstrukční parametry SPECT</t>
  </si>
  <si>
    <t>energetické rozlišení (%) (140 keV) ≤ 9,5</t>
  </si>
  <si>
    <t>tomografické prostorové rozlišení - central (mm) (140 keV) s použitím filtrované zpětné projekce v rozptylujícím prostředí – FWHM central – ≤ 11 mm</t>
  </si>
  <si>
    <t>citlivost systému (senzitivita) v 10cm LEHR pro 140keV (imp s-1.MBq-1) ≥ 90</t>
  </si>
  <si>
    <t>Fyzikální specikace</t>
  </si>
  <si>
    <t>CT systém</t>
  </si>
  <si>
    <t>rekonstruovaná tloušťka řezu: ≤ 1 mm</t>
  </si>
  <si>
    <t>čas potřebný na jednu otáčku: ≤ 1 s</t>
  </si>
  <si>
    <t>Akviziční parametry SPECT systém</t>
  </si>
  <si>
    <t>kompletní samostatná akviziční stanice k  SPECT/CT včetně základních akvizičních nástrojů (včetně periférii)</t>
  </si>
  <si>
    <t>dodání kompletní sady zkušebních pomůcek pro všechny typy QC testů požadovaných výrobcem včetně případných stojanů, držáků, upevňovacích systémů apod.</t>
  </si>
  <si>
    <t>automatizovaná denní kontrola kvality a její vyhodnocení</t>
  </si>
  <si>
    <t>systém umožňuje vytvářet, modifikovat a ukládat libovolné množství uživatelských akvizičních protokolů</t>
  </si>
  <si>
    <t>systém bude generovat strukturovaný dávkový report a bude jej ve formátu DICOM odesílat na libovolné zadané místo v síti – strukturovaný dávkový report obsahuje maximální množství informací o nastavení systému během skenování (např. kV, mAs, efektivní mAs, průměrné mAs, CTDIw, CTDIvol, DLP, tloušťku řezu při akvizici, pitch, atd.)</t>
  </si>
  <si>
    <t>systém automaticky odesílá zrekonstruované řezy do PACS a na server</t>
  </si>
  <si>
    <t>Softwarové vybavení</t>
  </si>
  <si>
    <t>licence pro vzdálený přístup k vyhodnocovacímu software</t>
  </si>
  <si>
    <t>Příslušenství</t>
  </si>
  <si>
    <t>akviziční stanice vč. náhledového monitoru</t>
  </si>
  <si>
    <t>DICOM databáze pro ukládání klinických DICOM studií s kapacitou 1 TB</t>
  </si>
  <si>
    <t xml:space="preserve">typové schválení a prohlášení o shodě na celý přístrojový komplet, zaškolení a instruktáž personálu pro IIb a III. třídu zdravotnického prostředku. </t>
  </si>
  <si>
    <t xml:space="preserve">UPS záložní zdroj - náhrada energie při výpadku po dobu chodu min. 10 minut pro SPECT kameru </t>
  </si>
  <si>
    <t>UPS záložní zdroj - náhrada energie při výpadku po dobu chodu min. 10 minut pro akviziční a vyhodnocovací stanici</t>
  </si>
  <si>
    <t>skenovací mod axiální a helikální</t>
  </si>
  <si>
    <t>UFOV min 50x38 cm</t>
  </si>
  <si>
    <t>digitální korekce homogenity a linearity v reálném čase</t>
  </si>
  <si>
    <t>Wholebody: min 1024x256</t>
  </si>
  <si>
    <t>rekonstrukční matice min 512x512</t>
  </si>
  <si>
    <t>LEHR - vysoké rozlišení pro nízké energie</t>
  </si>
  <si>
    <t>UHR - ultra vysoké rozlišení pro nízké energie</t>
  </si>
  <si>
    <t>MEGP - střední energie</t>
  </si>
  <si>
    <t>LEAP - nízké energie pro obecné použití</t>
  </si>
  <si>
    <t>HEGP - vysoké energie</t>
  </si>
  <si>
    <t>FANBEAM - pro vyš. mozku</t>
  </si>
  <si>
    <t>PINHOLE - jednootvorový</t>
  </si>
  <si>
    <t>tloušťka krystalu 3/8 palce</t>
  </si>
  <si>
    <t>nastavitelné napětí na rentgence min v rozsahu: 80-140 kV</t>
  </si>
  <si>
    <t xml:space="preserve"> - FWHM (UFOV) ≤ 4,0</t>
  </si>
  <si>
    <t xml:space="preserve"> - FWTM (UFOV) ≤ 8,0</t>
  </si>
  <si>
    <t xml:space="preserve"> - FWHM (CFOV) ≤ 4,0</t>
  </si>
  <si>
    <t xml:space="preserve"> - FWTM (CFOV) ≤ 8,0</t>
  </si>
  <si>
    <t xml:space="preserve"> - diferenční (UFOV) ≤ 3,0%</t>
  </si>
  <si>
    <t xml:space="preserve"> - diferenční(CFOV) ≤ 2,5%</t>
  </si>
  <si>
    <t xml:space="preserve"> - diferenční (CFOV) ≤ 0,2 mm</t>
  </si>
  <si>
    <t xml:space="preserve"> - celková (CFOV) ≤ 0,5 mm</t>
  </si>
  <si>
    <t xml:space="preserve"> - diferenční (UFOV) ≤ 0,2 mm</t>
  </si>
  <si>
    <t xml:space="preserve"> - celková (UFOV) ≤ 0,7 mm</t>
  </si>
  <si>
    <t>integrované plnohodnotné CT s možností nastavení lokalizačně-atenuačního CT- min. 16 slices</t>
  </si>
  <si>
    <t>bezpečností prvky proti kolizi (Touchpad atp.)</t>
  </si>
  <si>
    <t>Obousměrná  akustická komunikace mezi vyšetřovnou a ovladovnou</t>
  </si>
  <si>
    <t>rotace každého detektoru min 0-360 stupňů</t>
  </si>
  <si>
    <t>průměr otvoru gantry a současně CT gantry: ≥ 70 cm</t>
  </si>
  <si>
    <t>bezpečnostní nouzové ovládací prvky pohodlně dosažitelné z obou stran gantry</t>
  </si>
  <si>
    <t>Plná digitalizace detektoru, jeden AD převodník na jeden fotonásobič</t>
  </si>
  <si>
    <t>jeden společný stůl pro SPECT i CT</t>
  </si>
  <si>
    <t>odnímatelné fixační pomůcky pro pacienta, držadla, podpěry a popruhy: fixační pás (fixace rukou u trupu), podložka pod hlavu, podložka pod kolena, držáky pod ruce, držák rukou za hlavou, nástavec na hlavu pro vyšetření  mozku.</t>
  </si>
  <si>
    <t>absorpční koeficient pro pohyblivou desku &lt; 10 % pro gama záření s energií 140KeV</t>
  </si>
  <si>
    <t>stůl musí umožňovat uložení pacienta z obou stran - levé i pravé</t>
  </si>
  <si>
    <t>minimální nastavitelná výška desky stolu ≤ 60 cm</t>
  </si>
  <si>
    <t>plně automatický online body contouring s možností circular a non-circular dráhy rotace detektorů</t>
  </si>
  <si>
    <t xml:space="preserve"> - integrální (UFOV) ≤ 4,0%</t>
  </si>
  <si>
    <t xml:space="preserve"> - integrální (CFOV) ≤ 3,0%</t>
  </si>
  <si>
    <t>Homogenita pole, (podle NEMA):</t>
  </si>
  <si>
    <t>prostorová linearita ("vnitřní prostorová linearita"):</t>
  </si>
  <si>
    <t>geometrická rozlišovací schopnost intrinsic (prostorové rozlišení podle NEMA):</t>
  </si>
  <si>
    <t>planární prostorové rozlišení pro LEHR (140 keV) bez rozptylu (podle NEMA NU 1-2007) ≤ 7,5 mm</t>
  </si>
  <si>
    <t>rozsah nastavitelných proudů: ≥ 25-200 mA</t>
  </si>
  <si>
    <t>plně automatická modulace proudu anody v reálném čase za účelem snížení dávky pro pacienta v závislosti na aktuálním faktoru lineárního zeslabení nebo na základě vyšetření (topogram) v dané projekci - simultánní úhlová a podélná modulace (osa z)</t>
  </si>
  <si>
    <t>CT pediatrické protokoly</t>
  </si>
  <si>
    <t xml:space="preserve">délka spirálního skenu minimálně 159  cm  </t>
  </si>
  <si>
    <t>délka skenu vyšetření (topogram ) minimálně  159 cm</t>
  </si>
  <si>
    <t>rozsah variace pitch, minimum 0,625 ÷ 1,675.</t>
  </si>
  <si>
    <t>vysokokontrastní (prostorové) rozlišení, měřeno v maximálním akvizičním poli, při 2% MTF minimálně 14 lp / cm</t>
  </si>
  <si>
    <t>maximální rozlišení s nízkým kontrastem, měřeno pro fantom CATHPAN o průměru 16 cm, s 10 mm vrstvou, pro rozdíl kontrastu 3 HU, rozsah napětí 130-140 kV, měřeno v akvizičním poli 50 cm, ≤ 3 mm</t>
  </si>
  <si>
    <t>Akviziční stanice</t>
  </si>
  <si>
    <t>ovladač pro gantry musí umožňovat ovládání kamery i během vyšetřování pacienta</t>
  </si>
  <si>
    <t xml:space="preserve">protokoly statické, dynamické, celotělové, renální, gastro, 3D rekonstrukce, iterativní rekonstrukce, </t>
  </si>
  <si>
    <t>možnost manuálního nastavení a tvorby nových protokolů uživatelem</t>
  </si>
  <si>
    <t>protokoly pro 3D Volume Rendering rekonstrukce a 3D fúze</t>
  </si>
  <si>
    <t>protokoly pro detekci a odstranění pohybových artefaktů</t>
  </si>
  <si>
    <t>respirační systém – možnost kvantifikovat perfuzi v obou plicních křídlech a plicních segmentech, možnost subtrakce ventilačního a perfuzního vyšetření, 2D i 3D zobrazení</t>
  </si>
  <si>
    <t>GIT – evakuace žaludku, pasáž jícnem, vyšetření jater a žlučníku – vše včetně kvantifikace</t>
  </si>
  <si>
    <t>endokrinní systém – stanovení akumulace štítné žlázy s kvantifikací, vyšetření příštítných tělísek umožňující subtrakci</t>
  </si>
  <si>
    <t>vylučovací systém – stanovení GF, statické a dynamické vyšetření ledvin s kvantifikací</t>
  </si>
  <si>
    <t>Archivace dat na PACS DICOM 3.0</t>
  </si>
  <si>
    <t>Protokol pro 3D fúzi SPECT s jinou zobrazovací modalitou (PET, MRI, CT z jiného přístroje…)</t>
  </si>
  <si>
    <t>Modul pro rekonstrukci obrazů s korekcí na: zeslabení (pomocí CT a Chang), rozptyl, vliv kolimátoru</t>
  </si>
  <si>
    <t>Oboustranný přenos dat DICOM</t>
  </si>
  <si>
    <r>
      <rPr>
        <b/>
        <sz val="12"/>
        <rFont val="Arial"/>
        <family val="2"/>
        <charset val="238"/>
      </rPr>
      <t>Planarní akvizici</t>
    </r>
    <r>
      <rPr>
        <sz val="12"/>
        <rFont val="Arial"/>
        <family val="2"/>
        <charset val="238"/>
      </rPr>
      <t xml:space="preserve"> je umožněno nastavit podle: času i počtu impulsů</t>
    </r>
  </si>
  <si>
    <t xml:space="preserve">kardiologický softwar Corridor 4DM s normálovými databázemi (http://www.inviasolutions.com/corridor4dm) zakoupený a dodaný prostřednictvím dodavatele kamery - licence SPECT Advanced package včetně možnosti Calcium agatston quantification </t>
  </si>
  <si>
    <t>podpora exportu do DICOM file a jpeg popř. tiff</t>
  </si>
  <si>
    <t>podpora tisku obrazových dat z vyšetření</t>
  </si>
  <si>
    <t>oboustranný přenos dat DICOM</t>
  </si>
  <si>
    <t>SW umožňující zobrazení kostí ve vysokém rozlišení HD s využitím zónové mapy: indexování každého voxelu v mu-mapě s typem tkáně, po kterém následuje metoda vyhlazování (smoothing method), která kombinuje diskrétně prahové hodnoty pro 6 různých základních tříd: vzduch, tuková tkáň, měkká tkáň, kortikální kost, spongiózní kost, kov</t>
  </si>
  <si>
    <t>plně, do gantry nebo pacientského stolu integrovaný zásobník na 2 sady kolimátorů</t>
  </si>
  <si>
    <t xml:space="preserve">plně automatická výměna kolimátorů bez nutnosti odsunutí pacientského stolu </t>
  </si>
  <si>
    <t xml:space="preserve">nastavení detektoru při vyšetření </t>
  </si>
  <si>
    <t>plně automatická denní, týdenní a měsíční kontrola kvality bez zásahu obsluhy</t>
  </si>
  <si>
    <t>softwarové nástroje QC a jejich automatické vyhodnocení</t>
  </si>
  <si>
    <t>SPECT Gantry/detektory</t>
  </si>
  <si>
    <t>kamera musí umožnit vyšetřit sedícího pacienta</t>
  </si>
  <si>
    <t>musí umožňovat změny rozsahu akvizičního pole CT při SPECT/CT vyšetření</t>
  </si>
  <si>
    <t>musí umožňovat dodatečné CT rekonstrukce s jinými parametry z akviziční stanice</t>
  </si>
  <si>
    <t>pořízení akvizice v režimech. planar (list mode, frame mode, dynamic, gated), SPECT (step and shoot, continuous), gated SPECT, wholebody (step and shoot, continuous), wholebody SPECT (step and shoot, continuous), SPECT-CT</t>
  </si>
  <si>
    <t>musí umožňovat snímat alespoň dva SPECT k jednomu CT s automatickým navázáním zorných polí (dvojSPECT)</t>
  </si>
  <si>
    <t>Musí umožňovat snímat ve více energetických oknech pro účely:</t>
  </si>
  <si>
    <t>korekce na rozptyl</t>
  </si>
  <si>
    <t>snímání více radionuklidů současně</t>
  </si>
  <si>
    <t>korekce na rozptyl víceokénkovým snímáním</t>
  </si>
  <si>
    <t>korekce na zeslabení Changovou metodou a atenuačním CT pro radionuklidy 99mTc, 123I, 131I, 81mKr, 111Im, 177Lu</t>
  </si>
  <si>
    <t>Připojení do sítě FN Olomouc a na PACS server podle specifikací OINF FNOL</t>
  </si>
  <si>
    <t>Akviziční stanicí s podporou plánování pacientů (DICOM Modality Worklist) a schopností odesílání zpracovaných dat (DICOM Send) na minimálně 2 DICOM destinace (typicky archiv a vyhodnocovací stanice). Součástí odesílaných DICOM dat budou i údaje umožňující odhad radiační zátěže (v DICOM header).</t>
  </si>
  <si>
    <t>Plná komunikace v DICOM 3 formátu - DICOM Storage, DICOM Query/Retrieve, DICOM Procedure Step, DICOM Print, DICOM Media Storage, DICOM Storage Commitment, DICOM Modality Worklist</t>
  </si>
  <si>
    <t>výkon generátoru dostupný v klinických protokolech: ≥ 40 kW</t>
  </si>
  <si>
    <t>SW pro redukci kovových artefaktů založený na bázi iterativní rekonstrukce</t>
  </si>
  <si>
    <t xml:space="preserve">maximální čas nepřetržitého spirálního skenování ≥ 100 s </t>
  </si>
  <si>
    <t>základní programové vybavení pro obecné zpracování obrazů (akviziční, vyhodnocovací + rekonstrukční software)</t>
  </si>
  <si>
    <t>Systém poskytující standardizovanou absolutní reprodukovatelnou kvantifikaci na základě NIST zdroje s přesností rovnou nebo lepší než 5 % pro Lu177 a Tc99m jako rutinní součást klinické akvizice</t>
  </si>
  <si>
    <t>Systém poskytující standardizovanou absolutní reprodukovatelnou kvantifikaci na základě NIST zdroje s přesností rovnou nebo lepší než 10 % pro In111 a I123 jako rutinní součást klinické akvizice</t>
  </si>
  <si>
    <t>Připojení přístroje k systému sledování radiační zátěže pacientů ve FNOL (DQC monitor)</t>
  </si>
  <si>
    <t>vyhodnocovací stanice vč. dvou diagnostických monitorů a podpory dual view (2 ks)</t>
  </si>
  <si>
    <t>vyhodnocování na bázi systému server-klient - server obsahuje licence bez jakýchkoli omezení (s výjimkou počtu licencí) na plné verze všech rekonstrukčních algoritmů a zadavatelem vybraných vyhodnocovacích programů (včetně správného automatického i manuálního fúzování a zpracování zrekonstruovaných obrazů z různých modalit od různých výrobců) licencovaných pro dodávaný systém (i pokud se jedná o software od jiného dodavatele) - počet licencí na každý z vyhodnocovacích softwarů min. 3</t>
  </si>
  <si>
    <t>Mobilní automatický injektor CT kontrastních látek a fyziologického roztoku s bezdrátovým dálkovým ovládáním umístěným v ovladovně. Současně musí být připojitelné minimálně 1 ks lahve pro kontrastní látku a 1 ks lahve pro fyziologický roztok - např. ULRICH CT motion, Bracco CT Exprès</t>
  </si>
  <si>
    <t>akviziční a vyhodnocovací software pro hodnocení různých typů vyšetření: obecná tomografie, kardiologie, urologie, kostní diagnostika, onkologie, infekční nemoci, zažívací trakt, plicní,  neurologické včetně hodnocení dopaminových transporterů, štítná žláza a příštítná tělíska</t>
  </si>
  <si>
    <t xml:space="preserve">maximální dostupné diagnostické zorné pole (FOV) minimálně 500 mm </t>
  </si>
  <si>
    <t xml:space="preserve">maximální dostupné  zorné pole pro korekci na zeslabení minimálně 700 mm </t>
  </si>
  <si>
    <t>iterativní rekonstrukce s korekcí ztráty systémového rozlišení (resolution recovery)</t>
  </si>
  <si>
    <t>musí mít vzájemnou polohu detektorů konfigurovatelnou i pro nastavení 0° (oba detektory nad pacientem) k vyšetření pacienta na nemocničním lůžku</t>
  </si>
  <si>
    <t xml:space="preserve">Náhledový LCD monitor na pohyblivém rameni, úhlopříčka minimálně 10", dostupný z obou stran gantry, s možností náhledu:                                                                                                                          náhled obrázku z obou detektorů,
- parametry pozice gantry,
- parametry polohy detektorů,
- parametry pozice stolu,
- typ nainstalovaného kolimátoru </t>
  </si>
  <si>
    <t>největší nastavitelná vzdálenost mezi detektory s LEHR kolimátory minimálně 700 mm</t>
  </si>
  <si>
    <t>max. nejmenší inkrement rotace 0,5 stupnu</t>
  </si>
  <si>
    <t>Akviziční systém se softwarem, který podporuje gamakameru a CT skener, umožňující provádět scintigrafické planární vyšetření (statické a dynamické), SPECT, SPECT/CT, samostatné CT, hradlovaný SPECT (Gated-SPECT), hradlované CT, scintigrafii celého těla</t>
  </si>
  <si>
    <r>
      <rPr>
        <b/>
        <sz val="12"/>
        <rFont val="Arial"/>
        <family val="2"/>
        <charset val="238"/>
      </rPr>
      <t>SPECT akvizice:</t>
    </r>
    <r>
      <rPr>
        <sz val="12"/>
        <rFont val="Arial"/>
        <family val="2"/>
        <charset val="238"/>
      </rPr>
      <t xml:space="preserve"> volba podle: čas/projekce, počet impulsů/projekce, počtu projekcí/detektor, rozsah rotace/det (0-180, 0-360),</t>
    </r>
  </si>
  <si>
    <t>minimální energetický rozsah 60- 580 keV, hardwarová i softwarová podpora snímání radinuklidů 99mTc, 123I, 111In, 81mKr, 131I, 177Lu</t>
  </si>
  <si>
    <t>rekonstrukce FBP, iterativní rekonstrukce OSEM, 3D rekonstrukce</t>
  </si>
  <si>
    <t>Modul pro kvantitativní SPECT studie pro různé radionuklidy zobrazující Bq/ml a SUV</t>
  </si>
  <si>
    <t>protokoly pro srovnávání SPECT i planárních studií téhož pacienta v různých časech (min. 2 časy)</t>
  </si>
  <si>
    <t>protokoly pro automatickou registraci obrazů SPECT s CT/MR včetně externích CT/MR jiných výrobců</t>
  </si>
  <si>
    <t>Multidetektorový CT přístroj s možností spirální akvizice se současnou akvizicí nejméně 16 vrstev při jedné 360° rotaci</t>
  </si>
  <si>
    <t>iterativní rekonstrukce poslední generace ke snižení radiační zátěže pacienta při současnéím zachování kvality obrazu (iterativní rekonstrukce vycházející z raw dat)</t>
  </si>
  <si>
    <t>Zajištění pravidelných předepsaných kontrol, revizí a validací minimálně dle doporučení výrobce a v souladu se zákony 268/2014 Sb. (zdravotnické prostředky), 263/2016 Sb. (atomový zákon) a jeho prováděcích vyhlášek a 22/1997 Sb. (ostatní přístroje) po dobu záruky zdarma</t>
  </si>
  <si>
    <t>Zaškolení personálu v rámci návodu k použití zdarma v souladu se zákony 268/2014 Sb. (zdravotnické prostředky), 263/2016 Sb. (atomový zákon) a 22/1997 Sb. (ostatní přístroje)</t>
  </si>
  <si>
    <t>ano</t>
  </si>
  <si>
    <t>16 slices</t>
  </si>
  <si>
    <t>70 cm</t>
  </si>
  <si>
    <t>700 mm</t>
  </si>
  <si>
    <t>540°</t>
  </si>
  <si>
    <t>3/8 palce</t>
  </si>
  <si>
    <t>53,3 x 38,7 cm</t>
  </si>
  <si>
    <t>227 kg</t>
  </si>
  <si>
    <t>48 cm</t>
  </si>
  <si>
    <t>35-588 keV</t>
  </si>
  <si>
    <t>ne</t>
  </si>
  <si>
    <t>≤ 9,9</t>
  </si>
  <si>
    <t>≤3,9 mm</t>
  </si>
  <si>
    <t>≤7,7 mm</t>
  </si>
  <si>
    <t>≤3,8 mm</t>
  </si>
  <si>
    <t>≤7,5 mm</t>
  </si>
  <si>
    <t>≤2,7%</t>
  </si>
  <si>
    <t>≤3,7%</t>
  </si>
  <si>
    <t>≤2,5%</t>
  </si>
  <si>
    <t>≤2,9%</t>
  </si>
  <si>
    <t>≤0,2 mm</t>
  </si>
  <si>
    <t>≤0,4 mm</t>
  </si>
  <si>
    <t>≤0,7 mm</t>
  </si>
  <si>
    <t>16 vrstev</t>
  </si>
  <si>
    <t>80-130 kV</t>
  </si>
  <si>
    <t>25-345 kV</t>
  </si>
  <si>
    <t>50 kW</t>
  </si>
  <si>
    <t>0,6 s</t>
  </si>
  <si>
    <t>0,6 mm</t>
  </si>
  <si>
    <t>500 mm</t>
  </si>
  <si>
    <t>100 s</t>
  </si>
  <si>
    <t>3 mm</t>
  </si>
  <si>
    <t>200 cm</t>
  </si>
  <si>
    <t>184 cm</t>
  </si>
  <si>
    <t>0,4-2,0</t>
  </si>
  <si>
    <t>15,8 lp/cm</t>
  </si>
  <si>
    <t>≤ 7,5 mm</t>
  </si>
  <si>
    <t>Uveďte typ, výrobce: Symbia Intevo Bold, Siemens Medical Solutions USA, Inc.</t>
  </si>
  <si>
    <t>Siemens Healthcare, s.r.o.</t>
  </si>
  <si>
    <t>Ing. Radomír Klíčník</t>
  </si>
  <si>
    <t>radomir.klicnik@siemens-healthineers.com</t>
  </si>
  <si>
    <t>změnit požadavek na</t>
  </si>
  <si>
    <t>energetické rozlišení (%) (140 keV) ≤ 10</t>
  </si>
  <si>
    <t>byl použit leták z jiného systému</t>
  </si>
  <si>
    <t>nastavitelné napětí na rentgence min v rozsahu: 80-130 kV</t>
  </si>
  <si>
    <t>byla chybně použita informace z brožury pro samostatný CT systém</t>
  </si>
  <si>
    <t>ve výběrovém řízení bude potřeba vznést dotaz, proč je zde mezi doavateli rozdíl v periodicitě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</si>
</sst>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1"/>
      <name val="Arial"/>
      <family val="2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Symbol"/>
      <family val="1"/>
      <charset val="2"/>
    </font>
    <font>
      <b/>
      <sz val="12"/>
      <color rgb="FFFF0000"/>
      <name val="Arial"/>
      <family val="2"/>
      <charset val="238"/>
    </font>
    <font>
      <b/>
      <sz val="12"/>
      <color rgb="FFFF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21" fillId="0" borderId="0"/>
  </cellStyleXfs>
  <cellXfs count="173">
    <xf numFmtId="0" fontId="0" fillId="0" borderId="0" xfId="0"/>
    <xf numFmtId="0" fontId="0" fillId="0" borderId="0" xfId="0" applyAlignment="1">
      <alignment vertical="center"/>
    </xf>
    <xf numFmtId="0" fontId="5" fillId="0" borderId="4" xfId="2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3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justify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5" fillId="6" borderId="33" xfId="0" applyFont="1" applyFill="1" applyBorder="1" applyAlignment="1">
      <alignment horizontal="left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34" xfId="0" applyFont="1" applyFill="1" applyBorder="1" applyAlignment="1">
      <alignment horizontal="left" vertical="center" wrapText="1"/>
    </xf>
    <xf numFmtId="0" fontId="19" fillId="6" borderId="29" xfId="0" applyFont="1" applyFill="1" applyBorder="1" applyAlignment="1">
      <alignment horizontal="center" vertical="center" wrapText="1"/>
    </xf>
    <xf numFmtId="0" fontId="19" fillId="6" borderId="34" xfId="0" applyFont="1" applyFill="1" applyBorder="1" applyAlignment="1">
      <alignment horizontal="left" vertical="center" wrapText="1"/>
    </xf>
    <xf numFmtId="0" fontId="16" fillId="6" borderId="47" xfId="0" applyFont="1" applyFill="1" applyBorder="1" applyAlignment="1">
      <alignment horizontal="justify" vertical="center" wrapText="1"/>
    </xf>
    <xf numFmtId="0" fontId="16" fillId="6" borderId="34" xfId="0" applyFont="1" applyFill="1" applyBorder="1" applyAlignment="1">
      <alignment horizontal="justify" vertical="center" wrapText="1"/>
    </xf>
    <xf numFmtId="0" fontId="19" fillId="6" borderId="47" xfId="0" applyFont="1" applyFill="1" applyBorder="1" applyAlignment="1">
      <alignment horizontal="justify" vertical="center" wrapText="1"/>
    </xf>
    <xf numFmtId="0" fontId="19" fillId="6" borderId="34" xfId="0" applyFont="1" applyFill="1" applyBorder="1" applyAlignment="1">
      <alignment horizontal="justify" vertical="center" wrapText="1"/>
    </xf>
    <xf numFmtId="0" fontId="17" fillId="10" borderId="33" xfId="0" applyFont="1" applyFill="1" applyBorder="1" applyAlignment="1">
      <alignment horizontal="left" vertical="center" wrapText="1" indent="2"/>
    </xf>
    <xf numFmtId="0" fontId="17" fillId="10" borderId="51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horizontal="left" vertical="center" wrapText="1"/>
    </xf>
    <xf numFmtId="0" fontId="17" fillId="10" borderId="0" xfId="0" applyFont="1" applyFill="1" applyBorder="1" applyAlignment="1">
      <alignment horizontal="justify" vertical="center" wrapText="1"/>
    </xf>
    <xf numFmtId="0" fontId="17" fillId="10" borderId="5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10" borderId="37" xfId="0" applyFont="1" applyFill="1" applyBorder="1" applyAlignment="1">
      <alignment horizontal="left" vertical="center" wrapText="1"/>
    </xf>
    <xf numFmtId="0" fontId="16" fillId="10" borderId="32" xfId="0" applyFont="1" applyFill="1" applyBorder="1" applyAlignment="1">
      <alignment horizontal="justify" vertical="center" wrapText="1"/>
    </xf>
    <xf numFmtId="0" fontId="16" fillId="10" borderId="36" xfId="0" applyFont="1" applyFill="1" applyBorder="1" applyAlignment="1">
      <alignment horizontal="justify" vertical="center" wrapText="1"/>
    </xf>
    <xf numFmtId="0" fontId="20" fillId="10" borderId="33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 indent="1"/>
    </xf>
    <xf numFmtId="0" fontId="17" fillId="10" borderId="29" xfId="0" applyFont="1" applyFill="1" applyBorder="1" applyAlignment="1">
      <alignment horizontal="justify" vertical="center" wrapText="1"/>
    </xf>
    <xf numFmtId="0" fontId="17" fillId="10" borderId="29" xfId="0" applyFont="1" applyFill="1" applyBorder="1" applyAlignment="1">
      <alignment horizontal="left" vertical="center" wrapText="1"/>
    </xf>
    <xf numFmtId="0" fontId="16" fillId="10" borderId="29" xfId="0" applyFont="1" applyFill="1" applyBorder="1" applyAlignment="1">
      <alignment horizontal="left" vertical="center" wrapText="1"/>
    </xf>
    <xf numFmtId="0" fontId="22" fillId="0" borderId="0" xfId="0" applyFont="1"/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3" fillId="0" borderId="0" xfId="0" applyFont="1" applyAlignment="1"/>
    <xf numFmtId="0" fontId="6" fillId="3" borderId="11" xfId="2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left" wrapText="1"/>
    </xf>
    <xf numFmtId="0" fontId="25" fillId="10" borderId="33" xfId="0" applyFont="1" applyFill="1" applyBorder="1" applyAlignment="1">
      <alignment horizontal="left" vertical="center" wrapText="1"/>
    </xf>
    <xf numFmtId="0" fontId="26" fillId="10" borderId="47" xfId="0" applyFont="1" applyFill="1" applyBorder="1" applyAlignment="1">
      <alignment horizontal="center" vertical="center" wrapText="1"/>
    </xf>
    <xf numFmtId="0" fontId="26" fillId="10" borderId="34" xfId="0" applyFont="1" applyFill="1" applyBorder="1" applyAlignment="1">
      <alignment horizontal="justify" vertical="center" wrapText="1"/>
    </xf>
    <xf numFmtId="0" fontId="3" fillId="0" borderId="0" xfId="2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</cellXfs>
  <cellStyles count="5">
    <cellStyle name="měny" xfId="1" builtinId="4"/>
    <cellStyle name="Normal" xfId="3"/>
    <cellStyle name="normální" xfId="0" builtinId="0"/>
    <cellStyle name="normální 2" xfId="2"/>
    <cellStyle name="Normální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8"/>
  <sheetViews>
    <sheetView topLeftCell="A22" zoomScaleNormal="100" workbookViewId="0">
      <selection activeCell="M18" sqref="M18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7"/>
    <col min="11" max="11" width="13.28515625" style="1" customWidth="1"/>
    <col min="12" max="16384" width="9.140625" style="1"/>
  </cols>
  <sheetData>
    <row r="1" spans="1:10" ht="21">
      <c r="A1" s="151" t="s">
        <v>33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34.5" thickBot="1">
      <c r="A2" s="152" t="s">
        <v>12</v>
      </c>
      <c r="B2" s="153"/>
      <c r="C2" s="153"/>
      <c r="D2" s="153"/>
      <c r="E2" s="153"/>
      <c r="F2" s="153"/>
      <c r="G2" s="153"/>
      <c r="H2" s="153"/>
      <c r="I2" s="153"/>
      <c r="J2" s="154"/>
    </row>
    <row r="3" spans="1:10" ht="27" customHeight="1" thickBot="1">
      <c r="A3" s="10" t="s">
        <v>39</v>
      </c>
      <c r="B3" s="134"/>
      <c r="C3" s="155"/>
      <c r="D3" s="155"/>
      <c r="E3" s="155"/>
      <c r="F3" s="155"/>
      <c r="G3" s="155"/>
      <c r="H3" s="155"/>
      <c r="I3" s="155"/>
      <c r="J3" s="155"/>
    </row>
    <row r="4" spans="1:10">
      <c r="A4" s="2" t="s">
        <v>0</v>
      </c>
      <c r="B4" s="80"/>
      <c r="C4" s="80"/>
      <c r="D4" s="80"/>
      <c r="E4" s="80"/>
      <c r="F4" s="80"/>
      <c r="G4" s="80"/>
      <c r="H4" s="80"/>
      <c r="I4" s="81"/>
      <c r="J4" s="6"/>
    </row>
    <row r="5" spans="1:10">
      <c r="A5" s="156" t="s">
        <v>261</v>
      </c>
      <c r="B5" s="157"/>
      <c r="C5" s="157"/>
      <c r="D5" s="157"/>
      <c r="E5" s="157"/>
      <c r="F5" s="157"/>
      <c r="G5" s="157"/>
      <c r="H5" s="157"/>
      <c r="I5" s="157"/>
      <c r="J5" s="158"/>
    </row>
    <row r="6" spans="1:10">
      <c r="A6" s="159" t="s">
        <v>13</v>
      </c>
      <c r="B6" s="160"/>
      <c r="C6" s="160"/>
      <c r="D6" s="82" t="s">
        <v>1</v>
      </c>
      <c r="E6" s="80"/>
      <c r="F6" s="80"/>
      <c r="G6" s="161" t="s">
        <v>2</v>
      </c>
      <c r="H6" s="160"/>
      <c r="I6" s="160"/>
      <c r="J6" s="6"/>
    </row>
    <row r="7" spans="1:10" ht="15.75" thickBot="1">
      <c r="A7" s="138" t="s">
        <v>262</v>
      </c>
      <c r="B7" s="139"/>
      <c r="C7" s="139"/>
      <c r="D7" s="140">
        <v>602771300</v>
      </c>
      <c r="E7" s="141"/>
      <c r="F7" s="141"/>
      <c r="G7" s="142" t="s">
        <v>263</v>
      </c>
      <c r="H7" s="143"/>
      <c r="I7" s="143"/>
      <c r="J7" s="144"/>
    </row>
    <row r="8" spans="1:10" ht="21.75" customHeight="1" thickTop="1" thickBot="1">
      <c r="A8" s="145" t="s">
        <v>19</v>
      </c>
      <c r="B8" s="146"/>
      <c r="C8" s="146"/>
      <c r="D8" s="146"/>
      <c r="E8" s="146"/>
      <c r="F8" s="146"/>
      <c r="G8" s="146"/>
      <c r="H8" s="146"/>
      <c r="I8" s="146"/>
      <c r="J8" s="147"/>
    </row>
    <row r="9" spans="1:10" ht="15.75" thickBot="1">
      <c r="A9" s="148"/>
      <c r="B9" s="149"/>
      <c r="C9" s="149"/>
      <c r="D9" s="150"/>
      <c r="E9" s="130" t="s">
        <v>3</v>
      </c>
      <c r="F9" s="130"/>
      <c r="G9" s="130" t="s">
        <v>4</v>
      </c>
      <c r="H9" s="130"/>
      <c r="I9" s="130" t="s">
        <v>5</v>
      </c>
      <c r="J9" s="131"/>
    </row>
    <row r="10" spans="1:10" ht="15.75" thickBot="1">
      <c r="A10" s="132" t="s">
        <v>16</v>
      </c>
      <c r="B10" s="133"/>
      <c r="C10" s="133"/>
      <c r="D10" s="73" t="s">
        <v>37</v>
      </c>
      <c r="E10" s="134">
        <v>23340000</v>
      </c>
      <c r="F10" s="135"/>
      <c r="G10" s="134">
        <f>E10*0.21</f>
        <v>4901400</v>
      </c>
      <c r="H10" s="135"/>
      <c r="I10" s="136">
        <f>G10+E10</f>
        <v>28241400</v>
      </c>
      <c r="J10" s="137"/>
    </row>
    <row r="11" spans="1:10" ht="15.75" thickBot="1">
      <c r="A11" s="83" t="s">
        <v>18</v>
      </c>
      <c r="B11" s="84"/>
      <c r="C11" s="84"/>
      <c r="D11" s="9">
        <v>1</v>
      </c>
      <c r="E11" s="134">
        <f>E10*D11</f>
        <v>23340000</v>
      </c>
      <c r="F11" s="135"/>
      <c r="G11" s="134">
        <f>E11*0.21</f>
        <v>4901400</v>
      </c>
      <c r="H11" s="135"/>
      <c r="I11" s="136">
        <f>G11+E11</f>
        <v>28241400</v>
      </c>
      <c r="J11" s="137"/>
    </row>
    <row r="12" spans="1:10" ht="15.75" thickBot="1">
      <c r="A12" s="122" t="s">
        <v>17</v>
      </c>
      <c r="B12" s="123"/>
      <c r="C12" s="123"/>
      <c r="D12" s="123"/>
      <c r="E12" s="123"/>
      <c r="F12" s="123"/>
      <c r="G12" s="123"/>
      <c r="H12" s="123"/>
      <c r="I12" s="8">
        <v>2</v>
      </c>
      <c r="J12" s="3" t="s">
        <v>6</v>
      </c>
    </row>
    <row r="13" spans="1:10" ht="5.25" customHeight="1" thickBot="1">
      <c r="A13" s="119"/>
      <c r="B13" s="120"/>
      <c r="C13" s="120"/>
      <c r="D13" s="120"/>
      <c r="E13" s="120"/>
      <c r="F13" s="120"/>
      <c r="G13" s="120"/>
      <c r="H13" s="120"/>
      <c r="I13" s="120"/>
      <c r="J13" s="121"/>
    </row>
    <row r="14" spans="1:10" ht="18" customHeight="1" thickBot="1">
      <c r="A14" s="106" t="s">
        <v>38</v>
      </c>
      <c r="B14" s="107"/>
      <c r="C14" s="107"/>
      <c r="D14" s="107"/>
      <c r="E14" s="107"/>
      <c r="F14" s="107"/>
      <c r="G14" s="107"/>
      <c r="H14" s="107"/>
      <c r="I14" s="107"/>
      <c r="J14" s="108"/>
    </row>
    <row r="15" spans="1:10" ht="15.75" thickBot="1">
      <c r="A15" s="128"/>
      <c r="B15" s="129"/>
      <c r="C15" s="129"/>
      <c r="D15" s="129"/>
      <c r="E15" s="130" t="s">
        <v>3</v>
      </c>
      <c r="F15" s="130"/>
      <c r="G15" s="130" t="s">
        <v>4</v>
      </c>
      <c r="H15" s="130"/>
      <c r="I15" s="130" t="s">
        <v>5</v>
      </c>
      <c r="J15" s="131"/>
    </row>
    <row r="16" spans="1:10" ht="32.25" customHeight="1" thickBot="1">
      <c r="A16" s="98" t="s">
        <v>14</v>
      </c>
      <c r="B16" s="99"/>
      <c r="C16" s="99"/>
      <c r="D16" s="99"/>
      <c r="E16" s="100">
        <f>76700/2</f>
        <v>38350</v>
      </c>
      <c r="F16" s="100"/>
      <c r="G16" s="100">
        <f>E16*0.21</f>
        <v>8053.5</v>
      </c>
      <c r="H16" s="100"/>
      <c r="I16" s="117">
        <f>G16+E16</f>
        <v>46403.5</v>
      </c>
      <c r="J16" s="118"/>
    </row>
    <row r="17" spans="1:11" ht="15.75" thickBot="1">
      <c r="A17" s="122" t="s">
        <v>20</v>
      </c>
      <c r="B17" s="123"/>
      <c r="C17" s="123"/>
      <c r="D17" s="123"/>
      <c r="E17" s="123"/>
      <c r="F17" s="123"/>
      <c r="G17" s="123"/>
      <c r="H17" s="123"/>
      <c r="I17" s="8">
        <v>2</v>
      </c>
      <c r="J17" s="3" t="s">
        <v>7</v>
      </c>
      <c r="K17" s="1" t="s">
        <v>269</v>
      </c>
    </row>
    <row r="18" spans="1:11" ht="32.25" customHeight="1" thickBot="1">
      <c r="A18" s="126" t="s">
        <v>15</v>
      </c>
      <c r="B18" s="127"/>
      <c r="C18" s="127"/>
      <c r="D18" s="127"/>
      <c r="E18" s="104">
        <f>E16*(8-I12)*I17</f>
        <v>460200</v>
      </c>
      <c r="F18" s="104"/>
      <c r="G18" s="104">
        <f>G16*(8-I12)*I17</f>
        <v>96642</v>
      </c>
      <c r="H18" s="104"/>
      <c r="I18" s="104">
        <f>I16*(8-I12)*I17</f>
        <v>556842</v>
      </c>
      <c r="J18" s="105"/>
    </row>
    <row r="19" spans="1:11" ht="3.75" customHeight="1" thickBot="1">
      <c r="A19" s="119"/>
      <c r="B19" s="120"/>
      <c r="C19" s="120"/>
      <c r="D19" s="120"/>
      <c r="E19" s="120"/>
      <c r="F19" s="120"/>
      <c r="G19" s="120"/>
      <c r="H19" s="120"/>
      <c r="I19" s="120"/>
      <c r="J19" s="121"/>
    </row>
    <row r="20" spans="1:11" ht="47.25" customHeight="1" thickBot="1">
      <c r="A20" s="98" t="s">
        <v>21</v>
      </c>
      <c r="B20" s="99"/>
      <c r="C20" s="99"/>
      <c r="D20" s="99"/>
      <c r="E20" s="100">
        <v>0</v>
      </c>
      <c r="F20" s="100"/>
      <c r="G20" s="100">
        <f>E20*0.21</f>
        <v>0</v>
      </c>
      <c r="H20" s="100"/>
      <c r="I20" s="117">
        <f>G20+E20</f>
        <v>0</v>
      </c>
      <c r="J20" s="118"/>
    </row>
    <row r="21" spans="1:11" ht="15.75" thickBot="1">
      <c r="A21" s="122" t="s">
        <v>25</v>
      </c>
      <c r="B21" s="123"/>
      <c r="C21" s="123"/>
      <c r="D21" s="123"/>
      <c r="E21" s="123"/>
      <c r="F21" s="123"/>
      <c r="G21" s="123"/>
      <c r="H21" s="123"/>
      <c r="I21" s="8">
        <v>1</v>
      </c>
      <c r="J21" s="3" t="s">
        <v>7</v>
      </c>
    </row>
    <row r="22" spans="1:11" ht="33.75" customHeight="1" thickBot="1">
      <c r="A22" s="124" t="s">
        <v>22</v>
      </c>
      <c r="B22" s="125"/>
      <c r="C22" s="125"/>
      <c r="D22" s="125"/>
      <c r="E22" s="104">
        <f>E20*(8-I12)*I21</f>
        <v>0</v>
      </c>
      <c r="F22" s="104"/>
      <c r="G22" s="104">
        <f>G20*(8-I12)*I21</f>
        <v>0</v>
      </c>
      <c r="H22" s="104"/>
      <c r="I22" s="104">
        <f>I20*(8-I12)*I21</f>
        <v>0</v>
      </c>
      <c r="J22" s="105"/>
    </row>
    <row r="23" spans="1:11" ht="5.25" customHeight="1" thickBot="1">
      <c r="A23" s="119"/>
      <c r="B23" s="120"/>
      <c r="C23" s="120"/>
      <c r="D23" s="120"/>
      <c r="E23" s="120"/>
      <c r="F23" s="120"/>
      <c r="G23" s="120"/>
      <c r="H23" s="120"/>
      <c r="I23" s="120"/>
      <c r="J23" s="121"/>
    </row>
    <row r="24" spans="1:11" ht="54" customHeight="1" thickBot="1">
      <c r="A24" s="98" t="s">
        <v>23</v>
      </c>
      <c r="B24" s="99"/>
      <c r="C24" s="99"/>
      <c r="D24" s="99"/>
      <c r="E24" s="100">
        <v>9500</v>
      </c>
      <c r="F24" s="100"/>
      <c r="G24" s="100">
        <f>E24*0.21</f>
        <v>1995</v>
      </c>
      <c r="H24" s="100"/>
      <c r="I24" s="117">
        <f>G24+E24</f>
        <v>11495</v>
      </c>
      <c r="J24" s="118"/>
    </row>
    <row r="25" spans="1:11" ht="15.75" thickBot="1">
      <c r="A25" s="98" t="s">
        <v>24</v>
      </c>
      <c r="B25" s="109"/>
      <c r="C25" s="109"/>
      <c r="D25" s="109"/>
      <c r="E25" s="109"/>
      <c r="F25" s="109"/>
      <c r="G25" s="109"/>
      <c r="H25" s="109"/>
      <c r="I25" s="8">
        <v>1</v>
      </c>
      <c r="J25" s="3" t="s">
        <v>7</v>
      </c>
    </row>
    <row r="26" spans="1:11" ht="36" customHeight="1" thickBot="1">
      <c r="A26" s="110" t="s">
        <v>26</v>
      </c>
      <c r="B26" s="111"/>
      <c r="C26" s="111"/>
      <c r="D26" s="111"/>
      <c r="E26" s="104">
        <f>E24*(8-I12)*I25</f>
        <v>57000</v>
      </c>
      <c r="F26" s="104"/>
      <c r="G26" s="104">
        <f>G24*(8-I12)*I25</f>
        <v>11970</v>
      </c>
      <c r="H26" s="104"/>
      <c r="I26" s="104">
        <f>I24*(8-I12)*I25</f>
        <v>68970</v>
      </c>
      <c r="J26" s="105"/>
    </row>
    <row r="27" spans="1:11" ht="4.5" customHeight="1" thickBot="1">
      <c r="A27" s="112"/>
      <c r="B27" s="113"/>
      <c r="C27" s="113"/>
      <c r="D27" s="113"/>
      <c r="E27" s="113"/>
      <c r="F27" s="113"/>
      <c r="G27" s="113"/>
      <c r="H27" s="113"/>
      <c r="I27" s="113"/>
      <c r="J27" s="114"/>
    </row>
    <row r="28" spans="1:11" ht="30" customHeight="1" thickBot="1">
      <c r="A28" s="115" t="s">
        <v>27</v>
      </c>
      <c r="B28" s="116"/>
      <c r="C28" s="116"/>
      <c r="D28" s="116"/>
      <c r="E28" s="104">
        <f>D11*(E18+E22+E26)</f>
        <v>517200</v>
      </c>
      <c r="F28" s="104"/>
      <c r="G28" s="104">
        <f>D11*(G18+G22+G26)</f>
        <v>108612</v>
      </c>
      <c r="H28" s="104"/>
      <c r="I28" s="104">
        <f>D11*(I18+I22+I26)</f>
        <v>625812</v>
      </c>
      <c r="J28" s="105"/>
    </row>
    <row r="29" spans="1:11" ht="29.25" customHeight="1" thickBot="1">
      <c r="A29" s="106" t="s">
        <v>52</v>
      </c>
      <c r="B29" s="107"/>
      <c r="C29" s="107"/>
      <c r="D29" s="107"/>
      <c r="E29" s="107"/>
      <c r="F29" s="107"/>
      <c r="G29" s="107"/>
      <c r="H29" s="107"/>
      <c r="I29" s="107"/>
      <c r="J29" s="108"/>
    </row>
    <row r="30" spans="1:11" ht="29.25" customHeight="1" thickBot="1">
      <c r="A30" s="98" t="s">
        <v>29</v>
      </c>
      <c r="B30" s="99"/>
      <c r="C30" s="99"/>
      <c r="D30" s="99"/>
      <c r="E30" s="100">
        <v>2000</v>
      </c>
      <c r="F30" s="100"/>
      <c r="G30" s="100">
        <f>E30*0.21</f>
        <v>420</v>
      </c>
      <c r="H30" s="100"/>
      <c r="I30" s="100">
        <f>G30+E30</f>
        <v>2420</v>
      </c>
      <c r="J30" s="101"/>
    </row>
    <row r="31" spans="1:11" ht="48" customHeight="1" thickBot="1">
      <c r="A31" s="98" t="s">
        <v>30</v>
      </c>
      <c r="B31" s="99"/>
      <c r="C31" s="99"/>
      <c r="D31" s="99"/>
      <c r="E31" s="100">
        <v>6000</v>
      </c>
      <c r="F31" s="100"/>
      <c r="G31" s="100">
        <f>E31*0.21</f>
        <v>1260</v>
      </c>
      <c r="H31" s="100"/>
      <c r="I31" s="100">
        <f>G31+E31</f>
        <v>7260</v>
      </c>
      <c r="J31" s="101"/>
    </row>
    <row r="32" spans="1:11" ht="39" customHeight="1" thickBot="1">
      <c r="A32" s="102" t="s">
        <v>31</v>
      </c>
      <c r="B32" s="103"/>
      <c r="C32" s="103"/>
      <c r="D32" s="103"/>
      <c r="E32" s="104">
        <f>(E30+E31)*1*(8-I12)</f>
        <v>48000</v>
      </c>
      <c r="F32" s="104"/>
      <c r="G32" s="104">
        <f>(G30+G31)*1*(8-I12)</f>
        <v>10080</v>
      </c>
      <c r="H32" s="104"/>
      <c r="I32" s="104">
        <f>(I30+I31)*1*(8-I12)</f>
        <v>58080</v>
      </c>
      <c r="J32" s="105"/>
    </row>
    <row r="33" spans="1:10" ht="30" customHeight="1" thickBot="1">
      <c r="A33" s="106" t="s">
        <v>53</v>
      </c>
      <c r="B33" s="107"/>
      <c r="C33" s="107"/>
      <c r="D33" s="107"/>
      <c r="E33" s="107"/>
      <c r="F33" s="107"/>
      <c r="G33" s="107"/>
      <c r="H33" s="107"/>
      <c r="I33" s="107"/>
      <c r="J33" s="108"/>
    </row>
    <row r="34" spans="1:10" ht="51" customHeight="1" thickBot="1">
      <c r="A34" s="98" t="s">
        <v>28</v>
      </c>
      <c r="B34" s="99"/>
      <c r="C34" s="99"/>
      <c r="D34" s="99"/>
      <c r="E34" s="100">
        <v>12000</v>
      </c>
      <c r="F34" s="100"/>
      <c r="G34" s="100">
        <f>E34*0.21</f>
        <v>2520</v>
      </c>
      <c r="H34" s="100"/>
      <c r="I34" s="100">
        <f>G34+E34</f>
        <v>14520</v>
      </c>
      <c r="J34" s="101"/>
    </row>
    <row r="35" spans="1:10" ht="3.75" customHeight="1" thickBot="1">
      <c r="A35" s="95"/>
      <c r="B35" s="96"/>
      <c r="C35" s="96"/>
      <c r="D35" s="96"/>
      <c r="E35" s="96"/>
      <c r="F35" s="96"/>
      <c r="G35" s="96"/>
      <c r="H35" s="96"/>
      <c r="I35" s="96"/>
      <c r="J35" s="97"/>
    </row>
    <row r="36" spans="1:10" s="4" customFormat="1" ht="39.75" customHeight="1" thickBot="1">
      <c r="A36" s="86" t="s">
        <v>32</v>
      </c>
      <c r="B36" s="87"/>
      <c r="C36" s="87"/>
      <c r="D36" s="87"/>
      <c r="E36" s="88">
        <f>E11+E28+E34+E32</f>
        <v>23917200</v>
      </c>
      <c r="F36" s="88"/>
      <c r="G36" s="88">
        <f>G11+G28+G34+G32</f>
        <v>5022612</v>
      </c>
      <c r="H36" s="88"/>
      <c r="I36" s="88">
        <f>I11+I28+I34+I32</f>
        <v>28939812</v>
      </c>
      <c r="J36" s="89"/>
    </row>
    <row r="37" spans="1:10" ht="9.75" customHeight="1"/>
    <row r="38" spans="1:10" ht="30" customHeight="1">
      <c r="A38" s="90" t="s">
        <v>10</v>
      </c>
      <c r="B38" s="90"/>
      <c r="C38" s="90"/>
      <c r="D38" s="90"/>
      <c r="E38" s="90"/>
      <c r="F38" s="90"/>
      <c r="G38" s="90"/>
      <c r="H38" s="90"/>
      <c r="I38" s="90"/>
      <c r="J38" s="90"/>
    </row>
    <row r="39" spans="1:10" ht="32.25" customHeight="1">
      <c r="A39" s="91" t="s">
        <v>8</v>
      </c>
      <c r="B39" s="91"/>
      <c r="C39" s="91"/>
      <c r="D39" s="91"/>
      <c r="E39" s="91"/>
      <c r="F39" s="91"/>
      <c r="G39" s="91"/>
      <c r="H39" s="91"/>
      <c r="I39" s="91"/>
      <c r="J39" s="91"/>
    </row>
    <row r="40" spans="1:10" ht="46.5" customHeight="1">
      <c r="A40" s="92" t="s">
        <v>9</v>
      </c>
      <c r="B40" s="92"/>
      <c r="C40" s="92"/>
      <c r="D40" s="92"/>
      <c r="E40" s="92"/>
      <c r="F40" s="92"/>
      <c r="G40" s="92"/>
      <c r="H40" s="92"/>
      <c r="I40" s="92"/>
      <c r="J40" s="92"/>
    </row>
    <row r="41" spans="1:10" ht="44.25" customHeight="1">
      <c r="A41" s="93" t="s">
        <v>11</v>
      </c>
      <c r="B41" s="93"/>
      <c r="C41" s="93"/>
      <c r="D41" s="93"/>
      <c r="E41" s="93"/>
      <c r="F41" s="93"/>
      <c r="G41" s="93"/>
      <c r="H41" s="93"/>
      <c r="I41" s="93"/>
      <c r="J41" s="93"/>
    </row>
    <row r="42" spans="1:10" ht="9" customHeight="1">
      <c r="A42" s="94"/>
      <c r="B42" s="94"/>
      <c r="C42" s="94"/>
      <c r="D42" s="94"/>
      <c r="E42" s="94"/>
      <c r="F42" s="94"/>
      <c r="G42" s="94"/>
      <c r="H42" s="94"/>
      <c r="I42" s="94"/>
      <c r="J42" s="94"/>
    </row>
    <row r="43" spans="1:10" ht="31.5" customHeight="1">
      <c r="A43" s="85" t="s">
        <v>36</v>
      </c>
      <c r="B43" s="85"/>
      <c r="C43" s="85"/>
      <c r="D43" s="85"/>
      <c r="E43" s="85"/>
      <c r="F43" s="85"/>
      <c r="G43" s="85"/>
      <c r="H43" s="85"/>
      <c r="I43" s="85"/>
      <c r="J43" s="85"/>
    </row>
    <row r="44" spans="1:10" ht="33" customHeight="1">
      <c r="A44" s="85" t="s">
        <v>35</v>
      </c>
      <c r="B44" s="85"/>
      <c r="C44" s="85"/>
      <c r="D44" s="85"/>
      <c r="E44" s="85"/>
      <c r="F44" s="85"/>
      <c r="G44" s="85"/>
      <c r="H44" s="85"/>
      <c r="I44" s="85"/>
      <c r="J44" s="85"/>
    </row>
    <row r="45" spans="1:10" ht="39" customHeight="1">
      <c r="A45" s="85" t="s">
        <v>34</v>
      </c>
      <c r="B45" s="85"/>
      <c r="C45" s="85"/>
      <c r="D45" s="85"/>
      <c r="E45" s="85"/>
      <c r="F45" s="85"/>
      <c r="G45" s="85"/>
      <c r="H45" s="85"/>
      <c r="I45" s="85"/>
      <c r="J45" s="85"/>
    </row>
    <row r="46" spans="1:10" ht="17.25">
      <c r="A46" s="5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</mergeCells>
  <pageMargins left="0.24" right="0.24" top="0.25" bottom="0.22" header="0.2" footer="0.2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5"/>
  <sheetViews>
    <sheetView tabSelected="1" workbookViewId="0">
      <selection activeCell="F107" sqref="F107"/>
    </sheetView>
  </sheetViews>
  <sheetFormatPr defaultRowHeight="15"/>
  <cols>
    <col min="1" max="1" width="99.140625" style="69" customWidth="1"/>
    <col min="2" max="2" width="16.28515625" style="69" customWidth="1"/>
    <col min="3" max="3" width="13" style="69" customWidth="1"/>
    <col min="4" max="4" width="19.85546875" style="69" bestFit="1" customWidth="1"/>
    <col min="5" max="5" width="67.140625" style="69" customWidth="1"/>
    <col min="6" max="11" width="9.140625" style="69"/>
    <col min="12" max="12" width="10.7109375" style="69" customWidth="1"/>
    <col min="13" max="16384" width="9.140625" style="69"/>
  </cols>
  <sheetData>
    <row r="1" spans="1:3" ht="66.75" customHeight="1" thickBot="1">
      <c r="A1" s="167"/>
      <c r="B1" s="168"/>
      <c r="C1" s="169"/>
    </row>
    <row r="2" spans="1:3" ht="66.75" customHeight="1" thickBot="1">
      <c r="A2" s="170" t="s">
        <v>51</v>
      </c>
      <c r="B2" s="171"/>
      <c r="C2" s="172"/>
    </row>
    <row r="3" spans="1:3" ht="41.45" customHeight="1" thickBot="1">
      <c r="A3" s="164" t="s">
        <v>57</v>
      </c>
      <c r="B3" s="165"/>
      <c r="C3" s="166"/>
    </row>
    <row r="4" spans="1:3" ht="36.75" thickBot="1">
      <c r="A4" s="21" t="s">
        <v>260</v>
      </c>
      <c r="B4" s="162"/>
      <c r="C4" s="163"/>
    </row>
    <row r="5" spans="1:3" ht="25.5" customHeight="1" thickBot="1">
      <c r="A5" s="33" t="s">
        <v>47</v>
      </c>
      <c r="B5" s="35" t="s">
        <v>48</v>
      </c>
      <c r="C5" s="34" t="s">
        <v>40</v>
      </c>
    </row>
    <row r="6" spans="1:3" ht="16.5" thickBot="1">
      <c r="A6" s="31"/>
      <c r="B6" s="29"/>
      <c r="C6" s="32"/>
    </row>
    <row r="7" spans="1:3" ht="15.75">
      <c r="A7" s="17" t="s">
        <v>41</v>
      </c>
      <c r="B7" s="18" t="s">
        <v>46</v>
      </c>
      <c r="C7" s="19" t="s">
        <v>40</v>
      </c>
    </row>
    <row r="8" spans="1:3" ht="15.75">
      <c r="A8" s="46" t="s">
        <v>44</v>
      </c>
      <c r="B8" s="47"/>
      <c r="C8" s="48"/>
    </row>
    <row r="9" spans="1:3" ht="15.75">
      <c r="A9" s="22" t="s">
        <v>64</v>
      </c>
      <c r="B9" s="11"/>
      <c r="C9" s="14"/>
    </row>
    <row r="10" spans="1:3" ht="15.75">
      <c r="A10" s="55" t="s">
        <v>65</v>
      </c>
      <c r="B10" s="11" t="s">
        <v>223</v>
      </c>
      <c r="C10" s="14"/>
    </row>
    <row r="11" spans="1:3" ht="16.5" customHeight="1">
      <c r="A11" s="55" t="s">
        <v>128</v>
      </c>
      <c r="B11" s="11" t="s">
        <v>223</v>
      </c>
      <c r="C11" s="14" t="s">
        <v>224</v>
      </c>
    </row>
    <row r="12" spans="1:3" ht="15.75">
      <c r="A12" s="46" t="s">
        <v>59</v>
      </c>
      <c r="B12" s="49"/>
      <c r="C12" s="50"/>
    </row>
    <row r="13" spans="1:3" ht="15.75">
      <c r="A13" s="45" t="s">
        <v>58</v>
      </c>
      <c r="B13" s="11"/>
      <c r="C13" s="14"/>
    </row>
    <row r="14" spans="1:3" ht="15.75">
      <c r="A14" s="55" t="s">
        <v>109</v>
      </c>
      <c r="B14" s="11" t="s">
        <v>223</v>
      </c>
      <c r="C14" s="14"/>
    </row>
    <row r="15" spans="1:3" ht="15.75">
      <c r="A15" s="55" t="s">
        <v>110</v>
      </c>
      <c r="B15" s="11" t="s">
        <v>223</v>
      </c>
      <c r="C15" s="14"/>
    </row>
    <row r="16" spans="1:3" ht="15.75">
      <c r="A16" s="55" t="s">
        <v>112</v>
      </c>
      <c r="B16" s="11" t="s">
        <v>223</v>
      </c>
      <c r="C16" s="14"/>
    </row>
    <row r="17" spans="1:3" ht="15.75">
      <c r="A17" s="55" t="s">
        <v>111</v>
      </c>
      <c r="B17" s="11" t="s">
        <v>223</v>
      </c>
      <c r="C17" s="14"/>
    </row>
    <row r="18" spans="1:3" ht="15.75">
      <c r="A18" s="55" t="s">
        <v>113</v>
      </c>
      <c r="B18" s="11" t="s">
        <v>223</v>
      </c>
      <c r="C18" s="14"/>
    </row>
    <row r="19" spans="1:3" ht="15.75">
      <c r="A19" s="55" t="s">
        <v>114</v>
      </c>
      <c r="B19" s="11" t="s">
        <v>223</v>
      </c>
      <c r="C19" s="14"/>
    </row>
    <row r="20" spans="1:3" ht="15.75">
      <c r="A20" s="55" t="s">
        <v>115</v>
      </c>
      <c r="B20" s="11" t="s">
        <v>223</v>
      </c>
      <c r="C20" s="20"/>
    </row>
    <row r="21" spans="1:3" ht="15.75">
      <c r="A21" s="64" t="s">
        <v>68</v>
      </c>
      <c r="B21" s="11"/>
      <c r="C21" s="20"/>
    </row>
    <row r="22" spans="1:3" ht="15.75">
      <c r="A22" s="22" t="s">
        <v>63</v>
      </c>
      <c r="B22" s="11" t="s">
        <v>223</v>
      </c>
      <c r="C22" s="20"/>
    </row>
    <row r="23" spans="1:3" ht="15.75">
      <c r="A23" s="22" t="s">
        <v>175</v>
      </c>
      <c r="B23" s="11" t="s">
        <v>223</v>
      </c>
      <c r="C23" s="20"/>
    </row>
    <row r="24" spans="1:3" ht="15.75">
      <c r="A24" s="22" t="s">
        <v>176</v>
      </c>
      <c r="B24" s="11" t="s">
        <v>223</v>
      </c>
      <c r="C24" s="14"/>
    </row>
    <row r="25" spans="1:3" ht="15.75">
      <c r="A25" s="22" t="s">
        <v>129</v>
      </c>
      <c r="B25" s="11" t="s">
        <v>223</v>
      </c>
      <c r="C25" s="14"/>
    </row>
    <row r="26" spans="1:3" ht="15.75">
      <c r="A26" s="46" t="s">
        <v>180</v>
      </c>
      <c r="B26" s="49"/>
      <c r="C26" s="50"/>
    </row>
    <row r="27" spans="1:3" ht="15.75">
      <c r="A27" s="22" t="s">
        <v>131</v>
      </c>
      <c r="B27" s="11" t="s">
        <v>223</v>
      </c>
      <c r="C27" s="14" t="s">
        <v>227</v>
      </c>
    </row>
    <row r="28" spans="1:3" ht="15.75">
      <c r="A28" s="22" t="s">
        <v>211</v>
      </c>
      <c r="B28" s="11" t="s">
        <v>223</v>
      </c>
      <c r="C28" s="14"/>
    </row>
    <row r="29" spans="1:3" ht="15.75">
      <c r="A29" s="22" t="s">
        <v>140</v>
      </c>
      <c r="B29" s="11" t="s">
        <v>223</v>
      </c>
      <c r="C29" s="41"/>
    </row>
    <row r="30" spans="1:3" ht="15.75">
      <c r="A30" s="22" t="s">
        <v>132</v>
      </c>
      <c r="B30" s="11" t="s">
        <v>223</v>
      </c>
      <c r="C30" s="41" t="s">
        <v>225</v>
      </c>
    </row>
    <row r="31" spans="1:3" ht="15.75">
      <c r="A31" s="22" t="s">
        <v>133</v>
      </c>
      <c r="B31" s="11" t="s">
        <v>223</v>
      </c>
      <c r="C31" s="41"/>
    </row>
    <row r="32" spans="1:3" ht="45">
      <c r="A32" s="22" t="s">
        <v>60</v>
      </c>
      <c r="B32" s="11" t="s">
        <v>223</v>
      </c>
      <c r="C32" s="41"/>
    </row>
    <row r="33" spans="1:3" ht="15.75">
      <c r="A33" s="22" t="s">
        <v>66</v>
      </c>
      <c r="B33" s="11" t="s">
        <v>223</v>
      </c>
      <c r="C33" s="41"/>
    </row>
    <row r="34" spans="1:3" ht="15.75">
      <c r="A34" s="45" t="s">
        <v>177</v>
      </c>
      <c r="B34" s="11" t="s">
        <v>223</v>
      </c>
      <c r="C34" s="41"/>
    </row>
    <row r="35" spans="1:3" ht="15.75">
      <c r="A35" s="65" t="s">
        <v>181</v>
      </c>
      <c r="B35" s="11" t="s">
        <v>223</v>
      </c>
      <c r="C35" s="41"/>
    </row>
    <row r="36" spans="1:3" ht="30">
      <c r="A36" s="65" t="s">
        <v>208</v>
      </c>
      <c r="B36" s="11" t="s">
        <v>223</v>
      </c>
      <c r="C36" s="41"/>
    </row>
    <row r="37" spans="1:3" ht="15.75">
      <c r="A37" s="65" t="s">
        <v>210</v>
      </c>
      <c r="B37" s="11" t="s">
        <v>223</v>
      </c>
      <c r="C37" s="41"/>
    </row>
    <row r="38" spans="1:3" ht="15.75">
      <c r="A38" s="45" t="s">
        <v>74</v>
      </c>
      <c r="B38" s="11" t="s">
        <v>223</v>
      </c>
      <c r="C38" s="41"/>
    </row>
    <row r="39" spans="1:3" ht="105">
      <c r="A39" s="22" t="s">
        <v>209</v>
      </c>
      <c r="B39" s="11" t="s">
        <v>223</v>
      </c>
      <c r="C39" s="41"/>
    </row>
    <row r="40" spans="1:3" ht="15.75">
      <c r="A40" s="22" t="s">
        <v>134</v>
      </c>
      <c r="B40" s="11" t="s">
        <v>223</v>
      </c>
      <c r="C40" s="41"/>
    </row>
    <row r="41" spans="1:3" ht="15.75">
      <c r="A41" s="22" t="s">
        <v>116</v>
      </c>
      <c r="B41" s="11" t="s">
        <v>223</v>
      </c>
      <c r="C41" s="41" t="s">
        <v>228</v>
      </c>
    </row>
    <row r="42" spans="1:3" ht="31.5">
      <c r="A42" s="22" t="s">
        <v>105</v>
      </c>
      <c r="B42" s="11" t="s">
        <v>223</v>
      </c>
      <c r="C42" s="41" t="s">
        <v>229</v>
      </c>
    </row>
    <row r="43" spans="1:3" ht="15.75">
      <c r="A43" s="46" t="s">
        <v>61</v>
      </c>
      <c r="B43" s="53"/>
      <c r="C43" s="54"/>
    </row>
    <row r="44" spans="1:3" ht="15.75">
      <c r="A44" s="22" t="s">
        <v>62</v>
      </c>
      <c r="B44" s="11" t="s">
        <v>223</v>
      </c>
      <c r="C44" s="38" t="s">
        <v>230</v>
      </c>
    </row>
    <row r="45" spans="1:3" ht="15.75">
      <c r="A45" s="22" t="s">
        <v>67</v>
      </c>
      <c r="B45" s="11" t="s">
        <v>223</v>
      </c>
      <c r="C45" s="41"/>
    </row>
    <row r="46" spans="1:3" ht="15.75">
      <c r="A46" s="22" t="s">
        <v>135</v>
      </c>
      <c r="B46" s="11" t="s">
        <v>223</v>
      </c>
      <c r="C46" s="41"/>
    </row>
    <row r="47" spans="1:3" ht="15.75">
      <c r="A47" s="22" t="s">
        <v>138</v>
      </c>
      <c r="B47" s="11" t="s">
        <v>223</v>
      </c>
      <c r="C47" s="41"/>
    </row>
    <row r="48" spans="1:3" ht="15.75">
      <c r="A48" s="22" t="s">
        <v>137</v>
      </c>
      <c r="B48" s="11" t="s">
        <v>223</v>
      </c>
      <c r="C48" s="41"/>
    </row>
    <row r="49" spans="1:3" ht="45">
      <c r="A49" s="22" t="s">
        <v>136</v>
      </c>
      <c r="B49" s="11" t="s">
        <v>223</v>
      </c>
      <c r="C49" s="41"/>
    </row>
    <row r="50" spans="1:3" ht="15.75">
      <c r="A50" s="22" t="s">
        <v>139</v>
      </c>
      <c r="B50" s="11" t="s">
        <v>223</v>
      </c>
      <c r="C50" s="41" t="s">
        <v>231</v>
      </c>
    </row>
    <row r="51" spans="1:3" ht="23.25" customHeight="1">
      <c r="A51" s="46" t="s">
        <v>155</v>
      </c>
      <c r="B51" s="51"/>
      <c r="C51" s="52"/>
    </row>
    <row r="52" spans="1:3" ht="30">
      <c r="A52" s="22" t="s">
        <v>90</v>
      </c>
      <c r="B52" s="11" t="s">
        <v>223</v>
      </c>
      <c r="C52" s="41"/>
    </row>
    <row r="53" spans="1:3" ht="45">
      <c r="A53" s="22" t="s">
        <v>212</v>
      </c>
      <c r="B53" s="11" t="s">
        <v>223</v>
      </c>
      <c r="C53" s="41"/>
    </row>
    <row r="54" spans="1:3" ht="15.75">
      <c r="A54" s="22" t="s">
        <v>183</v>
      </c>
      <c r="B54" s="11" t="s">
        <v>223</v>
      </c>
      <c r="C54" s="41"/>
    </row>
    <row r="55" spans="1:3" ht="18" customHeight="1">
      <c r="A55" s="22" t="s">
        <v>182</v>
      </c>
      <c r="B55" s="11" t="s">
        <v>223</v>
      </c>
      <c r="C55" s="41"/>
    </row>
    <row r="56" spans="1:3" ht="18" customHeight="1">
      <c r="A56" s="22" t="s">
        <v>156</v>
      </c>
      <c r="B56" s="11" t="s">
        <v>223</v>
      </c>
      <c r="C56" s="41"/>
    </row>
    <row r="57" spans="1:3" ht="18" customHeight="1">
      <c r="A57" s="22" t="s">
        <v>179</v>
      </c>
      <c r="B57" s="11" t="s">
        <v>223</v>
      </c>
      <c r="C57" s="41"/>
    </row>
    <row r="58" spans="1:3" ht="18" customHeight="1">
      <c r="A58" s="22" t="s">
        <v>178</v>
      </c>
      <c r="B58" s="11" t="s">
        <v>223</v>
      </c>
      <c r="C58" s="41"/>
    </row>
    <row r="59" spans="1:3" ht="15.75">
      <c r="A59" s="22" t="s">
        <v>191</v>
      </c>
      <c r="B59" s="11" t="s">
        <v>223</v>
      </c>
      <c r="C59" s="41"/>
    </row>
    <row r="60" spans="1:3" ht="23.25" customHeight="1">
      <c r="A60" s="46" t="s">
        <v>89</v>
      </c>
      <c r="B60" s="51"/>
      <c r="C60" s="52"/>
    </row>
    <row r="61" spans="1:3" ht="45">
      <c r="A61" s="22" t="s">
        <v>184</v>
      </c>
      <c r="B61" s="74" t="s">
        <v>223</v>
      </c>
      <c r="C61" s="41"/>
    </row>
    <row r="62" spans="1:3" ht="30">
      <c r="A62" s="22" t="s">
        <v>185</v>
      </c>
      <c r="B62" s="74" t="s">
        <v>223</v>
      </c>
      <c r="C62" s="41"/>
    </row>
    <row r="63" spans="1:3" ht="60">
      <c r="A63" s="22" t="s">
        <v>192</v>
      </c>
      <c r="B63" s="74" t="s">
        <v>223</v>
      </c>
      <c r="C63" s="41"/>
    </row>
    <row r="64" spans="1:3" ht="15.75">
      <c r="A64" s="22" t="s">
        <v>169</v>
      </c>
      <c r="B64" s="74" t="s">
        <v>223</v>
      </c>
      <c r="C64" s="41"/>
    </row>
    <row r="65" spans="1:3" ht="31.5" customHeight="1">
      <c r="A65" s="22" t="s">
        <v>213</v>
      </c>
      <c r="B65" s="74" t="s">
        <v>223</v>
      </c>
      <c r="C65" s="41"/>
    </row>
    <row r="66" spans="1:3" ht="18" customHeight="1">
      <c r="A66" s="22" t="s">
        <v>186</v>
      </c>
      <c r="B66" s="74" t="s">
        <v>223</v>
      </c>
      <c r="C66" s="41"/>
    </row>
    <row r="67" spans="1:3" ht="18" customHeight="1">
      <c r="A67" s="22" t="s">
        <v>187</v>
      </c>
      <c r="B67" s="74" t="s">
        <v>223</v>
      </c>
      <c r="C67" s="41"/>
    </row>
    <row r="68" spans="1:3" ht="18" customHeight="1">
      <c r="A68" s="22" t="s">
        <v>188</v>
      </c>
      <c r="B68" s="74" t="s">
        <v>223</v>
      </c>
      <c r="C68" s="41"/>
    </row>
    <row r="69" spans="1:3" ht="15.75">
      <c r="A69" s="22" t="s">
        <v>75</v>
      </c>
      <c r="B69" s="74" t="s">
        <v>223</v>
      </c>
      <c r="C69" s="41"/>
    </row>
    <row r="70" spans="1:3" ht="30">
      <c r="A70" s="22" t="s">
        <v>214</v>
      </c>
      <c r="B70" s="74" t="s">
        <v>223</v>
      </c>
      <c r="C70" s="41" t="s">
        <v>232</v>
      </c>
    </row>
    <row r="71" spans="1:3" ht="16.5" thickBot="1">
      <c r="A71" s="23" t="s">
        <v>106</v>
      </c>
      <c r="B71" s="74" t="s">
        <v>223</v>
      </c>
      <c r="C71" s="42"/>
    </row>
    <row r="72" spans="1:3" ht="16.5" thickBot="1">
      <c r="A72" s="61" t="s">
        <v>76</v>
      </c>
      <c r="B72" s="75" t="s">
        <v>223</v>
      </c>
      <c r="C72" s="62"/>
    </row>
    <row r="73" spans="1:3" ht="16.5" thickBot="1">
      <c r="A73" s="22" t="s">
        <v>77</v>
      </c>
      <c r="B73" s="75" t="s">
        <v>223</v>
      </c>
      <c r="C73" s="41"/>
    </row>
    <row r="74" spans="1:3" ht="18" customHeight="1" thickBot="1">
      <c r="A74" s="22" t="s">
        <v>107</v>
      </c>
      <c r="B74" s="75" t="s">
        <v>223</v>
      </c>
      <c r="C74" s="41"/>
    </row>
    <row r="75" spans="1:3" ht="16.5" thickBot="1">
      <c r="A75" s="56" t="s">
        <v>78</v>
      </c>
      <c r="B75" s="75" t="s">
        <v>223</v>
      </c>
      <c r="C75" s="63"/>
    </row>
    <row r="76" spans="1:3" ht="31.5" customHeight="1">
      <c r="A76" s="31" t="s">
        <v>93</v>
      </c>
      <c r="B76" s="75" t="s">
        <v>223</v>
      </c>
      <c r="C76" s="60"/>
    </row>
    <row r="77" spans="1:3" ht="16.5" thickBot="1">
      <c r="A77" s="46" t="s">
        <v>81</v>
      </c>
      <c r="B77" s="51"/>
      <c r="C77" s="52"/>
    </row>
    <row r="78" spans="1:3" ht="15" customHeight="1" thickBot="1">
      <c r="A78" s="22" t="s">
        <v>215</v>
      </c>
      <c r="B78" s="75" t="s">
        <v>223</v>
      </c>
      <c r="C78" s="41"/>
    </row>
    <row r="79" spans="1:3" ht="15" customHeight="1" thickBot="1">
      <c r="A79" s="22" t="s">
        <v>79</v>
      </c>
      <c r="B79" s="75" t="s">
        <v>223</v>
      </c>
      <c r="C79" s="41"/>
    </row>
    <row r="80" spans="1:3" ht="15" customHeight="1" thickBot="1">
      <c r="A80" s="22" t="s">
        <v>80</v>
      </c>
      <c r="B80" s="75" t="s">
        <v>223</v>
      </c>
      <c r="C80" s="41"/>
    </row>
    <row r="81" spans="1:6" ht="15" customHeight="1" thickBot="1">
      <c r="A81" s="22" t="s">
        <v>189</v>
      </c>
      <c r="B81" s="75" t="s">
        <v>223</v>
      </c>
      <c r="C81" s="41"/>
    </row>
    <row r="82" spans="1:6" ht="33.75" customHeight="1" thickBot="1">
      <c r="A82" s="22" t="s">
        <v>190</v>
      </c>
      <c r="B82" s="75" t="s">
        <v>223</v>
      </c>
      <c r="C82" s="41"/>
    </row>
    <row r="83" spans="1:6" ht="15" customHeight="1">
      <c r="A83" s="22" t="s">
        <v>207</v>
      </c>
      <c r="B83" s="75" t="s">
        <v>223</v>
      </c>
      <c r="C83" s="41"/>
    </row>
    <row r="84" spans="1:6" ht="17.25" customHeight="1">
      <c r="A84" s="46" t="s">
        <v>85</v>
      </c>
      <c r="B84" s="51"/>
      <c r="C84" s="52"/>
    </row>
    <row r="85" spans="1:6" ht="17.25" customHeight="1">
      <c r="A85" s="22" t="s">
        <v>146</v>
      </c>
      <c r="B85" s="74" t="s">
        <v>223</v>
      </c>
      <c r="C85" s="41" t="s">
        <v>259</v>
      </c>
    </row>
    <row r="86" spans="1:6" ht="30">
      <c r="A86" s="22" t="s">
        <v>83</v>
      </c>
      <c r="B86" s="74" t="s">
        <v>223</v>
      </c>
      <c r="C86" s="41"/>
    </row>
    <row r="87" spans="1:6" ht="15.75">
      <c r="A87" s="77" t="s">
        <v>82</v>
      </c>
      <c r="B87" s="78" t="s">
        <v>233</v>
      </c>
      <c r="C87" s="79" t="s">
        <v>234</v>
      </c>
      <c r="D87" s="69" t="s">
        <v>264</v>
      </c>
      <c r="E87" s="77" t="s">
        <v>265</v>
      </c>
      <c r="F87" s="69" t="s">
        <v>266</v>
      </c>
    </row>
    <row r="88" spans="1:6" ht="15.75">
      <c r="A88" s="22" t="s">
        <v>84</v>
      </c>
      <c r="B88" s="74" t="s">
        <v>223</v>
      </c>
      <c r="C88" s="41">
        <v>202</v>
      </c>
    </row>
    <row r="89" spans="1:6" ht="18" customHeight="1">
      <c r="A89" s="45" t="s">
        <v>145</v>
      </c>
      <c r="B89" s="38"/>
      <c r="C89" s="41"/>
    </row>
    <row r="90" spans="1:6" ht="18" customHeight="1">
      <c r="A90" s="22" t="s">
        <v>118</v>
      </c>
      <c r="B90" s="74" t="s">
        <v>223</v>
      </c>
      <c r="C90" s="76" t="s">
        <v>235</v>
      </c>
    </row>
    <row r="91" spans="1:6" ht="18" customHeight="1">
      <c r="A91" s="22" t="s">
        <v>119</v>
      </c>
      <c r="B91" s="74" t="s">
        <v>223</v>
      </c>
      <c r="C91" s="76" t="s">
        <v>236</v>
      </c>
    </row>
    <row r="92" spans="1:6" ht="18" customHeight="1">
      <c r="A92" s="22" t="s">
        <v>120</v>
      </c>
      <c r="B92" s="74" t="s">
        <v>223</v>
      </c>
      <c r="C92" s="76" t="s">
        <v>237</v>
      </c>
    </row>
    <row r="93" spans="1:6" ht="18" customHeight="1">
      <c r="A93" s="22" t="s">
        <v>121</v>
      </c>
      <c r="B93" s="74" t="s">
        <v>223</v>
      </c>
      <c r="C93" s="76" t="s">
        <v>238</v>
      </c>
    </row>
    <row r="94" spans="1:6" ht="18" customHeight="1">
      <c r="A94" s="45" t="s">
        <v>143</v>
      </c>
      <c r="B94" s="38"/>
      <c r="C94" s="41"/>
    </row>
    <row r="95" spans="1:6" ht="18" customHeight="1">
      <c r="A95" s="22" t="s">
        <v>122</v>
      </c>
      <c r="B95" s="74" t="s">
        <v>223</v>
      </c>
      <c r="C95" s="41" t="s">
        <v>239</v>
      </c>
    </row>
    <row r="96" spans="1:6" ht="18" customHeight="1">
      <c r="A96" s="22" t="s">
        <v>141</v>
      </c>
      <c r="B96" s="74" t="s">
        <v>223</v>
      </c>
      <c r="C96" s="41" t="s">
        <v>240</v>
      </c>
    </row>
    <row r="97" spans="1:12" ht="18" customHeight="1">
      <c r="A97" s="22" t="s">
        <v>123</v>
      </c>
      <c r="B97" s="74" t="s">
        <v>223</v>
      </c>
      <c r="C97" s="41" t="s">
        <v>241</v>
      </c>
    </row>
    <row r="98" spans="1:12" ht="18" customHeight="1">
      <c r="A98" s="22" t="s">
        <v>142</v>
      </c>
      <c r="B98" s="74" t="s">
        <v>223</v>
      </c>
      <c r="C98" s="41" t="s">
        <v>242</v>
      </c>
    </row>
    <row r="99" spans="1:12" ht="18" customHeight="1">
      <c r="A99" s="45" t="s">
        <v>144</v>
      </c>
      <c r="B99" s="38"/>
      <c r="C99" s="41"/>
    </row>
    <row r="100" spans="1:12" ht="18" customHeight="1">
      <c r="A100" s="22" t="s">
        <v>124</v>
      </c>
      <c r="B100" s="74" t="s">
        <v>223</v>
      </c>
      <c r="C100" s="41" t="s">
        <v>243</v>
      </c>
    </row>
    <row r="101" spans="1:12" ht="18" customHeight="1">
      <c r="A101" s="22" t="s">
        <v>125</v>
      </c>
      <c r="B101" s="74" t="s">
        <v>223</v>
      </c>
      <c r="C101" s="41" t="s">
        <v>244</v>
      </c>
    </row>
    <row r="102" spans="1:12" ht="18" customHeight="1">
      <c r="A102" s="22" t="s">
        <v>126</v>
      </c>
      <c r="B102" s="74" t="s">
        <v>223</v>
      </c>
      <c r="C102" s="41" t="s">
        <v>243</v>
      </c>
    </row>
    <row r="103" spans="1:12" ht="18" customHeight="1">
      <c r="A103" s="22" t="s">
        <v>127</v>
      </c>
      <c r="B103" s="74" t="s">
        <v>223</v>
      </c>
      <c r="C103" s="41" t="s">
        <v>245</v>
      </c>
    </row>
    <row r="104" spans="1:12" ht="15.75">
      <c r="A104" s="46" t="s">
        <v>86</v>
      </c>
      <c r="B104" s="51"/>
      <c r="C104" s="52"/>
      <c r="L104" s="70"/>
    </row>
    <row r="105" spans="1:12" ht="30">
      <c r="A105" s="22" t="s">
        <v>219</v>
      </c>
      <c r="B105" s="74" t="s">
        <v>223</v>
      </c>
      <c r="C105" s="41" t="s">
        <v>246</v>
      </c>
      <c r="L105" s="71"/>
    </row>
    <row r="106" spans="1:12" ht="15.75">
      <c r="A106" s="77" t="s">
        <v>117</v>
      </c>
      <c r="B106" s="78" t="s">
        <v>233</v>
      </c>
      <c r="C106" s="79" t="s">
        <v>247</v>
      </c>
      <c r="D106" s="69" t="s">
        <v>264</v>
      </c>
      <c r="E106" s="77" t="s">
        <v>267</v>
      </c>
      <c r="F106" s="69" t="s">
        <v>268</v>
      </c>
      <c r="L106" s="71"/>
    </row>
    <row r="107" spans="1:12" ht="15.75">
      <c r="A107" s="22" t="s">
        <v>147</v>
      </c>
      <c r="B107" s="74" t="s">
        <v>223</v>
      </c>
      <c r="C107" s="41" t="s">
        <v>248</v>
      </c>
      <c r="L107" s="70"/>
    </row>
    <row r="108" spans="1:12" ht="15.75">
      <c r="A108" s="22" t="s">
        <v>194</v>
      </c>
      <c r="B108" s="74" t="s">
        <v>223</v>
      </c>
      <c r="C108" s="41" t="s">
        <v>249</v>
      </c>
      <c r="L108" s="70"/>
    </row>
    <row r="109" spans="1:12" ht="15.75">
      <c r="A109" s="22" t="s">
        <v>88</v>
      </c>
      <c r="B109" s="74" t="s">
        <v>223</v>
      </c>
      <c r="C109" s="41" t="s">
        <v>250</v>
      </c>
      <c r="L109" s="70"/>
    </row>
    <row r="110" spans="1:12" ht="45">
      <c r="A110" s="22" t="s">
        <v>148</v>
      </c>
      <c r="B110" s="74" t="s">
        <v>223</v>
      </c>
      <c r="C110" s="41"/>
      <c r="L110" s="70"/>
    </row>
    <row r="111" spans="1:12" ht="15.75">
      <c r="A111" s="22" t="s">
        <v>87</v>
      </c>
      <c r="B111" s="74" t="s">
        <v>223</v>
      </c>
      <c r="C111" s="41" t="s">
        <v>251</v>
      </c>
      <c r="L111" s="70"/>
    </row>
    <row r="112" spans="1:12" ht="30">
      <c r="A112" s="22" t="s">
        <v>91</v>
      </c>
      <c r="B112" s="74" t="s">
        <v>223</v>
      </c>
      <c r="C112" s="41"/>
      <c r="L112" s="70"/>
    </row>
    <row r="113" spans="1:12" ht="15.75">
      <c r="A113" s="22" t="s">
        <v>92</v>
      </c>
      <c r="B113" s="74" t="s">
        <v>223</v>
      </c>
      <c r="C113" s="41"/>
      <c r="L113" s="70"/>
    </row>
    <row r="114" spans="1:12" ht="30">
      <c r="A114" s="22" t="s">
        <v>93</v>
      </c>
      <c r="B114" s="74" t="s">
        <v>223</v>
      </c>
      <c r="C114" s="41"/>
      <c r="L114" s="70"/>
    </row>
    <row r="115" spans="1:12" ht="60">
      <c r="A115" s="22" t="s">
        <v>94</v>
      </c>
      <c r="B115" s="74" t="s">
        <v>223</v>
      </c>
      <c r="C115" s="41"/>
      <c r="L115" s="70"/>
    </row>
    <row r="116" spans="1:12" ht="15.75">
      <c r="A116" s="22" t="s">
        <v>95</v>
      </c>
      <c r="B116" s="74" t="s">
        <v>223</v>
      </c>
      <c r="C116" s="41"/>
      <c r="L116" s="70"/>
    </row>
    <row r="117" spans="1:12" ht="15.75">
      <c r="A117" s="22" t="s">
        <v>108</v>
      </c>
      <c r="B117" s="74" t="s">
        <v>223</v>
      </c>
      <c r="C117" s="41"/>
      <c r="L117" s="71"/>
    </row>
    <row r="118" spans="1:12" ht="15.75">
      <c r="A118" s="22" t="s">
        <v>104</v>
      </c>
      <c r="B118" s="74" t="s">
        <v>223</v>
      </c>
      <c r="C118" s="41"/>
      <c r="L118" s="70"/>
    </row>
    <row r="119" spans="1:12" ht="15.75">
      <c r="A119" s="22" t="s">
        <v>195</v>
      </c>
      <c r="B119" s="74" t="s">
        <v>223</v>
      </c>
      <c r="C119" s="41"/>
      <c r="L119" s="70"/>
    </row>
    <row r="120" spans="1:12" ht="15.75">
      <c r="A120" s="22" t="s">
        <v>205</v>
      </c>
      <c r="B120" s="74" t="s">
        <v>223</v>
      </c>
      <c r="C120" s="41" t="s">
        <v>252</v>
      </c>
      <c r="L120" s="70"/>
    </row>
    <row r="121" spans="1:12" ht="15.75">
      <c r="A121" s="22" t="s">
        <v>206</v>
      </c>
      <c r="B121" s="74" t="s">
        <v>223</v>
      </c>
      <c r="C121" s="41" t="s">
        <v>226</v>
      </c>
      <c r="L121" s="70"/>
    </row>
    <row r="122" spans="1:12" ht="15.75">
      <c r="A122" s="22" t="s">
        <v>196</v>
      </c>
      <c r="B122" s="74" t="s">
        <v>223</v>
      </c>
      <c r="C122" s="41" t="s">
        <v>253</v>
      </c>
      <c r="L122" s="70"/>
    </row>
    <row r="123" spans="1:12" ht="15.75">
      <c r="A123" s="22" t="s">
        <v>150</v>
      </c>
      <c r="B123" s="74" t="s">
        <v>223</v>
      </c>
      <c r="C123" s="41" t="s">
        <v>255</v>
      </c>
      <c r="L123" s="70"/>
    </row>
    <row r="124" spans="1:12" ht="15.75">
      <c r="A124" s="22" t="s">
        <v>151</v>
      </c>
      <c r="B124" s="74" t="s">
        <v>223</v>
      </c>
      <c r="C124" s="41" t="s">
        <v>256</v>
      </c>
      <c r="L124" s="70"/>
    </row>
    <row r="125" spans="1:12" ht="15.75">
      <c r="A125" s="22" t="s">
        <v>152</v>
      </c>
      <c r="B125" s="74" t="s">
        <v>223</v>
      </c>
      <c r="C125" s="41" t="s">
        <v>257</v>
      </c>
      <c r="L125" s="70"/>
    </row>
    <row r="126" spans="1:12" ht="30">
      <c r="A126" s="22" t="s">
        <v>153</v>
      </c>
      <c r="B126" s="74" t="s">
        <v>223</v>
      </c>
      <c r="C126" s="41" t="s">
        <v>258</v>
      </c>
      <c r="L126" s="70"/>
    </row>
    <row r="127" spans="1:12" ht="45">
      <c r="A127" s="22" t="s">
        <v>154</v>
      </c>
      <c r="B127" s="74" t="s">
        <v>223</v>
      </c>
      <c r="C127" s="41" t="s">
        <v>254</v>
      </c>
      <c r="L127" s="70"/>
    </row>
    <row r="128" spans="1:12" ht="15.75">
      <c r="A128" s="22" t="s">
        <v>149</v>
      </c>
      <c r="B128" s="74" t="s">
        <v>223</v>
      </c>
      <c r="C128" s="41"/>
      <c r="L128" s="70"/>
    </row>
    <row r="129" spans="1:12" ht="30">
      <c r="A129" s="22" t="s">
        <v>220</v>
      </c>
      <c r="B129" s="74" t="s">
        <v>223</v>
      </c>
      <c r="C129" s="41"/>
      <c r="L129" s="70"/>
    </row>
    <row r="130" spans="1:12" ht="19.5" customHeight="1">
      <c r="A130" s="46" t="s">
        <v>96</v>
      </c>
      <c r="B130" s="51"/>
      <c r="C130" s="52"/>
      <c r="L130" s="70"/>
    </row>
    <row r="131" spans="1:12" ht="33.75" customHeight="1">
      <c r="A131" s="22" t="s">
        <v>197</v>
      </c>
      <c r="B131" s="74" t="s">
        <v>223</v>
      </c>
      <c r="C131" s="41"/>
      <c r="L131" s="70"/>
    </row>
    <row r="132" spans="1:12" ht="32.25" customHeight="1">
      <c r="A132" s="22" t="s">
        <v>216</v>
      </c>
      <c r="B132" s="74" t="s">
        <v>223</v>
      </c>
      <c r="C132" s="41"/>
      <c r="L132" s="70"/>
    </row>
    <row r="133" spans="1:12" ht="32.25" customHeight="1">
      <c r="A133" s="22" t="s">
        <v>198</v>
      </c>
      <c r="B133" s="74" t="s">
        <v>223</v>
      </c>
      <c r="C133" s="41"/>
      <c r="L133" s="70"/>
    </row>
    <row r="134" spans="1:12" ht="32.25" customHeight="1">
      <c r="A134" s="22" t="s">
        <v>199</v>
      </c>
      <c r="B134" s="74" t="s">
        <v>223</v>
      </c>
      <c r="C134" s="41"/>
      <c r="L134" s="70"/>
    </row>
    <row r="135" spans="1:12" ht="62.25" customHeight="1">
      <c r="A135" s="22" t="s">
        <v>174</v>
      </c>
      <c r="B135" s="74" t="s">
        <v>223</v>
      </c>
      <c r="C135" s="41"/>
      <c r="L135" s="70"/>
    </row>
    <row r="136" spans="1:12" ht="15.75">
      <c r="A136" s="22" t="s">
        <v>97</v>
      </c>
      <c r="B136" s="74" t="s">
        <v>223</v>
      </c>
      <c r="C136" s="41"/>
      <c r="L136" s="71"/>
    </row>
    <row r="137" spans="1:12" ht="45">
      <c r="A137" s="22" t="s">
        <v>204</v>
      </c>
      <c r="B137" s="74" t="s">
        <v>223</v>
      </c>
      <c r="C137" s="41"/>
      <c r="L137" s="71"/>
    </row>
    <row r="138" spans="1:12" ht="45">
      <c r="A138" s="22" t="s">
        <v>170</v>
      </c>
      <c r="B138" s="74" t="s">
        <v>223</v>
      </c>
      <c r="C138" s="42"/>
      <c r="L138" s="70"/>
    </row>
    <row r="139" spans="1:12" ht="18" customHeight="1">
      <c r="A139" s="22" t="s">
        <v>158</v>
      </c>
      <c r="B139" s="74" t="s">
        <v>223</v>
      </c>
      <c r="C139" s="41"/>
      <c r="L139" s="70"/>
    </row>
    <row r="140" spans="1:12" ht="18" customHeight="1">
      <c r="A140" s="22" t="s">
        <v>217</v>
      </c>
      <c r="B140" s="74" t="s">
        <v>223</v>
      </c>
      <c r="C140" s="41"/>
      <c r="L140" s="70"/>
    </row>
    <row r="141" spans="1:12" ht="30">
      <c r="A141" s="22" t="s">
        <v>218</v>
      </c>
      <c r="B141" s="74" t="s">
        <v>223</v>
      </c>
      <c r="C141" s="41"/>
      <c r="L141" s="70"/>
    </row>
    <row r="142" spans="1:12" ht="18" customHeight="1">
      <c r="A142" s="22" t="s">
        <v>166</v>
      </c>
      <c r="B142" s="74" t="s">
        <v>223</v>
      </c>
      <c r="C142" s="41"/>
      <c r="L142" s="70"/>
    </row>
    <row r="143" spans="1:12" ht="20.25" customHeight="1">
      <c r="A143" s="22" t="s">
        <v>157</v>
      </c>
      <c r="B143" s="74" t="s">
        <v>223</v>
      </c>
      <c r="C143" s="41"/>
      <c r="L143" s="70"/>
    </row>
    <row r="144" spans="1:12" ht="30">
      <c r="A144" s="22" t="s">
        <v>73</v>
      </c>
      <c r="B144" s="74" t="s">
        <v>223</v>
      </c>
      <c r="C144" s="41"/>
      <c r="L144" s="71"/>
    </row>
    <row r="145" spans="1:12" ht="19.5" customHeight="1">
      <c r="A145" s="22" t="s">
        <v>159</v>
      </c>
      <c r="B145" s="74" t="s">
        <v>223</v>
      </c>
      <c r="C145" s="41"/>
      <c r="L145" s="70"/>
    </row>
    <row r="146" spans="1:12" ht="18.75" customHeight="1">
      <c r="A146" s="22" t="s">
        <v>160</v>
      </c>
      <c r="B146" s="74" t="s">
        <v>223</v>
      </c>
      <c r="C146" s="41"/>
      <c r="L146" s="70"/>
    </row>
    <row r="147" spans="1:12" ht="30">
      <c r="A147" s="22" t="s">
        <v>161</v>
      </c>
      <c r="B147" s="74" t="s">
        <v>223</v>
      </c>
      <c r="C147" s="41"/>
      <c r="L147" s="70"/>
    </row>
    <row r="148" spans="1:12" ht="15.75">
      <c r="A148" s="22" t="s">
        <v>162</v>
      </c>
      <c r="B148" s="74" t="s">
        <v>223</v>
      </c>
      <c r="C148" s="41"/>
      <c r="L148" s="71"/>
    </row>
    <row r="149" spans="1:12" ht="30">
      <c r="A149" s="22" t="s">
        <v>163</v>
      </c>
      <c r="B149" s="74" t="s">
        <v>223</v>
      </c>
      <c r="C149" s="41"/>
      <c r="L149" s="71"/>
    </row>
    <row r="150" spans="1:12" ht="15.75">
      <c r="A150" s="22" t="s">
        <v>164</v>
      </c>
      <c r="B150" s="74" t="s">
        <v>223</v>
      </c>
      <c r="C150" s="42"/>
      <c r="L150" s="70"/>
    </row>
    <row r="151" spans="1:12" ht="18" customHeight="1">
      <c r="A151" s="22" t="s">
        <v>167</v>
      </c>
      <c r="B151" s="74" t="s">
        <v>223</v>
      </c>
      <c r="C151" s="41"/>
      <c r="L151" s="70"/>
    </row>
    <row r="152" spans="1:12" ht="18" customHeight="1">
      <c r="A152" s="22" t="s">
        <v>200</v>
      </c>
      <c r="B152" s="74" t="s">
        <v>223</v>
      </c>
      <c r="C152" s="41"/>
      <c r="L152" s="70"/>
    </row>
    <row r="153" spans="1:12" ht="18" customHeight="1">
      <c r="A153" s="22" t="s">
        <v>173</v>
      </c>
      <c r="B153" s="74" t="s">
        <v>223</v>
      </c>
      <c r="C153" s="41"/>
      <c r="L153" s="70"/>
    </row>
    <row r="154" spans="1:12" ht="18" customHeight="1">
      <c r="A154" s="22" t="s">
        <v>172</v>
      </c>
      <c r="B154" s="74" t="s">
        <v>223</v>
      </c>
      <c r="C154" s="41"/>
      <c r="L154" s="70"/>
    </row>
    <row r="155" spans="1:12" ht="20.25" customHeight="1">
      <c r="A155" s="22" t="s">
        <v>171</v>
      </c>
      <c r="B155" s="74" t="s">
        <v>223</v>
      </c>
      <c r="C155" s="41"/>
      <c r="L155" s="70"/>
    </row>
    <row r="156" spans="1:12" ht="20.25" customHeight="1">
      <c r="A156" s="46" t="s">
        <v>69</v>
      </c>
      <c r="B156" s="51"/>
      <c r="C156" s="52"/>
      <c r="L156" s="70"/>
    </row>
    <row r="157" spans="1:12" ht="20.25" customHeight="1">
      <c r="A157" s="66" t="s">
        <v>70</v>
      </c>
      <c r="B157" s="74" t="s">
        <v>223</v>
      </c>
      <c r="C157" s="42"/>
      <c r="L157" s="70"/>
    </row>
    <row r="158" spans="1:12" ht="20.25" customHeight="1">
      <c r="A158" s="66" t="s">
        <v>71</v>
      </c>
      <c r="B158" s="74" t="s">
        <v>223</v>
      </c>
      <c r="C158" s="44"/>
      <c r="L158" s="70"/>
    </row>
    <row r="159" spans="1:12" ht="20.25" customHeight="1">
      <c r="A159" s="66" t="s">
        <v>72</v>
      </c>
      <c r="B159" s="74" t="s">
        <v>223</v>
      </c>
      <c r="C159" s="44"/>
      <c r="L159" s="70"/>
    </row>
    <row r="160" spans="1:12" ht="30">
      <c r="A160" s="66" t="s">
        <v>73</v>
      </c>
      <c r="B160" s="74" t="s">
        <v>223</v>
      </c>
      <c r="C160" s="44"/>
      <c r="L160" s="70"/>
    </row>
    <row r="161" spans="1:12" ht="45">
      <c r="A161" s="66" t="s">
        <v>193</v>
      </c>
      <c r="B161" s="74" t="s">
        <v>223</v>
      </c>
      <c r="C161" s="44"/>
      <c r="L161" s="71"/>
    </row>
    <row r="162" spans="1:12" ht="15.75">
      <c r="A162" s="67" t="s">
        <v>165</v>
      </c>
      <c r="B162" s="74" t="s">
        <v>223</v>
      </c>
      <c r="C162" s="44"/>
      <c r="L162" s="70"/>
    </row>
    <row r="163" spans="1:12" ht="18" customHeight="1">
      <c r="A163" s="22" t="s">
        <v>168</v>
      </c>
      <c r="B163" s="74" t="s">
        <v>223</v>
      </c>
      <c r="C163" s="41"/>
      <c r="L163" s="70"/>
    </row>
    <row r="164" spans="1:12" ht="15.75">
      <c r="A164" s="57" t="s">
        <v>98</v>
      </c>
      <c r="B164" s="37"/>
      <c r="C164" s="13"/>
      <c r="L164" s="70"/>
    </row>
    <row r="165" spans="1:12" ht="15.75">
      <c r="A165" s="22" t="s">
        <v>130</v>
      </c>
      <c r="B165" s="74" t="s">
        <v>223</v>
      </c>
      <c r="C165" s="30"/>
      <c r="L165" s="70"/>
    </row>
    <row r="166" spans="1:12" ht="60">
      <c r="A166" s="22" t="s">
        <v>203</v>
      </c>
      <c r="B166" s="74" t="s">
        <v>223</v>
      </c>
      <c r="C166" s="30"/>
      <c r="L166" s="70"/>
    </row>
    <row r="167" spans="1:12" ht="15.75">
      <c r="A167" s="22" t="s">
        <v>99</v>
      </c>
      <c r="B167" s="74" t="s">
        <v>223</v>
      </c>
      <c r="C167" s="30"/>
      <c r="L167" s="70"/>
    </row>
    <row r="168" spans="1:12" ht="15.75">
      <c r="A168" s="22" t="s">
        <v>201</v>
      </c>
      <c r="B168" s="74" t="s">
        <v>223</v>
      </c>
      <c r="C168" s="20"/>
      <c r="L168" s="70"/>
    </row>
    <row r="169" spans="1:12" ht="90">
      <c r="A169" s="22" t="s">
        <v>202</v>
      </c>
      <c r="B169" s="74" t="s">
        <v>223</v>
      </c>
      <c r="C169" s="20"/>
      <c r="L169" s="70"/>
    </row>
    <row r="170" spans="1:12" ht="15.75">
      <c r="A170" s="22" t="s">
        <v>100</v>
      </c>
      <c r="B170" s="74" t="s">
        <v>223</v>
      </c>
      <c r="C170" s="20"/>
      <c r="L170" s="71"/>
    </row>
    <row r="171" spans="1:12" ht="30">
      <c r="A171" s="22" t="s">
        <v>91</v>
      </c>
      <c r="B171" s="74" t="s">
        <v>223</v>
      </c>
      <c r="C171" s="20"/>
      <c r="L171" s="70"/>
    </row>
    <row r="172" spans="1:12" ht="30">
      <c r="A172" s="66" t="s">
        <v>101</v>
      </c>
      <c r="B172" s="74" t="s">
        <v>223</v>
      </c>
      <c r="C172" s="68"/>
      <c r="L172" s="70"/>
    </row>
    <row r="173" spans="1:12" ht="30">
      <c r="A173" s="59" t="s">
        <v>102</v>
      </c>
      <c r="B173" s="74" t="s">
        <v>223</v>
      </c>
      <c r="C173" s="20"/>
      <c r="L173" s="70"/>
    </row>
    <row r="174" spans="1:12" ht="30">
      <c r="A174" s="58" t="s">
        <v>103</v>
      </c>
      <c r="B174" s="74" t="s">
        <v>223</v>
      </c>
      <c r="C174" s="20"/>
      <c r="L174" s="72"/>
    </row>
    <row r="175" spans="1:12" ht="28.5" customHeight="1">
      <c r="A175" s="12" t="s">
        <v>42</v>
      </c>
      <c r="B175" s="37"/>
      <c r="C175" s="13"/>
    </row>
    <row r="176" spans="1:12" ht="45">
      <c r="A176" s="24" t="s">
        <v>221</v>
      </c>
      <c r="B176" s="36" t="s">
        <v>223</v>
      </c>
      <c r="C176" s="20"/>
    </row>
    <row r="177" spans="1:3" ht="30">
      <c r="A177" s="22" t="s">
        <v>222</v>
      </c>
      <c r="B177" s="36" t="s">
        <v>223</v>
      </c>
      <c r="C177" s="20"/>
    </row>
    <row r="178" spans="1:3" ht="30">
      <c r="A178" s="23" t="s">
        <v>43</v>
      </c>
      <c r="B178" s="36" t="s">
        <v>223</v>
      </c>
      <c r="C178" s="20"/>
    </row>
    <row r="179" spans="1:3" ht="15.75">
      <c r="A179" s="12" t="s">
        <v>44</v>
      </c>
      <c r="B179" s="37"/>
      <c r="C179" s="13"/>
    </row>
    <row r="180" spans="1:3" ht="30">
      <c r="A180" s="23" t="s">
        <v>54</v>
      </c>
      <c r="B180" s="36" t="s">
        <v>223</v>
      </c>
      <c r="C180" s="20"/>
    </row>
    <row r="181" spans="1:3" ht="16.5" thickBot="1">
      <c r="A181" s="23" t="s">
        <v>45</v>
      </c>
      <c r="B181" s="36" t="s">
        <v>223</v>
      </c>
      <c r="C181" s="20"/>
    </row>
    <row r="182" spans="1:3" ht="15.75">
      <c r="A182" s="25" t="s">
        <v>49</v>
      </c>
      <c r="B182" s="28"/>
      <c r="C182" s="15"/>
    </row>
    <row r="183" spans="1:3" ht="16.5" thickBot="1">
      <c r="A183" s="26" t="s">
        <v>50</v>
      </c>
      <c r="B183" s="39"/>
      <c r="C183" s="16"/>
    </row>
    <row r="184" spans="1:3" ht="47.25">
      <c r="A184" s="27" t="s">
        <v>55</v>
      </c>
      <c r="B184" s="40"/>
      <c r="C184" s="43"/>
    </row>
    <row r="185" spans="1:3" ht="48" thickBot="1">
      <c r="A185" s="26" t="s">
        <v>56</v>
      </c>
      <c r="B185" s="39"/>
      <c r="C185" s="16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rozpis cen</vt:lpstr>
      <vt:lpstr>průzkum trhu - specifikace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Jaroslav Ptáče</cp:lastModifiedBy>
  <cp:lastPrinted>2017-03-17T08:38:19Z</cp:lastPrinted>
  <dcterms:created xsi:type="dcterms:W3CDTF">2016-05-04T05:30:34Z</dcterms:created>
  <dcterms:modified xsi:type="dcterms:W3CDTF">2021-02-03T08:12:03Z</dcterms:modified>
</cp:coreProperties>
</file>