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N OLOMOUC AVAFIT\"/>
    </mc:Choice>
  </mc:AlternateContent>
  <xr:revisionPtr revIDLastSave="0" documentId="8_{3583BD47-E7AC-456D-9EC2-B11A0955FFFD}" xr6:coauthVersionLast="45" xr6:coauthVersionMax="45" xr10:uidLastSave="{00000000-0000-0000-0000-000000000000}"/>
  <bookViews>
    <workbookView xWindow="-120" yWindow="-120" windowWidth="29040" windowHeight="1824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1" i="2" l="1"/>
  <c r="C89" i="2"/>
  <c r="G10" i="1"/>
  <c r="I10" i="1" s="1"/>
  <c r="E11" i="1"/>
  <c r="G34" i="1"/>
  <c r="I34" i="1" s="1"/>
  <c r="G31" i="1"/>
  <c r="I31" i="1" s="1"/>
  <c r="G30" i="1"/>
  <c r="I30" i="1" s="1"/>
  <c r="G24" i="1"/>
  <c r="I24" i="1" s="1"/>
  <c r="G20" i="1"/>
  <c r="I20" i="1" s="1"/>
  <c r="G16" i="1"/>
  <c r="I16" i="1" s="1"/>
  <c r="G11" i="1" l="1"/>
  <c r="I11" i="1" s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E36" i="1" s="1"/>
  <c r="G28" i="1"/>
  <c r="I28" i="1"/>
  <c r="I36" i="1" s="1"/>
  <c r="G36" i="1" l="1"/>
</calcChain>
</file>

<file path=xl/sharedStrings.xml><?xml version="1.0" encoding="utf-8"?>
<sst xmlns="http://schemas.openxmlformats.org/spreadsheetml/2006/main" count="215" uniqueCount="140">
  <si>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</si>
  <si>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</si>
  <si>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</si>
  <si>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</si>
  <si>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</si>
  <si>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</si>
  <si>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</si>
  <si>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</si>
  <si>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</si>
  <si>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</si>
  <si>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</si>
  <si>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</si>
  <si>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</si>
  <si>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</si>
  <si>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</si>
  <si>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</si>
  <si>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</si>
  <si>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</si>
  <si>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</si>
  <si>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</si>
  <si>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</si>
  <si>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</si>
  <si>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</si>
  <si>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</si>
  <si>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</si>
  <si>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</si>
  <si>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</si>
  <si>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</si>
  <si>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</si>
  <si>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</si>
  <si>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</si>
  <si>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</si>
  <si>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</si>
  <si>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</si>
  <si>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</si>
  <si>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</si>
  <si>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</si>
  <si>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</si>
  <si>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</si>
  <si>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</si>
  <si>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</si>
  <si>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</si>
  <si>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</si>
  <si>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</si>
  <si>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</si>
  <si>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</si>
  <si>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</si>
  <si>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</si>
  <si>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</si>
  <si>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</si>
  <si>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</si>
  <si>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</si>
  <si>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</si>
  <si>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</si>
  <si>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</si>
  <si>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</si>
  <si>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</si>
  <si>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</si>
  <si>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</si>
  <si>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</si>
  <si>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</si>
  <si>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</si>
  <si>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</si>
  <si>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</si>
  <si>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</si>
  <si>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</si>
  <si>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</si>
  <si>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</si>
  <si>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</si>
  <si>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</si>
  <si>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</si>
  <si>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</si>
  <si>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</si>
  <si>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</si>
  <si>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</si>
  <si>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</si>
  <si>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</si>
  <si>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</si>
  <si>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</si>
  <si>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</si>
  <si>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</si>
  <si>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</si>
  <si>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</si>
  <si>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</si>
  <si>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</si>
  <si>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</si>
  <si>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</si>
  <si>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</si>
  <si>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</si>
  <si>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</si>
  <si>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</si>
  <si>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</si>
  <si>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</si>
  <si>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</si>
  <si>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</si>
  <si>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</si>
  <si>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</si>
  <si>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</si>
  <si>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</si>
  <si>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</si>
  <si>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</si>
  <si>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</si>
  <si>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</si>
  <si>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</si>
  <si>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</si>
  <si>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</si>
  <si>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</si>
  <si>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</si>
  <si>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</si>
  <si>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</si>
  <si>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</si>
  <si>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</si>
  <si>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</si>
  <si>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</si>
  <si>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</si>
  <si>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</si>
  <si>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</si>
  <si>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</si>
  <si>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</si>
  <si>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</si>
  <si>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</si>
  <si>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</si>
  <si>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</si>
  <si>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</si>
  <si>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</si>
  <si>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</si>
  <si>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</si>
  <si>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</si>
  <si>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</si>
  <si>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</si>
  <si>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</si>
  <si>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</si>
  <si>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</si>
  <si>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</si>
  <si>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</si>
  <si>
    <t>ANO</t>
  </si>
  <si>
    <t>UPGRADE AVANTO FIT</t>
  </si>
  <si>
    <t>SIEMENS HEALTHCARE s.r.o</t>
  </si>
  <si>
    <t>Ing.Jiří TERŠ</t>
  </si>
  <si>
    <t>jiri.ters@siemens.com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</si>
</sst>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0" xfId="0" applyFont="1" applyFill="1" applyBorder="1" applyAlignment="1">
      <alignment horizontal="left" vertical="center" wrapText="1"/>
    </xf>
    <xf numFmtId="44" fontId="15" fillId="9" borderId="50" xfId="1" applyFont="1" applyFill="1" applyBorder="1" applyAlignment="1">
      <alignment horizontal="center" vertical="center" wrapText="1"/>
    </xf>
    <xf numFmtId="44" fontId="15" fillId="9" borderId="32" xfId="1" applyFont="1" applyFill="1" applyBorder="1" applyAlignment="1">
      <alignment horizontal="center" vertical="center" wrapText="1"/>
    </xf>
    <xf numFmtId="44" fontId="15" fillId="9" borderId="36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2" fillId="4" borderId="11" xfId="1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Currency" xfId="1" builtinId="4"/>
    <cellStyle name="Normal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topLeftCell="A73" workbookViewId="0">
      <selection activeCell="C89" sqref="C89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1"/>
      <c r="B1" s="61"/>
      <c r="C1" s="61"/>
    </row>
    <row r="2" spans="1:3" ht="66.75" customHeight="1" thickBot="1" x14ac:dyDescent="0.3">
      <c r="A2" s="62" t="s">
        <v>54</v>
      </c>
      <c r="B2" s="63"/>
      <c r="C2" s="64"/>
    </row>
    <row r="3" spans="1:3" ht="41.45" customHeight="1" thickBot="1" x14ac:dyDescent="0.3">
      <c r="A3" s="58" t="s">
        <v>133</v>
      </c>
      <c r="B3" s="59"/>
      <c r="C3" s="60"/>
    </row>
    <row r="4" spans="1:3" ht="29.45" customHeight="1" thickBot="1" x14ac:dyDescent="0.3">
      <c r="A4" s="26" t="s">
        <v>53</v>
      </c>
      <c r="B4" s="56"/>
      <c r="C4" s="57"/>
    </row>
    <row r="5" spans="1:3" ht="25.5" customHeight="1" thickBot="1" x14ac:dyDescent="0.3">
      <c r="A5" s="39" t="s">
        <v>47</v>
      </c>
      <c r="B5" s="41" t="s">
        <v>48</v>
      </c>
      <c r="C5" s="40" t="s">
        <v>40</v>
      </c>
    </row>
    <row r="6" spans="1:3" ht="32.25" thickBot="1" x14ac:dyDescent="0.3">
      <c r="A6" s="37" t="s">
        <v>134</v>
      </c>
      <c r="B6" s="35" t="s">
        <v>135</v>
      </c>
      <c r="C6" s="38" t="s">
        <v>136</v>
      </c>
    </row>
    <row r="7" spans="1:3" ht="15.75" x14ac:dyDescent="0.25">
      <c r="A7" s="22" t="s">
        <v>41</v>
      </c>
      <c r="B7" s="23" t="s">
        <v>46</v>
      </c>
      <c r="C7" s="24" t="s">
        <v>40</v>
      </c>
    </row>
    <row r="8" spans="1:3" ht="30" x14ac:dyDescent="0.25">
      <c r="A8" s="27" t="s">
        <v>60</v>
      </c>
      <c r="B8" s="35" t="s">
        <v>135</v>
      </c>
      <c r="C8" s="21"/>
    </row>
    <row r="9" spans="1:3" ht="30" x14ac:dyDescent="0.25">
      <c r="A9" s="27" t="s">
        <v>61</v>
      </c>
      <c r="B9" s="35" t="s">
        <v>135</v>
      </c>
      <c r="C9" s="21"/>
    </row>
    <row r="10" spans="1:3" ht="15.75" x14ac:dyDescent="0.25">
      <c r="A10" s="27" t="s">
        <v>62</v>
      </c>
      <c r="B10" s="35" t="s">
        <v>135</v>
      </c>
      <c r="C10" s="21"/>
    </row>
    <row r="11" spans="1:3" ht="15.75" x14ac:dyDescent="0.25">
      <c r="A11" s="48" t="s">
        <v>63</v>
      </c>
      <c r="B11" s="18"/>
      <c r="C11" s="21"/>
    </row>
    <row r="12" spans="1:3" ht="15.75" x14ac:dyDescent="0.25">
      <c r="A12" s="27" t="s">
        <v>64</v>
      </c>
      <c r="B12" s="35" t="s">
        <v>135</v>
      </c>
      <c r="C12" s="21"/>
    </row>
    <row r="13" spans="1:3" ht="15.75" x14ac:dyDescent="0.25">
      <c r="A13" s="27" t="s">
        <v>65</v>
      </c>
      <c r="B13" s="35" t="s">
        <v>135</v>
      </c>
      <c r="C13" s="25"/>
    </row>
    <row r="14" spans="1:3" ht="30" x14ac:dyDescent="0.25">
      <c r="A14" s="27" t="s">
        <v>66</v>
      </c>
      <c r="B14" s="35" t="s">
        <v>135</v>
      </c>
      <c r="C14" s="49"/>
    </row>
    <row r="15" spans="1:3" ht="15.75" x14ac:dyDescent="0.25">
      <c r="A15" s="27" t="s">
        <v>67</v>
      </c>
      <c r="B15" s="35" t="s">
        <v>135</v>
      </c>
      <c r="C15" s="49"/>
    </row>
    <row r="16" spans="1:3" ht="15.75" x14ac:dyDescent="0.25">
      <c r="A16" s="27" t="s">
        <v>68</v>
      </c>
      <c r="B16" s="43"/>
      <c r="C16" s="21"/>
    </row>
    <row r="17" spans="1:3" ht="15.75" x14ac:dyDescent="0.25">
      <c r="A17" s="27" t="s">
        <v>69</v>
      </c>
      <c r="B17" s="35" t="s">
        <v>135</v>
      </c>
      <c r="C17" s="21"/>
    </row>
    <row r="18" spans="1:3" ht="30" x14ac:dyDescent="0.25">
      <c r="A18" s="27" t="s">
        <v>70</v>
      </c>
      <c r="B18" s="35" t="s">
        <v>135</v>
      </c>
      <c r="C18" s="47"/>
    </row>
    <row r="19" spans="1:3" ht="30" x14ac:dyDescent="0.25">
      <c r="A19" s="27" t="s">
        <v>71</v>
      </c>
      <c r="B19" s="35" t="s">
        <v>135</v>
      </c>
      <c r="C19" s="47"/>
    </row>
    <row r="20" spans="1:3" ht="15.75" x14ac:dyDescent="0.25">
      <c r="A20" s="48" t="s">
        <v>72</v>
      </c>
      <c r="B20" s="44"/>
      <c r="C20" s="47"/>
    </row>
    <row r="21" spans="1:3" ht="30" x14ac:dyDescent="0.25">
      <c r="A21" s="27" t="s">
        <v>73</v>
      </c>
      <c r="B21" s="35" t="s">
        <v>135</v>
      </c>
      <c r="C21" s="47"/>
    </row>
    <row r="22" spans="1:3" ht="15.75" x14ac:dyDescent="0.25">
      <c r="A22" s="27" t="s">
        <v>74</v>
      </c>
      <c r="B22" s="35" t="s">
        <v>135</v>
      </c>
      <c r="C22" s="47"/>
    </row>
    <row r="23" spans="1:3" ht="15.75" x14ac:dyDescent="0.25">
      <c r="A23" s="27" t="s">
        <v>75</v>
      </c>
      <c r="B23" s="35" t="s">
        <v>135</v>
      </c>
      <c r="C23" s="47"/>
    </row>
    <row r="24" spans="1:3" ht="30" x14ac:dyDescent="0.25">
      <c r="A24" s="27" t="s">
        <v>76</v>
      </c>
      <c r="B24" s="35" t="s">
        <v>135</v>
      </c>
      <c r="C24" s="47"/>
    </row>
    <row r="25" spans="1:3" ht="30" x14ac:dyDescent="0.25">
      <c r="A25" s="27" t="s">
        <v>77</v>
      </c>
      <c r="B25" s="35" t="s">
        <v>135</v>
      </c>
      <c r="C25" s="47"/>
    </row>
    <row r="26" spans="1:3" ht="15.75" x14ac:dyDescent="0.25">
      <c r="A26" s="27" t="s">
        <v>78</v>
      </c>
      <c r="B26" s="35" t="s">
        <v>135</v>
      </c>
      <c r="C26" s="47"/>
    </row>
    <row r="27" spans="1:3" ht="15.75" x14ac:dyDescent="0.25">
      <c r="A27" s="27" t="s">
        <v>79</v>
      </c>
      <c r="B27" s="35" t="s">
        <v>135</v>
      </c>
      <c r="C27" s="47"/>
    </row>
    <row r="28" spans="1:3" ht="15.75" x14ac:dyDescent="0.25">
      <c r="A28" s="48" t="s">
        <v>80</v>
      </c>
      <c r="B28" s="50"/>
      <c r="C28" s="47"/>
    </row>
    <row r="29" spans="1:3" ht="30" x14ac:dyDescent="0.25">
      <c r="A29" s="27" t="s">
        <v>81</v>
      </c>
      <c r="B29" s="35" t="s">
        <v>135</v>
      </c>
      <c r="C29" s="47"/>
    </row>
    <row r="30" spans="1:3" ht="30" x14ac:dyDescent="0.25">
      <c r="A30" s="27" t="s">
        <v>82</v>
      </c>
      <c r="B30" s="35" t="s">
        <v>135</v>
      </c>
      <c r="C30" s="47"/>
    </row>
    <row r="31" spans="1:3" ht="15.75" x14ac:dyDescent="0.25">
      <c r="A31" s="48" t="s">
        <v>83</v>
      </c>
      <c r="B31" s="50"/>
      <c r="C31" s="47"/>
    </row>
    <row r="32" spans="1:3" ht="30" x14ac:dyDescent="0.25">
      <c r="A32" s="27" t="s">
        <v>84</v>
      </c>
      <c r="B32" s="35" t="s">
        <v>135</v>
      </c>
      <c r="C32" s="47"/>
    </row>
    <row r="33" spans="1:3" ht="45" x14ac:dyDescent="0.25">
      <c r="A33" s="27" t="s">
        <v>85</v>
      </c>
      <c r="B33" s="35" t="s">
        <v>135</v>
      </c>
      <c r="C33" s="47"/>
    </row>
    <row r="34" spans="1:3" ht="30" x14ac:dyDescent="0.25">
      <c r="A34" s="51" t="s">
        <v>86</v>
      </c>
      <c r="B34" s="35" t="s">
        <v>135</v>
      </c>
      <c r="C34" s="47"/>
    </row>
    <row r="35" spans="1:3" ht="15.75" x14ac:dyDescent="0.25">
      <c r="A35" s="27" t="s">
        <v>88</v>
      </c>
      <c r="B35" s="35" t="s">
        <v>135</v>
      </c>
      <c r="C35" s="47"/>
    </row>
    <row r="36" spans="1:3" ht="30" x14ac:dyDescent="0.25">
      <c r="A36" s="27" t="s">
        <v>87</v>
      </c>
      <c r="B36" s="35" t="s">
        <v>135</v>
      </c>
      <c r="C36" s="47"/>
    </row>
    <row r="37" spans="1:3" ht="30" x14ac:dyDescent="0.25">
      <c r="A37" s="27" t="s">
        <v>89</v>
      </c>
      <c r="B37" s="35" t="s">
        <v>135</v>
      </c>
      <c r="C37" s="47"/>
    </row>
    <row r="38" spans="1:3" ht="30" x14ac:dyDescent="0.25">
      <c r="A38" s="27" t="s">
        <v>90</v>
      </c>
      <c r="B38" s="35" t="s">
        <v>135</v>
      </c>
      <c r="C38" s="47"/>
    </row>
    <row r="39" spans="1:3" ht="30" x14ac:dyDescent="0.25">
      <c r="A39" s="27" t="s">
        <v>91</v>
      </c>
      <c r="B39" s="35" t="s">
        <v>135</v>
      </c>
      <c r="C39" s="47"/>
    </row>
    <row r="40" spans="1:3" ht="30" x14ac:dyDescent="0.25">
      <c r="A40" s="27" t="s">
        <v>92</v>
      </c>
      <c r="B40" s="35" t="s">
        <v>135</v>
      </c>
      <c r="C40" s="47"/>
    </row>
    <row r="41" spans="1:3" ht="15.75" x14ac:dyDescent="0.25">
      <c r="A41" s="27" t="s">
        <v>93</v>
      </c>
      <c r="B41" s="35" t="s">
        <v>135</v>
      </c>
      <c r="C41" s="47"/>
    </row>
    <row r="42" spans="1:3" ht="15.75" x14ac:dyDescent="0.25">
      <c r="A42" s="27" t="s">
        <v>94</v>
      </c>
      <c r="B42" s="35" t="s">
        <v>135</v>
      </c>
      <c r="C42" s="47"/>
    </row>
    <row r="43" spans="1:3" ht="15.75" x14ac:dyDescent="0.25">
      <c r="A43" s="48" t="s">
        <v>95</v>
      </c>
      <c r="B43" s="50"/>
      <c r="C43" s="47"/>
    </row>
    <row r="44" spans="1:3" ht="30" x14ac:dyDescent="0.25">
      <c r="A44" s="27" t="s">
        <v>96</v>
      </c>
      <c r="B44" s="35" t="s">
        <v>135</v>
      </c>
      <c r="C44" s="47"/>
    </row>
    <row r="45" spans="1:3" ht="30" x14ac:dyDescent="0.25">
      <c r="A45" s="27" t="s">
        <v>97</v>
      </c>
      <c r="B45" s="35" t="s">
        <v>135</v>
      </c>
      <c r="C45" s="47"/>
    </row>
    <row r="46" spans="1:3" ht="15.75" x14ac:dyDescent="0.25">
      <c r="A46" s="48" t="s">
        <v>98</v>
      </c>
      <c r="B46" s="50"/>
      <c r="C46" s="47"/>
    </row>
    <row r="47" spans="1:3" ht="30" x14ac:dyDescent="0.25">
      <c r="A47" s="27" t="s">
        <v>99</v>
      </c>
      <c r="B47" s="35" t="s">
        <v>135</v>
      </c>
      <c r="C47" s="47"/>
    </row>
    <row r="48" spans="1:3" ht="45" x14ac:dyDescent="0.25">
      <c r="A48" s="27" t="s">
        <v>100</v>
      </c>
      <c r="B48" s="35" t="s">
        <v>135</v>
      </c>
      <c r="C48" s="47"/>
    </row>
    <row r="49" spans="1:3" ht="45" x14ac:dyDescent="0.25">
      <c r="A49" s="27" t="s">
        <v>101</v>
      </c>
      <c r="B49" s="35" t="s">
        <v>135</v>
      </c>
      <c r="C49" s="47"/>
    </row>
    <row r="50" spans="1:3" ht="15.75" x14ac:dyDescent="0.25">
      <c r="A50" s="27" t="s">
        <v>105</v>
      </c>
      <c r="B50" s="35" t="s">
        <v>135</v>
      </c>
      <c r="C50" s="47"/>
    </row>
    <row r="51" spans="1:3" ht="15.75" x14ac:dyDescent="0.25">
      <c r="A51" s="27" t="s">
        <v>102</v>
      </c>
      <c r="B51" s="35" t="s">
        <v>135</v>
      </c>
      <c r="C51" s="47"/>
    </row>
    <row r="52" spans="1:3" ht="15.75" x14ac:dyDescent="0.25">
      <c r="A52" s="27" t="s">
        <v>103</v>
      </c>
      <c r="B52" s="35" t="s">
        <v>135</v>
      </c>
      <c r="C52" s="47"/>
    </row>
    <row r="53" spans="1:3" ht="30" x14ac:dyDescent="0.25">
      <c r="A53" s="27" t="s">
        <v>104</v>
      </c>
      <c r="B53" s="35" t="s">
        <v>135</v>
      </c>
      <c r="C53" s="47"/>
    </row>
    <row r="54" spans="1:3" ht="15.75" x14ac:dyDescent="0.25">
      <c r="A54" s="48" t="s">
        <v>106</v>
      </c>
      <c r="B54" s="50"/>
      <c r="C54" s="47"/>
    </row>
    <row r="55" spans="1:3" ht="15.75" x14ac:dyDescent="0.25">
      <c r="A55" s="27" t="s">
        <v>108</v>
      </c>
      <c r="B55" s="50"/>
      <c r="C55" s="47"/>
    </row>
    <row r="56" spans="1:3" ht="30" x14ac:dyDescent="0.25">
      <c r="A56" s="27" t="s">
        <v>109</v>
      </c>
      <c r="B56" s="35" t="s">
        <v>135</v>
      </c>
      <c r="C56" s="47"/>
    </row>
    <row r="57" spans="1:3" ht="15.75" x14ac:dyDescent="0.25">
      <c r="A57" s="27" t="s">
        <v>110</v>
      </c>
      <c r="B57" s="35" t="s">
        <v>135</v>
      </c>
      <c r="C57" s="47"/>
    </row>
    <row r="58" spans="1:3" ht="15.75" x14ac:dyDescent="0.25">
      <c r="A58" s="27" t="s">
        <v>111</v>
      </c>
      <c r="B58" s="35" t="s">
        <v>135</v>
      </c>
      <c r="C58" s="47"/>
    </row>
    <row r="59" spans="1:3" ht="15.75" x14ac:dyDescent="0.25">
      <c r="A59" s="27" t="s">
        <v>112</v>
      </c>
      <c r="B59" s="35" t="s">
        <v>135</v>
      </c>
      <c r="C59" s="47"/>
    </row>
    <row r="60" spans="1:3" ht="15.75" x14ac:dyDescent="0.25">
      <c r="A60" s="27" t="s">
        <v>113</v>
      </c>
      <c r="B60" s="35" t="s">
        <v>135</v>
      </c>
      <c r="C60" s="47"/>
    </row>
    <row r="61" spans="1:3" ht="15.75" x14ac:dyDescent="0.25">
      <c r="A61" s="27" t="s">
        <v>114</v>
      </c>
      <c r="B61" s="35" t="s">
        <v>135</v>
      </c>
      <c r="C61" s="47"/>
    </row>
    <row r="62" spans="1:3" ht="30" x14ac:dyDescent="0.25">
      <c r="A62" s="27" t="s">
        <v>115</v>
      </c>
      <c r="B62" s="35" t="s">
        <v>135</v>
      </c>
      <c r="C62" s="47"/>
    </row>
    <row r="63" spans="1:3" ht="15.75" x14ac:dyDescent="0.25">
      <c r="A63" s="27" t="s">
        <v>116</v>
      </c>
      <c r="B63" s="35" t="s">
        <v>135</v>
      </c>
      <c r="C63" s="47"/>
    </row>
    <row r="64" spans="1:3" ht="30" x14ac:dyDescent="0.25">
      <c r="A64" s="27" t="s">
        <v>117</v>
      </c>
      <c r="B64" s="35" t="s">
        <v>135</v>
      </c>
      <c r="C64" s="47"/>
    </row>
    <row r="65" spans="1:3" ht="30" x14ac:dyDescent="0.25">
      <c r="A65" s="27" t="s">
        <v>118</v>
      </c>
      <c r="B65" s="35" t="s">
        <v>135</v>
      </c>
      <c r="C65" s="47"/>
    </row>
    <row r="66" spans="1:3" ht="15.75" x14ac:dyDescent="0.25">
      <c r="A66" s="27" t="s">
        <v>119</v>
      </c>
      <c r="B66" s="35" t="s">
        <v>135</v>
      </c>
      <c r="C66" s="47"/>
    </row>
    <row r="67" spans="1:3" ht="15.75" x14ac:dyDescent="0.25">
      <c r="A67" s="27" t="s">
        <v>120</v>
      </c>
      <c r="B67" s="35" t="s">
        <v>135</v>
      </c>
      <c r="C67" s="47"/>
    </row>
    <row r="68" spans="1:3" ht="15.75" x14ac:dyDescent="0.25">
      <c r="A68" s="27" t="s">
        <v>121</v>
      </c>
      <c r="B68" s="35" t="s">
        <v>135</v>
      </c>
      <c r="C68" s="47"/>
    </row>
    <row r="69" spans="1:3" ht="15.75" x14ac:dyDescent="0.25">
      <c r="A69" s="51" t="s">
        <v>122</v>
      </c>
      <c r="B69" s="35" t="s">
        <v>135</v>
      </c>
      <c r="C69" s="47"/>
    </row>
    <row r="70" spans="1:3" ht="15.75" x14ac:dyDescent="0.25">
      <c r="A70" s="27" t="s">
        <v>123</v>
      </c>
      <c r="B70" s="35" t="s">
        <v>135</v>
      </c>
      <c r="C70" s="47"/>
    </row>
    <row r="71" spans="1:3" ht="15.75" x14ac:dyDescent="0.25">
      <c r="A71" s="27" t="s">
        <v>124</v>
      </c>
      <c r="B71" s="35" t="s">
        <v>135</v>
      </c>
      <c r="C71" s="47"/>
    </row>
    <row r="72" spans="1:3" ht="15.75" x14ac:dyDescent="0.25">
      <c r="A72" s="27" t="s">
        <v>125</v>
      </c>
      <c r="B72" s="35" t="s">
        <v>135</v>
      </c>
      <c r="C72" s="47"/>
    </row>
    <row r="73" spans="1:3" ht="18" customHeight="1" x14ac:dyDescent="0.25">
      <c r="A73" s="27" t="s">
        <v>126</v>
      </c>
      <c r="B73" s="35" t="s">
        <v>135</v>
      </c>
      <c r="C73" s="47"/>
    </row>
    <row r="74" spans="1:3" ht="15.75" x14ac:dyDescent="0.25">
      <c r="A74" s="34" t="s">
        <v>107</v>
      </c>
      <c r="B74" s="42"/>
      <c r="C74" s="20"/>
    </row>
    <row r="75" spans="1:3" ht="18" customHeight="1" x14ac:dyDescent="0.25">
      <c r="A75" s="27" t="s">
        <v>131</v>
      </c>
      <c r="B75" s="35" t="s">
        <v>135</v>
      </c>
      <c r="C75" s="36"/>
    </row>
    <row r="76" spans="1:3" ht="18" customHeight="1" x14ac:dyDescent="0.25">
      <c r="A76" s="27" t="s">
        <v>132</v>
      </c>
      <c r="B76" s="35" t="s">
        <v>135</v>
      </c>
      <c r="C76" s="21"/>
    </row>
    <row r="77" spans="1:3" ht="30" x14ac:dyDescent="0.25">
      <c r="A77" s="27" t="s">
        <v>127</v>
      </c>
      <c r="B77" s="35" t="s">
        <v>135</v>
      </c>
      <c r="C77" s="21"/>
    </row>
    <row r="78" spans="1:3" ht="18" customHeight="1" x14ac:dyDescent="0.25">
      <c r="A78" s="27" t="s">
        <v>128</v>
      </c>
      <c r="B78" s="35" t="s">
        <v>135</v>
      </c>
      <c r="C78" s="52"/>
    </row>
    <row r="79" spans="1:3" ht="60" x14ac:dyDescent="0.25">
      <c r="A79" s="27" t="s">
        <v>129</v>
      </c>
      <c r="B79" s="35" t="s">
        <v>135</v>
      </c>
      <c r="C79" s="25"/>
    </row>
    <row r="80" spans="1:3" ht="15.75" x14ac:dyDescent="0.25">
      <c r="A80" s="27" t="s">
        <v>130</v>
      </c>
      <c r="B80" s="35" t="s">
        <v>135</v>
      </c>
      <c r="C80" s="25"/>
    </row>
    <row r="81" spans="1:3" ht="15.75" x14ac:dyDescent="0.25">
      <c r="A81" s="19" t="s">
        <v>42</v>
      </c>
      <c r="B81" s="42"/>
      <c r="C81" s="20"/>
    </row>
    <row r="82" spans="1:3" ht="45" x14ac:dyDescent="0.25">
      <c r="A82" s="29" t="s">
        <v>49</v>
      </c>
      <c r="B82" s="35" t="s">
        <v>135</v>
      </c>
      <c r="C82" s="25"/>
    </row>
    <row r="83" spans="1:3" ht="30" x14ac:dyDescent="0.25">
      <c r="A83" s="27" t="s">
        <v>50</v>
      </c>
      <c r="B83" s="35" t="s">
        <v>135</v>
      </c>
      <c r="C83" s="25"/>
    </row>
    <row r="84" spans="1:3" ht="30" x14ac:dyDescent="0.25">
      <c r="A84" s="28" t="s">
        <v>43</v>
      </c>
      <c r="B84" s="35" t="s">
        <v>135</v>
      </c>
      <c r="C84" s="25"/>
    </row>
    <row r="85" spans="1:3" ht="24.75" customHeight="1" x14ac:dyDescent="0.25">
      <c r="A85" s="19" t="s">
        <v>44</v>
      </c>
      <c r="B85" s="42"/>
      <c r="C85" s="20"/>
    </row>
    <row r="86" spans="1:3" ht="30.75" customHeight="1" x14ac:dyDescent="0.25">
      <c r="A86" s="28" t="s">
        <v>57</v>
      </c>
      <c r="B86" s="35" t="s">
        <v>135</v>
      </c>
      <c r="C86" s="25"/>
    </row>
    <row r="87" spans="1:3" ht="18" customHeight="1" thickBot="1" x14ac:dyDescent="0.3">
      <c r="A87" s="28" t="s">
        <v>45</v>
      </c>
      <c r="B87" s="35" t="s">
        <v>135</v>
      </c>
      <c r="C87" s="25"/>
    </row>
    <row r="88" spans="1:3" ht="15.75" x14ac:dyDescent="0.25">
      <c r="A88" s="30" t="s">
        <v>51</v>
      </c>
      <c r="B88" s="33"/>
      <c r="C88" s="54">
        <v>14222000</v>
      </c>
    </row>
    <row r="89" spans="1:3" ht="16.5" thickBot="1" x14ac:dyDescent="0.3">
      <c r="A89" s="31" t="s">
        <v>52</v>
      </c>
      <c r="B89" s="45"/>
      <c r="C89" s="55">
        <f>C88*1.21</f>
        <v>17208620</v>
      </c>
    </row>
    <row r="90" spans="1:3" ht="63" x14ac:dyDescent="0.25">
      <c r="A90" s="32" t="s">
        <v>58</v>
      </c>
      <c r="B90" s="46"/>
      <c r="C90" s="53">
        <v>519000</v>
      </c>
    </row>
    <row r="91" spans="1:3" ht="63.75" thickBot="1" x14ac:dyDescent="0.3">
      <c r="A91" s="31" t="s">
        <v>59</v>
      </c>
      <c r="B91" s="45"/>
      <c r="C91" s="55">
        <f>C90*1.21</f>
        <v>627990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25" zoomScale="145" zoomScaleNormal="145" workbookViewId="0">
      <selection activeCell="E18" sqref="E18:F18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5" t="s">
        <v>12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0" ht="27" customHeight="1" thickBot="1" x14ac:dyDescent="0.3">
      <c r="A3" s="17" t="s">
        <v>39</v>
      </c>
      <c r="B3" s="129" t="s">
        <v>136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8" t="s">
        <v>137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x14ac:dyDescent="0.25">
      <c r="A6" s="110" t="s">
        <v>13</v>
      </c>
      <c r="B6" s="111"/>
      <c r="C6" s="111"/>
      <c r="D6" s="4" t="s">
        <v>1</v>
      </c>
      <c r="E6" s="2"/>
      <c r="F6" s="2"/>
      <c r="G6" s="112" t="s">
        <v>2</v>
      </c>
      <c r="H6" s="111"/>
      <c r="I6" s="111"/>
      <c r="J6" s="9"/>
    </row>
    <row r="7" spans="1:10" ht="15.75" thickBot="1" x14ac:dyDescent="0.3">
      <c r="A7" s="113" t="s">
        <v>138</v>
      </c>
      <c r="B7" s="114"/>
      <c r="C7" s="114"/>
      <c r="D7" s="115">
        <v>603870069</v>
      </c>
      <c r="E7" s="116"/>
      <c r="F7" s="116"/>
      <c r="G7" s="124" t="s">
        <v>139</v>
      </c>
      <c r="H7" s="125"/>
      <c r="I7" s="125"/>
      <c r="J7" s="126"/>
    </row>
    <row r="8" spans="1:10" ht="21.75" customHeight="1" thickTop="1" thickBot="1" x14ac:dyDescent="0.3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07"/>
      <c r="B9" s="108"/>
      <c r="C9" s="108"/>
      <c r="D9" s="109"/>
      <c r="E9" s="117" t="s">
        <v>3</v>
      </c>
      <c r="F9" s="117"/>
      <c r="G9" s="117" t="s">
        <v>4</v>
      </c>
      <c r="H9" s="117"/>
      <c r="I9" s="117" t="s">
        <v>5</v>
      </c>
      <c r="J9" s="118"/>
    </row>
    <row r="10" spans="1:10" s="5" customFormat="1" ht="15.75" thickBot="1" x14ac:dyDescent="0.3">
      <c r="A10" s="122" t="s">
        <v>16</v>
      </c>
      <c r="B10" s="123"/>
      <c r="C10" s="123"/>
      <c r="D10" s="14" t="s">
        <v>37</v>
      </c>
      <c r="E10" s="101">
        <v>14222000</v>
      </c>
      <c r="F10" s="101"/>
      <c r="G10" s="101">
        <f>E10*0.21</f>
        <v>2986620</v>
      </c>
      <c r="H10" s="101"/>
      <c r="I10" s="75">
        <f>SUM(E10:H10)</f>
        <v>17208620</v>
      </c>
      <c r="J10" s="76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134">
        <f>E10*D11</f>
        <v>14222000</v>
      </c>
      <c r="F11" s="101"/>
      <c r="G11" s="101">
        <f>E11*0.21</f>
        <v>2986620</v>
      </c>
      <c r="H11" s="101"/>
      <c r="I11" s="75">
        <f>SUM(E11:H11)</f>
        <v>17208620</v>
      </c>
      <c r="J11" s="76"/>
    </row>
    <row r="12" spans="1:10" ht="15.75" thickBot="1" x14ac:dyDescent="0.3">
      <c r="A12" s="88" t="s">
        <v>17</v>
      </c>
      <c r="B12" s="89"/>
      <c r="C12" s="89"/>
      <c r="D12" s="89"/>
      <c r="E12" s="89"/>
      <c r="F12" s="89"/>
      <c r="G12" s="89"/>
      <c r="H12" s="89"/>
      <c r="I12" s="12">
        <v>2</v>
      </c>
      <c r="J12" s="6" t="s">
        <v>6</v>
      </c>
    </row>
    <row r="13" spans="1:10" ht="5.25" customHeight="1" thickBo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18" customHeight="1" thickBot="1" x14ac:dyDescent="0.3">
      <c r="A14" s="72" t="s">
        <v>38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15.75" thickBot="1" x14ac:dyDescent="0.3">
      <c r="A15" s="132"/>
      <c r="B15" s="133"/>
      <c r="C15" s="133"/>
      <c r="D15" s="133"/>
      <c r="E15" s="117" t="s">
        <v>3</v>
      </c>
      <c r="F15" s="117"/>
      <c r="G15" s="117" t="s">
        <v>4</v>
      </c>
      <c r="H15" s="117"/>
      <c r="I15" s="117" t="s">
        <v>5</v>
      </c>
      <c r="J15" s="118"/>
    </row>
    <row r="16" spans="1:10" ht="32.25" customHeight="1" thickBot="1" x14ac:dyDescent="0.3">
      <c r="A16" s="92" t="s">
        <v>14</v>
      </c>
      <c r="B16" s="105"/>
      <c r="C16" s="105"/>
      <c r="D16" s="105"/>
      <c r="E16" s="101">
        <v>43250</v>
      </c>
      <c r="F16" s="101"/>
      <c r="G16" s="101">
        <f>E16*0.21</f>
        <v>9082.5</v>
      </c>
      <c r="H16" s="101"/>
      <c r="I16" s="75">
        <f>SUM(E16:H16)</f>
        <v>52332.5</v>
      </c>
      <c r="J16" s="76"/>
    </row>
    <row r="17" spans="1:10" ht="15.75" thickBot="1" x14ac:dyDescent="0.3">
      <c r="A17" s="88" t="s">
        <v>20</v>
      </c>
      <c r="B17" s="89"/>
      <c r="C17" s="89"/>
      <c r="D17" s="89"/>
      <c r="E17" s="89"/>
      <c r="F17" s="89"/>
      <c r="G17" s="89"/>
      <c r="H17" s="89"/>
      <c r="I17" s="12">
        <v>2</v>
      </c>
      <c r="J17" s="6" t="s">
        <v>7</v>
      </c>
    </row>
    <row r="18" spans="1:10" ht="32.25" customHeight="1" thickBot="1" x14ac:dyDescent="0.3">
      <c r="A18" s="127" t="s">
        <v>15</v>
      </c>
      <c r="B18" s="128"/>
      <c r="C18" s="128"/>
      <c r="D18" s="128"/>
      <c r="E18" s="67">
        <f>E16*(8-I12)*I17</f>
        <v>519000</v>
      </c>
      <c r="F18" s="67"/>
      <c r="G18" s="67">
        <f>G16*(8-I12)*I17</f>
        <v>108990</v>
      </c>
      <c r="H18" s="67"/>
      <c r="I18" s="67">
        <f>I16*(8-I12)*I17</f>
        <v>627990</v>
      </c>
      <c r="J18" s="68"/>
    </row>
    <row r="19" spans="1:10" ht="3.75" customHeight="1" thickBot="1" x14ac:dyDescent="0.3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47.25" customHeight="1" thickBot="1" x14ac:dyDescent="0.3">
      <c r="A20" s="99" t="s">
        <v>21</v>
      </c>
      <c r="B20" s="100"/>
      <c r="C20" s="100"/>
      <c r="D20" s="100"/>
      <c r="E20" s="101">
        <v>16400</v>
      </c>
      <c r="F20" s="101"/>
      <c r="G20" s="101">
        <f>E20*0.21</f>
        <v>3444</v>
      </c>
      <c r="H20" s="101"/>
      <c r="I20" s="75">
        <f>SUM(E20:H20)</f>
        <v>19844</v>
      </c>
      <c r="J20" s="76"/>
    </row>
    <row r="21" spans="1:10" ht="15.75" thickBot="1" x14ac:dyDescent="0.3">
      <c r="A21" s="88" t="s">
        <v>25</v>
      </c>
      <c r="B21" s="89"/>
      <c r="C21" s="89"/>
      <c r="D21" s="89"/>
      <c r="E21" s="89"/>
      <c r="F21" s="89"/>
      <c r="G21" s="89"/>
      <c r="H21" s="89"/>
      <c r="I21" s="12">
        <v>0</v>
      </c>
      <c r="J21" s="6" t="s">
        <v>7</v>
      </c>
    </row>
    <row r="22" spans="1:10" ht="33.75" customHeight="1" thickBot="1" x14ac:dyDescent="0.3">
      <c r="A22" s="90" t="s">
        <v>22</v>
      </c>
      <c r="B22" s="91"/>
      <c r="C22" s="91"/>
      <c r="D22" s="91"/>
      <c r="E22" s="67">
        <f>E20*(8-I12)*I21</f>
        <v>0</v>
      </c>
      <c r="F22" s="67"/>
      <c r="G22" s="67">
        <f>G20*(8-I12)*I21</f>
        <v>0</v>
      </c>
      <c r="H22" s="67"/>
      <c r="I22" s="67">
        <f>I20*(8-I12)*I21</f>
        <v>0</v>
      </c>
      <c r="J22" s="68"/>
    </row>
    <row r="23" spans="1:10" ht="5.25" customHeight="1" thickBot="1" x14ac:dyDescent="0.3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54" customHeight="1" thickBot="1" x14ac:dyDescent="0.3">
      <c r="A24" s="99" t="s">
        <v>23</v>
      </c>
      <c r="B24" s="100"/>
      <c r="C24" s="100"/>
      <c r="D24" s="100"/>
      <c r="E24" s="101">
        <v>5400</v>
      </c>
      <c r="F24" s="101"/>
      <c r="G24" s="101">
        <f>E24*0.21</f>
        <v>1134</v>
      </c>
      <c r="H24" s="101"/>
      <c r="I24" s="75">
        <f>SUM(E24:H24)</f>
        <v>6534</v>
      </c>
      <c r="J24" s="76"/>
    </row>
    <row r="25" spans="1:10" ht="15.75" thickBot="1" x14ac:dyDescent="0.3">
      <c r="A25" s="92" t="s">
        <v>24</v>
      </c>
      <c r="B25" s="93"/>
      <c r="C25" s="93"/>
      <c r="D25" s="93"/>
      <c r="E25" s="93"/>
      <c r="F25" s="93"/>
      <c r="G25" s="93"/>
      <c r="H25" s="93"/>
      <c r="I25" s="12">
        <v>0.5</v>
      </c>
      <c r="J25" s="6" t="s">
        <v>7</v>
      </c>
    </row>
    <row r="26" spans="1:10" ht="36" customHeight="1" thickBot="1" x14ac:dyDescent="0.3">
      <c r="A26" s="94" t="s">
        <v>26</v>
      </c>
      <c r="B26" s="95"/>
      <c r="C26" s="95"/>
      <c r="D26" s="95"/>
      <c r="E26" s="67">
        <f>E24*(8-I12)*I25</f>
        <v>16200</v>
      </c>
      <c r="F26" s="67"/>
      <c r="G26" s="67">
        <f>G24*(8-I12)*I25</f>
        <v>3402</v>
      </c>
      <c r="H26" s="67"/>
      <c r="I26" s="67">
        <f>I24*(8-I12)*I25</f>
        <v>19602</v>
      </c>
      <c r="J26" s="68"/>
    </row>
    <row r="27" spans="1:10" ht="4.5" customHeight="1" thickBot="1" x14ac:dyDescent="0.3">
      <c r="A27" s="102"/>
      <c r="B27" s="103"/>
      <c r="C27" s="103"/>
      <c r="D27" s="103"/>
      <c r="E27" s="103"/>
      <c r="F27" s="103"/>
      <c r="G27" s="103"/>
      <c r="H27" s="103"/>
      <c r="I27" s="103"/>
      <c r="J27" s="104"/>
    </row>
    <row r="28" spans="1:10" ht="30" customHeight="1" thickBot="1" x14ac:dyDescent="0.3">
      <c r="A28" s="78" t="s">
        <v>27</v>
      </c>
      <c r="B28" s="79"/>
      <c r="C28" s="79"/>
      <c r="D28" s="79"/>
      <c r="E28" s="67">
        <f>D11*(E18+E22+E26)</f>
        <v>535200</v>
      </c>
      <c r="F28" s="67"/>
      <c r="G28" s="67">
        <f>D11*(G18+G22+G26)</f>
        <v>112392</v>
      </c>
      <c r="H28" s="67"/>
      <c r="I28" s="67">
        <f>D11*(I18+I22+I26)</f>
        <v>647592</v>
      </c>
      <c r="J28" s="68"/>
    </row>
    <row r="29" spans="1:10" ht="29.25" customHeight="1" thickBot="1" x14ac:dyDescent="0.3">
      <c r="A29" s="72" t="s">
        <v>55</v>
      </c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29.25" customHeight="1" thickBot="1" x14ac:dyDescent="0.3">
      <c r="A30" s="92" t="s">
        <v>29</v>
      </c>
      <c r="B30" s="105"/>
      <c r="C30" s="105"/>
      <c r="D30" s="105"/>
      <c r="E30" s="101">
        <v>2400</v>
      </c>
      <c r="F30" s="101"/>
      <c r="G30" s="101">
        <f>E30*0.21</f>
        <v>504</v>
      </c>
      <c r="H30" s="101"/>
      <c r="I30" s="75">
        <f>SUM(E30:H30)</f>
        <v>2904</v>
      </c>
      <c r="J30" s="76"/>
    </row>
    <row r="31" spans="1:10" ht="48" customHeight="1" thickBot="1" x14ac:dyDescent="0.3">
      <c r="A31" s="92" t="s">
        <v>30</v>
      </c>
      <c r="B31" s="105"/>
      <c r="C31" s="105"/>
      <c r="D31" s="105"/>
      <c r="E31" s="101">
        <v>6800</v>
      </c>
      <c r="F31" s="101"/>
      <c r="G31" s="101">
        <f>E31*0.21</f>
        <v>1428</v>
      </c>
      <c r="H31" s="101"/>
      <c r="I31" s="75">
        <f>SUM(E31:H31)</f>
        <v>8228</v>
      </c>
      <c r="J31" s="76"/>
    </row>
    <row r="32" spans="1:10" ht="39" customHeight="1" thickBot="1" x14ac:dyDescent="0.3">
      <c r="A32" s="70" t="s">
        <v>31</v>
      </c>
      <c r="B32" s="71"/>
      <c r="C32" s="71"/>
      <c r="D32" s="71"/>
      <c r="E32" s="67">
        <f>(E30+E31)*1*(8-I12)</f>
        <v>55200</v>
      </c>
      <c r="F32" s="67"/>
      <c r="G32" s="67">
        <f>(G30+G31)*1*(8-I12)</f>
        <v>11592</v>
      </c>
      <c r="H32" s="67"/>
      <c r="I32" s="67">
        <f>(I30+I31)*1*(8-I12)</f>
        <v>66792</v>
      </c>
      <c r="J32" s="68"/>
    </row>
    <row r="33" spans="1:10" ht="30" customHeight="1" thickBot="1" x14ac:dyDescent="0.3">
      <c r="A33" s="72" t="s">
        <v>56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51" customHeight="1" thickBot="1" x14ac:dyDescent="0.3">
      <c r="A34" s="92" t="s">
        <v>28</v>
      </c>
      <c r="B34" s="105"/>
      <c r="C34" s="105"/>
      <c r="D34" s="105"/>
      <c r="E34" s="101">
        <v>11800</v>
      </c>
      <c r="F34" s="101"/>
      <c r="G34" s="101">
        <f>E34*0.21</f>
        <v>2478</v>
      </c>
      <c r="H34" s="101"/>
      <c r="I34" s="75">
        <f>SUM(E34:H34)</f>
        <v>14278</v>
      </c>
      <c r="J34" s="76"/>
    </row>
    <row r="35" spans="1:10" ht="3.75" customHeight="1" thickBot="1" x14ac:dyDescent="0.3">
      <c r="A35" s="82"/>
      <c r="B35" s="83"/>
      <c r="C35" s="83"/>
      <c r="D35" s="83"/>
      <c r="E35" s="83"/>
      <c r="F35" s="83"/>
      <c r="G35" s="83"/>
      <c r="H35" s="83"/>
      <c r="I35" s="83"/>
      <c r="J35" s="84"/>
    </row>
    <row r="36" spans="1:10" s="7" customFormat="1" ht="39.75" customHeight="1" thickBot="1" x14ac:dyDescent="0.3">
      <c r="A36" s="85" t="s">
        <v>32</v>
      </c>
      <c r="B36" s="86"/>
      <c r="C36" s="86"/>
      <c r="D36" s="86"/>
      <c r="E36" s="69">
        <f>E11+E28+E34+E32</f>
        <v>14824200</v>
      </c>
      <c r="F36" s="69"/>
      <c r="G36" s="69">
        <f>G11+G28+G34+G32</f>
        <v>3113082</v>
      </c>
      <c r="H36" s="69"/>
      <c r="I36" s="69">
        <f>I11+I28+I34+I32</f>
        <v>17937282</v>
      </c>
      <c r="J36" s="77"/>
    </row>
    <row r="37" spans="1:10" ht="9.75" customHeight="1" x14ac:dyDescent="0.25"/>
    <row r="38" spans="1:10" ht="30" customHeight="1" x14ac:dyDescent="0.25">
      <c r="A38" s="81" t="s">
        <v>10</v>
      </c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32.25" customHeight="1" x14ac:dyDescent="0.25">
      <c r="A39" s="66" t="s">
        <v>8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46.5" customHeight="1" x14ac:dyDescent="0.25">
      <c r="A40" s="87" t="s">
        <v>9</v>
      </c>
      <c r="B40" s="87"/>
      <c r="C40" s="87"/>
      <c r="D40" s="87"/>
      <c r="E40" s="87"/>
      <c r="F40" s="87"/>
      <c r="G40" s="87"/>
      <c r="H40" s="87"/>
      <c r="I40" s="87"/>
      <c r="J40" s="87"/>
    </row>
    <row r="41" spans="1:10" ht="44.25" customHeight="1" x14ac:dyDescent="0.25">
      <c r="A41" s="106" t="s">
        <v>11</v>
      </c>
      <c r="B41" s="106"/>
      <c r="C41" s="106"/>
      <c r="D41" s="106"/>
      <c r="E41" s="106"/>
      <c r="F41" s="106"/>
      <c r="G41" s="106"/>
      <c r="H41" s="106"/>
      <c r="I41" s="106"/>
      <c r="J41" s="106"/>
    </row>
    <row r="42" spans="1:10" ht="9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</row>
    <row r="43" spans="1:10" ht="31.5" customHeight="1" x14ac:dyDescent="0.25">
      <c r="A43" s="65" t="s">
        <v>36</v>
      </c>
      <c r="B43" s="65"/>
      <c r="C43" s="65"/>
      <c r="D43" s="65"/>
      <c r="E43" s="65"/>
      <c r="F43" s="65"/>
      <c r="G43" s="65"/>
      <c r="H43" s="65"/>
      <c r="I43" s="65"/>
      <c r="J43" s="65"/>
    </row>
    <row r="44" spans="1:10" ht="33" customHeight="1" x14ac:dyDescent="0.25">
      <c r="A44" s="65" t="s">
        <v>35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39" customHeight="1" x14ac:dyDescent="0.25">
      <c r="A45" s="65" t="s">
        <v>34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keywords>C_Unrestricted</cp:keywords>
  <cp:lastModifiedBy>Ters, Jiri (SHS EMEA CEET CZE CS)</cp:lastModifiedBy>
  <cp:lastPrinted>2017-03-17T08:38:19Z</cp:lastPrinted>
  <dcterms:created xsi:type="dcterms:W3CDTF">2016-05-04T05:30:34Z</dcterms:created>
  <dcterms:modified xsi:type="dcterms:W3CDTF">2021-02-01T14:08:05Z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</Properties>
</file>