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řednosta\ReactEU\"/>
    </mc:Choice>
  </mc:AlternateContent>
  <xr:revisionPtr revIDLastSave="0" documentId="13_ncr:1_{4BBBF0B4-BA5C-4787-9C6E-08C6510D2013}" xr6:coauthVersionLast="36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průzkum trhu - specifikace" sheetId="2" r:id="rId1"/>
    <sheet name="průzkum trhu - rozpis cen" sheetId="1" r:id="rId2"/>
  </sheets>
  <calcPr calcId="191029"/>
</workbook>
</file>

<file path=xl/calcChain.xml><?xml version="1.0" encoding="utf-8"?>
<calcChain xmlns="http://schemas.openxmlformats.org/spreadsheetml/2006/main">
  <c r="G34" i="1" l="1"/>
  <c r="I34" i="1" s="1"/>
  <c r="I30" i="1"/>
  <c r="G31" i="1"/>
  <c r="I31" i="1" s="1"/>
  <c r="G30" i="1"/>
  <c r="G11" i="1"/>
  <c r="I11" i="1" s="1"/>
  <c r="I10" i="1"/>
  <c r="G10" i="1"/>
  <c r="B46" i="2"/>
  <c r="B44" i="2"/>
  <c r="G20" i="1"/>
  <c r="I20" i="1" s="1"/>
  <c r="G16" i="1" l="1"/>
  <c r="I16" i="1" s="1"/>
  <c r="I32" i="1" l="1"/>
  <c r="G32" i="1"/>
  <c r="E32" i="1"/>
  <c r="I26" i="1"/>
  <c r="G26" i="1"/>
  <c r="E26" i="1"/>
  <c r="I22" i="1"/>
  <c r="G22" i="1"/>
  <c r="E22" i="1"/>
  <c r="I18" i="1"/>
  <c r="G18" i="1"/>
  <c r="E18" i="1"/>
  <c r="E28" i="1" l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<sst xmlns="http://schemas.openxmlformats.org/spreadsheetml/2006/main" count="95" uniqueCount="79">
  <si>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</si>
  <si>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</si>
  <si>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</si>
  <si>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</si>
  <si>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</si>
  <si>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</si>
  <si>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</si>
  <si>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</si>
  <si>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</si>
  <si>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</si>
  <si>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</si>
  <si>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</si>
  <si>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</si>
  <si>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</si>
  <si>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</si>
  <si>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</si>
  <si>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</si>
  <si>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</si>
  <si>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</si>
  <si>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</si>
  <si>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</si>
  <si>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</si>
  <si>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</si>
  <si>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</si>
  <si>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</si>
  <si>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</si>
  <si>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</si>
  <si>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</si>
  <si>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</si>
  <si>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</si>
  <si>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</si>
  <si>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</si>
  <si>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</si>
  <si>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</si>
  <si>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</si>
  <si>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</si>
  <si>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</si>
  <si>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</si>
  <si>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</si>
  <si>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</si>
  <si>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</si>
  <si>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</si>
  <si>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</si>
  <si>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</si>
  <si>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</si>
  <si>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</si>
  <si>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</si>
  <si>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</si>
  <si>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</si>
  <si>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</si>
  <si>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</si>
  <si>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</si>
  <si>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</si>
  <si>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</si>
  <si>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</si>
  <si>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</si>
  <si>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</si>
  <si>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</si>
  <si>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Uveďte typ, výrobce: GRAM Slide prep Evo (modulární rozšíření k WASP DT), COPAN WASP s.r.l.</t>
  </si>
  <si>
    <t>Modul na přípravu preparátu (GRAM)</t>
  </si>
  <si>
    <t>Inokulace sklíčka</t>
  </si>
  <si>
    <t>Značení sklíčka čarovým kódem a verifikace</t>
  </si>
  <si>
    <t>Metoda značení sklíčka</t>
  </si>
  <si>
    <t>Sušení preparátu</t>
  </si>
  <si>
    <t>ano</t>
  </si>
  <si>
    <t>rozšíření k WASP DT, nefunguje samostatně</t>
  </si>
  <si>
    <t>automaticky</t>
  </si>
  <si>
    <t>laser</t>
  </si>
  <si>
    <t>Barvení</t>
  </si>
  <si>
    <t>ne</t>
  </si>
  <si>
    <t xml:space="preserve">ano </t>
  </si>
  <si>
    <t>8 let</t>
  </si>
  <si>
    <t>24 měsíců</t>
  </si>
  <si>
    <t>náklady na dopravu budou účtovány navíc, dle realných skutečností</t>
  </si>
  <si>
    <t>TRIOS, spol. s r.o.</t>
  </si>
  <si>
    <t>Mgr. Eva Bazgerová</t>
  </si>
  <si>
    <t>eva.bazgerova@trios.cz</t>
  </si>
  <si>
    <t>Název veřejné zakázky:  Modul na přípravu mikroskopického preparátu</t>
  </si>
  <si>
    <t>Modul na přípravu mikroskopického preparátu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</si>
</sst>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20" fillId="0" borderId="0" applyNumberFormat="0" applyFill="0" applyBorder="0" applyAlignment="0" applyProtection="0"/>
  </cellStyleXfs>
  <cellXfs count="146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1" xfId="0" applyFont="1" applyFill="1" applyBorder="1" applyAlignment="1">
      <alignment horizontal="center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6" fillId="10" borderId="32" xfId="0" applyFont="1" applyFill="1" applyBorder="1" applyAlignment="1">
      <alignment horizontal="left" vertical="center" wrapText="1"/>
    </xf>
    <xf numFmtId="0" fontId="15" fillId="9" borderId="30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1" xfId="0" applyFont="1" applyFill="1" applyBorder="1" applyAlignment="1">
      <alignment horizontal="left" vertical="center" wrapText="1"/>
    </xf>
    <xf numFmtId="0" fontId="17" fillId="10" borderId="39" xfId="0" applyFont="1" applyFill="1" applyBorder="1" applyAlignment="1">
      <alignment horizontal="left" vertical="center" wrapText="1"/>
    </xf>
    <xf numFmtId="0" fontId="17" fillId="10" borderId="31" xfId="0" applyFont="1" applyFill="1" applyBorder="1" applyAlignment="1">
      <alignment horizontal="left"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3" xfId="0" applyFont="1" applyFill="1" applyBorder="1" applyAlignment="1">
      <alignment vertical="top" wrapText="1"/>
    </xf>
    <xf numFmtId="0" fontId="15" fillId="9" borderId="36" xfId="0" applyFont="1" applyFill="1" applyBorder="1" applyAlignment="1">
      <alignment vertical="top" wrapText="1"/>
    </xf>
    <xf numFmtId="0" fontId="15" fillId="9" borderId="6" xfId="0" applyFont="1" applyFill="1" applyBorder="1" applyAlignment="1">
      <alignment horizontal="center" vertical="center" wrapText="1"/>
    </xf>
    <xf numFmtId="0" fontId="16" fillId="10" borderId="37" xfId="0" applyFont="1" applyFill="1" applyBorder="1" applyAlignment="1">
      <alignment horizontal="center" vertical="center" wrapText="1"/>
    </xf>
    <xf numFmtId="0" fontId="16" fillId="10" borderId="38" xfId="0" applyFont="1" applyFill="1" applyBorder="1" applyAlignment="1">
      <alignment horizontal="left" vertical="center" wrapText="1"/>
    </xf>
    <xf numFmtId="0" fontId="17" fillId="10" borderId="36" xfId="0" applyFont="1" applyFill="1" applyBorder="1" applyAlignment="1">
      <alignment horizontal="left" vertical="center" wrapText="1"/>
    </xf>
    <xf numFmtId="0" fontId="16" fillId="10" borderId="38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4" xfId="0" applyFont="1" applyFill="1" applyBorder="1" applyAlignment="1">
      <alignment horizontal="center" vertical="center" wrapText="1"/>
    </xf>
    <xf numFmtId="0" fontId="15" fillId="9" borderId="45" xfId="0" applyFont="1" applyFill="1" applyBorder="1" applyAlignment="1">
      <alignment horizontal="center" vertical="center" wrapText="1"/>
    </xf>
    <xf numFmtId="0" fontId="16" fillId="10" borderId="46" xfId="0" applyFont="1" applyFill="1" applyBorder="1" applyAlignment="1">
      <alignment horizontal="center" vertical="center" wrapText="1"/>
    </xf>
    <xf numFmtId="0" fontId="16" fillId="10" borderId="45" xfId="0" applyFont="1" applyFill="1" applyBorder="1" applyAlignment="1">
      <alignment horizontal="justify" vertical="center" wrapText="1"/>
    </xf>
    <xf numFmtId="0" fontId="16" fillId="10" borderId="44" xfId="0" applyFont="1" applyFill="1" applyBorder="1" applyAlignment="1">
      <alignment horizontal="justify" vertical="center" wrapText="1"/>
    </xf>
    <xf numFmtId="0" fontId="16" fillId="10" borderId="32" xfId="0" applyFont="1" applyFill="1" applyBorder="1" applyAlignment="1">
      <alignment horizontal="justify" vertical="center" wrapText="1"/>
    </xf>
    <xf numFmtId="0" fontId="16" fillId="10" borderId="40" xfId="0" applyFont="1" applyFill="1" applyBorder="1" applyAlignment="1">
      <alignment horizontal="justify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16" fillId="10" borderId="29" xfId="0" applyFont="1" applyFill="1" applyBorder="1" applyAlignment="1">
      <alignment horizontal="justify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15" fillId="11" borderId="42" xfId="0" applyFont="1" applyFill="1" applyBorder="1" applyAlignment="1">
      <alignment horizontal="center" vertical="center" wrapText="1"/>
    </xf>
    <xf numFmtId="0" fontId="15" fillId="11" borderId="49" xfId="0" applyFont="1" applyFill="1" applyBorder="1" applyAlignment="1">
      <alignment horizontal="center" vertical="center"/>
    </xf>
    <xf numFmtId="0" fontId="15" fillId="11" borderId="50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vertical="center" wrapText="1"/>
    </xf>
    <xf numFmtId="0" fontId="16" fillId="0" borderId="29" xfId="0" applyFont="1" applyFill="1" applyBorder="1" applyAlignment="1">
      <alignment horizontal="left" vertical="center" wrapText="1"/>
    </xf>
    <xf numFmtId="0" fontId="17" fillId="0" borderId="29" xfId="0" applyFont="1" applyFill="1" applyBorder="1" applyAlignment="1">
      <alignment horizontal="left" vertical="center" wrapText="1"/>
    </xf>
    <xf numFmtId="4" fontId="15" fillId="9" borderId="41" xfId="0" applyNumberFormat="1" applyFont="1" applyFill="1" applyBorder="1" applyAlignment="1">
      <alignment horizontal="center" vertical="center" wrapText="1"/>
    </xf>
    <xf numFmtId="4" fontId="15" fillId="9" borderId="47" xfId="0" applyNumberFormat="1" applyFont="1" applyFill="1" applyBorder="1" applyAlignment="1">
      <alignment horizontal="center" vertical="center" wrapText="1"/>
    </xf>
    <xf numFmtId="4" fontId="15" fillId="9" borderId="46" xfId="0" applyNumberFormat="1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2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22" xfId="1" applyFont="1" applyFill="1" applyBorder="1" applyAlignment="1">
      <alignment horizontal="center" vertical="center"/>
    </xf>
    <xf numFmtId="44" fontId="2" fillId="4" borderId="11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3" fontId="20" fillId="4" borderId="26" xfId="3" applyNumberFormat="1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</cellXfs>
  <cellStyles count="4">
    <cellStyle name="Hypertextový odkaz" xfId="3" builtinId="8"/>
    <cellStyle name="Měna" xfId="1" builtinId="4"/>
    <cellStyle name="Normální" xfId="0" builtinId="0"/>
    <cellStyle name="normální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va.bazgerova@trios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6"/>
  <sheetViews>
    <sheetView tabSelected="1" zoomScale="89" zoomScaleNormal="89" workbookViewId="0">
      <selection activeCell="A4" sqref="A4"/>
    </sheetView>
  </sheetViews>
  <sheetFormatPr defaultRowHeight="15" x14ac:dyDescent="0.25"/>
  <cols>
    <col min="1" max="1" width="95.42578125" customWidth="1"/>
    <col min="2" max="2" width="16.28515625" customWidth="1"/>
    <col min="3" max="3" width="21.7109375" customWidth="1"/>
  </cols>
  <sheetData>
    <row r="1" spans="1:3" ht="66.75" customHeight="1" thickBot="1" x14ac:dyDescent="0.3">
      <c r="A1" s="64"/>
      <c r="B1" s="65"/>
      <c r="C1" s="66"/>
    </row>
    <row r="2" spans="1:3" ht="66.75" customHeight="1" thickBot="1" x14ac:dyDescent="0.3">
      <c r="A2" s="67" t="s">
        <v>52</v>
      </c>
      <c r="B2" s="68"/>
      <c r="C2" s="69"/>
    </row>
    <row r="3" spans="1:3" ht="41.45" customHeight="1" thickBot="1" x14ac:dyDescent="0.3">
      <c r="A3" s="61" t="s">
        <v>77</v>
      </c>
      <c r="B3" s="62"/>
      <c r="C3" s="63"/>
    </row>
    <row r="4" spans="1:3" ht="49.5" customHeight="1" thickBot="1" x14ac:dyDescent="0.3">
      <c r="A4" s="25" t="s">
        <v>58</v>
      </c>
      <c r="B4" s="59"/>
      <c r="C4" s="60"/>
    </row>
    <row r="5" spans="1:3" ht="25.5" customHeight="1" thickBot="1" x14ac:dyDescent="0.3">
      <c r="A5" s="37" t="s">
        <v>46</v>
      </c>
      <c r="B5" s="39" t="s">
        <v>47</v>
      </c>
      <c r="C5" s="38" t="s">
        <v>39</v>
      </c>
    </row>
    <row r="6" spans="1:3" ht="16.5" thickBot="1" x14ac:dyDescent="0.3">
      <c r="A6" s="35"/>
      <c r="B6" s="33"/>
      <c r="C6" s="36"/>
    </row>
    <row r="7" spans="1:3" ht="15.75" x14ac:dyDescent="0.25">
      <c r="A7" s="50" t="s">
        <v>40</v>
      </c>
      <c r="B7" s="51" t="s">
        <v>45</v>
      </c>
      <c r="C7" s="52" t="s">
        <v>39</v>
      </c>
    </row>
    <row r="8" spans="1:3" ht="31.5" x14ac:dyDescent="0.25">
      <c r="A8" s="53" t="s">
        <v>59</v>
      </c>
      <c r="B8" s="49" t="s">
        <v>64</v>
      </c>
      <c r="C8" s="54" t="s">
        <v>65</v>
      </c>
    </row>
    <row r="9" spans="1:3" ht="15.75" x14ac:dyDescent="0.25">
      <c r="A9" s="53" t="s">
        <v>60</v>
      </c>
      <c r="B9" s="49" t="s">
        <v>64</v>
      </c>
      <c r="C9" s="54" t="s">
        <v>66</v>
      </c>
    </row>
    <row r="10" spans="1:3" ht="15.75" x14ac:dyDescent="0.25">
      <c r="A10" s="53" t="s">
        <v>61</v>
      </c>
      <c r="B10" s="49" t="s">
        <v>64</v>
      </c>
      <c r="C10" s="54" t="s">
        <v>66</v>
      </c>
    </row>
    <row r="11" spans="1:3" ht="15.75" x14ac:dyDescent="0.25">
      <c r="A11" s="53" t="s">
        <v>62</v>
      </c>
      <c r="B11" s="49" t="s">
        <v>64</v>
      </c>
      <c r="C11" s="54" t="s">
        <v>67</v>
      </c>
    </row>
    <row r="12" spans="1:3" ht="15.75" x14ac:dyDescent="0.25">
      <c r="A12" s="53" t="s">
        <v>63</v>
      </c>
      <c r="B12" s="49" t="s">
        <v>64</v>
      </c>
      <c r="C12" s="54" t="s">
        <v>66</v>
      </c>
    </row>
    <row r="13" spans="1:3" ht="15.75" x14ac:dyDescent="0.25">
      <c r="A13" s="55" t="s">
        <v>68</v>
      </c>
      <c r="B13" s="49" t="s">
        <v>69</v>
      </c>
      <c r="C13" s="54"/>
    </row>
    <row r="14" spans="1:3" ht="15.75" x14ac:dyDescent="0.25">
      <c r="A14" s="26"/>
      <c r="B14" s="40"/>
      <c r="C14" s="24"/>
    </row>
    <row r="15" spans="1:3" ht="15.75" x14ac:dyDescent="0.25">
      <c r="A15" s="26"/>
      <c r="B15" s="18"/>
      <c r="C15" s="21"/>
    </row>
    <row r="16" spans="1:3" ht="15.75" x14ac:dyDescent="0.25">
      <c r="A16" s="26"/>
      <c r="B16" s="18"/>
      <c r="C16" s="21"/>
    </row>
    <row r="17" spans="1:3" ht="15.75" x14ac:dyDescent="0.25">
      <c r="A17" s="26"/>
      <c r="B17" s="18"/>
      <c r="C17" s="21"/>
    </row>
    <row r="18" spans="1:3" ht="15.75" x14ac:dyDescent="0.25">
      <c r="A18" s="26"/>
      <c r="B18" s="48"/>
      <c r="C18" s="45"/>
    </row>
    <row r="19" spans="1:3" ht="15.75" x14ac:dyDescent="0.25">
      <c r="A19" s="26"/>
      <c r="B19" s="48"/>
      <c r="C19" s="45"/>
    </row>
    <row r="20" spans="1:3" ht="15.75" x14ac:dyDescent="0.25">
      <c r="A20" s="26"/>
      <c r="B20" s="48"/>
      <c r="C20" s="45"/>
    </row>
    <row r="21" spans="1:3" ht="15.75" x14ac:dyDescent="0.25">
      <c r="A21" s="26"/>
      <c r="B21" s="48"/>
      <c r="C21" s="45"/>
    </row>
    <row r="22" spans="1:3" ht="15.75" x14ac:dyDescent="0.25">
      <c r="A22" s="26"/>
      <c r="B22" s="48"/>
      <c r="C22" s="45"/>
    </row>
    <row r="23" spans="1:3" ht="15.75" x14ac:dyDescent="0.25">
      <c r="A23" s="26"/>
      <c r="B23" s="43"/>
      <c r="C23" s="45"/>
    </row>
    <row r="24" spans="1:3" ht="15.75" x14ac:dyDescent="0.25">
      <c r="A24" s="26"/>
      <c r="B24" s="43"/>
      <c r="C24" s="45"/>
    </row>
    <row r="25" spans="1:3" ht="15.75" x14ac:dyDescent="0.25">
      <c r="A25" s="26"/>
      <c r="B25" s="43"/>
      <c r="C25" s="45"/>
    </row>
    <row r="26" spans="1:3" ht="15.75" x14ac:dyDescent="0.25">
      <c r="A26" s="26"/>
      <c r="B26" s="43"/>
      <c r="C26" s="45"/>
    </row>
    <row r="27" spans="1:3" ht="15.75" x14ac:dyDescent="0.25">
      <c r="A27" s="26"/>
      <c r="B27" s="43"/>
      <c r="C27" s="45"/>
    </row>
    <row r="28" spans="1:3" ht="15.75" x14ac:dyDescent="0.25">
      <c r="A28" s="26"/>
      <c r="B28" s="43"/>
      <c r="C28" s="45"/>
    </row>
    <row r="29" spans="1:3" ht="15.75" x14ac:dyDescent="0.25">
      <c r="A29" s="26"/>
      <c r="B29" s="43"/>
      <c r="C29" s="45"/>
    </row>
    <row r="30" spans="1:3" ht="15.75" x14ac:dyDescent="0.25">
      <c r="A30" s="26"/>
      <c r="B30" s="44"/>
      <c r="C30" s="46"/>
    </row>
    <row r="31" spans="1:3" ht="15.75" x14ac:dyDescent="0.25">
      <c r="A31" s="26"/>
      <c r="B31" s="44"/>
      <c r="C31" s="46"/>
    </row>
    <row r="32" spans="1:3" ht="15.75" x14ac:dyDescent="0.25">
      <c r="A32" s="32"/>
      <c r="B32" s="41"/>
      <c r="C32" s="20"/>
    </row>
    <row r="33" spans="1:3" ht="15.75" x14ac:dyDescent="0.25">
      <c r="A33" s="26"/>
      <c r="B33" s="42"/>
      <c r="C33" s="34"/>
    </row>
    <row r="34" spans="1:3" ht="15.75" x14ac:dyDescent="0.25">
      <c r="A34" s="26"/>
      <c r="B34" s="40"/>
      <c r="C34" s="24"/>
    </row>
    <row r="35" spans="1:3" ht="18" customHeight="1" x14ac:dyDescent="0.25">
      <c r="A35" s="26"/>
      <c r="B35" s="40"/>
      <c r="C35" s="24"/>
    </row>
    <row r="36" spans="1:3" ht="15.75" x14ac:dyDescent="0.25">
      <c r="A36" s="19" t="s">
        <v>41</v>
      </c>
      <c r="B36" s="41"/>
      <c r="C36" s="20"/>
    </row>
    <row r="37" spans="1:3" ht="45" x14ac:dyDescent="0.25">
      <c r="A37" s="28" t="s">
        <v>48</v>
      </c>
      <c r="B37" s="40" t="s">
        <v>64</v>
      </c>
      <c r="C37" s="24"/>
    </row>
    <row r="38" spans="1:3" ht="30" x14ac:dyDescent="0.25">
      <c r="A38" s="26" t="s">
        <v>49</v>
      </c>
      <c r="B38" s="40" t="s">
        <v>64</v>
      </c>
      <c r="C38" s="24"/>
    </row>
    <row r="39" spans="1:3" ht="30" x14ac:dyDescent="0.25">
      <c r="A39" s="27" t="s">
        <v>42</v>
      </c>
      <c r="B39" s="40" t="s">
        <v>70</v>
      </c>
      <c r="C39" s="24" t="s">
        <v>71</v>
      </c>
    </row>
    <row r="40" spans="1:3" ht="15.75" x14ac:dyDescent="0.25">
      <c r="A40" s="19" t="s">
        <v>43</v>
      </c>
      <c r="B40" s="41"/>
      <c r="C40" s="20"/>
    </row>
    <row r="41" spans="1:3" ht="30" x14ac:dyDescent="0.25">
      <c r="A41" s="27" t="s">
        <v>55</v>
      </c>
      <c r="B41" s="40" t="s">
        <v>64</v>
      </c>
      <c r="C41" s="24" t="s">
        <v>72</v>
      </c>
    </row>
    <row r="42" spans="1:3" ht="18" customHeight="1" thickBot="1" x14ac:dyDescent="0.3">
      <c r="A42" s="27" t="s">
        <v>44</v>
      </c>
      <c r="B42" s="40" t="s">
        <v>64</v>
      </c>
      <c r="C42" s="24"/>
    </row>
    <row r="43" spans="1:3" ht="15.75" x14ac:dyDescent="0.25">
      <c r="A43" s="29" t="s">
        <v>50</v>
      </c>
      <c r="B43" s="56">
        <v>1523000</v>
      </c>
      <c r="C43" s="22"/>
    </row>
    <row r="44" spans="1:3" ht="16.5" thickBot="1" x14ac:dyDescent="0.3">
      <c r="A44" s="30" t="s">
        <v>51</v>
      </c>
      <c r="B44" s="57">
        <f>+B43*1.21</f>
        <v>1842830</v>
      </c>
      <c r="C44" s="23"/>
    </row>
    <row r="45" spans="1:3" ht="78.75" x14ac:dyDescent="0.25">
      <c r="A45" s="31" t="s">
        <v>56</v>
      </c>
      <c r="B45" s="58">
        <v>445380</v>
      </c>
      <c r="C45" s="47" t="s">
        <v>73</v>
      </c>
    </row>
    <row r="46" spans="1:3" ht="63.75" thickBot="1" x14ac:dyDescent="0.3">
      <c r="A46" s="30" t="s">
        <v>57</v>
      </c>
      <c r="B46" s="57">
        <f>+B45*1.21</f>
        <v>538909.79999999993</v>
      </c>
      <c r="C46" s="23"/>
    </row>
  </sheetData>
  <mergeCells count="4">
    <mergeCell ref="B4:C4"/>
    <mergeCell ref="A3:C3"/>
    <mergeCell ref="A1:C1"/>
    <mergeCell ref="A2:C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8"/>
  <sheetViews>
    <sheetView topLeftCell="B1" zoomScale="175" zoomScaleNormal="175" workbookViewId="0">
      <selection activeCell="B3" sqref="B3:J3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 x14ac:dyDescent="0.25">
      <c r="A1" s="72" t="s">
        <v>32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34.5" thickBot="1" x14ac:dyDescent="0.3">
      <c r="A2" s="91" t="s">
        <v>12</v>
      </c>
      <c r="B2" s="92"/>
      <c r="C2" s="92"/>
      <c r="D2" s="92"/>
      <c r="E2" s="92"/>
      <c r="F2" s="92"/>
      <c r="G2" s="92"/>
      <c r="H2" s="92"/>
      <c r="I2" s="92"/>
      <c r="J2" s="93"/>
    </row>
    <row r="3" spans="1:10" ht="27" customHeight="1" thickBot="1" x14ac:dyDescent="0.3">
      <c r="A3" s="17" t="s">
        <v>38</v>
      </c>
      <c r="B3" s="70" t="s">
        <v>78</v>
      </c>
      <c r="C3" s="71"/>
      <c r="D3" s="71"/>
      <c r="E3" s="71"/>
      <c r="F3" s="71"/>
      <c r="G3" s="71"/>
      <c r="H3" s="71"/>
      <c r="I3" s="71"/>
      <c r="J3" s="71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25">
      <c r="A5" s="94" t="s">
        <v>74</v>
      </c>
      <c r="B5" s="95"/>
      <c r="C5" s="95"/>
      <c r="D5" s="95"/>
      <c r="E5" s="95"/>
      <c r="F5" s="95"/>
      <c r="G5" s="95"/>
      <c r="H5" s="95"/>
      <c r="I5" s="95"/>
      <c r="J5" s="96"/>
    </row>
    <row r="6" spans="1:10" x14ac:dyDescent="0.25">
      <c r="A6" s="106" t="s">
        <v>13</v>
      </c>
      <c r="B6" s="107"/>
      <c r="C6" s="107"/>
      <c r="D6" s="4" t="s">
        <v>1</v>
      </c>
      <c r="E6" s="2"/>
      <c r="F6" s="2"/>
      <c r="G6" s="108" t="s">
        <v>2</v>
      </c>
      <c r="H6" s="107"/>
      <c r="I6" s="107"/>
      <c r="J6" s="9"/>
    </row>
    <row r="7" spans="1:10" ht="15.75" thickBot="1" x14ac:dyDescent="0.3">
      <c r="A7" s="109" t="s">
        <v>75</v>
      </c>
      <c r="B7" s="110"/>
      <c r="C7" s="110"/>
      <c r="D7" s="111">
        <v>402602565408</v>
      </c>
      <c r="E7" s="112"/>
      <c r="F7" s="112"/>
      <c r="G7" s="118" t="s">
        <v>76</v>
      </c>
      <c r="H7" s="119"/>
      <c r="I7" s="119"/>
      <c r="J7" s="120"/>
    </row>
    <row r="8" spans="1:10" ht="21.75" customHeight="1" thickTop="1" thickBot="1" x14ac:dyDescent="0.3">
      <c r="A8" s="113" t="s">
        <v>19</v>
      </c>
      <c r="B8" s="114"/>
      <c r="C8" s="114"/>
      <c r="D8" s="114"/>
      <c r="E8" s="114"/>
      <c r="F8" s="114"/>
      <c r="G8" s="114"/>
      <c r="H8" s="114"/>
      <c r="I8" s="114"/>
      <c r="J8" s="115"/>
    </row>
    <row r="9" spans="1:10" ht="15.75" thickBot="1" x14ac:dyDescent="0.3">
      <c r="A9" s="103"/>
      <c r="B9" s="104"/>
      <c r="C9" s="104"/>
      <c r="D9" s="105"/>
      <c r="E9" s="89" t="s">
        <v>3</v>
      </c>
      <c r="F9" s="89"/>
      <c r="G9" s="89" t="s">
        <v>4</v>
      </c>
      <c r="H9" s="89"/>
      <c r="I9" s="89" t="s">
        <v>5</v>
      </c>
      <c r="J9" s="90"/>
    </row>
    <row r="10" spans="1:10" s="5" customFormat="1" ht="15.75" thickBot="1" x14ac:dyDescent="0.3">
      <c r="A10" s="116" t="s">
        <v>16</v>
      </c>
      <c r="B10" s="117"/>
      <c r="C10" s="117"/>
      <c r="D10" s="14" t="s">
        <v>36</v>
      </c>
      <c r="E10" s="70">
        <v>1523000</v>
      </c>
      <c r="F10" s="77"/>
      <c r="G10" s="78">
        <f>+E10*0.21</f>
        <v>319830</v>
      </c>
      <c r="H10" s="78"/>
      <c r="I10" s="84">
        <f>+E10+G10</f>
        <v>1842830</v>
      </c>
      <c r="J10" s="85"/>
    </row>
    <row r="11" spans="1:10" s="5" customFormat="1" ht="15.75" thickBot="1" x14ac:dyDescent="0.3">
      <c r="A11" s="15" t="s">
        <v>18</v>
      </c>
      <c r="B11" s="16"/>
      <c r="C11" s="16"/>
      <c r="D11" s="13">
        <v>1</v>
      </c>
      <c r="E11" s="70">
        <v>1523000</v>
      </c>
      <c r="F11" s="77"/>
      <c r="G11" s="78">
        <f>+E11*0.21</f>
        <v>319830</v>
      </c>
      <c r="H11" s="78"/>
      <c r="I11" s="84">
        <f>+E11+G11</f>
        <v>1842830</v>
      </c>
      <c r="J11" s="85"/>
    </row>
    <row r="12" spans="1:10" ht="15.75" thickBot="1" x14ac:dyDescent="0.3">
      <c r="A12" s="79" t="s">
        <v>17</v>
      </c>
      <c r="B12" s="80"/>
      <c r="C12" s="80"/>
      <c r="D12" s="80"/>
      <c r="E12" s="80"/>
      <c r="F12" s="80"/>
      <c r="G12" s="80"/>
      <c r="H12" s="80"/>
      <c r="I12" s="12">
        <v>2</v>
      </c>
      <c r="J12" s="6" t="s">
        <v>6</v>
      </c>
    </row>
    <row r="13" spans="1:10" ht="18.75" customHeight="1" thickBot="1" x14ac:dyDescent="0.3">
      <c r="A13" s="81"/>
      <c r="B13" s="82"/>
      <c r="C13" s="82"/>
      <c r="D13" s="82"/>
      <c r="E13" s="82"/>
      <c r="F13" s="82"/>
      <c r="G13" s="82"/>
      <c r="H13" s="82"/>
      <c r="I13" s="82"/>
      <c r="J13" s="83"/>
    </row>
    <row r="14" spans="1:10" ht="18" customHeight="1" thickBot="1" x14ac:dyDescent="0.3">
      <c r="A14" s="86" t="s">
        <v>37</v>
      </c>
      <c r="B14" s="87"/>
      <c r="C14" s="87"/>
      <c r="D14" s="87"/>
      <c r="E14" s="87"/>
      <c r="F14" s="87"/>
      <c r="G14" s="87"/>
      <c r="H14" s="87"/>
      <c r="I14" s="87"/>
      <c r="J14" s="88"/>
    </row>
    <row r="15" spans="1:10" ht="15.75" thickBot="1" x14ac:dyDescent="0.3">
      <c r="A15" s="73"/>
      <c r="B15" s="74"/>
      <c r="C15" s="74"/>
      <c r="D15" s="74"/>
      <c r="E15" s="89" t="s">
        <v>3</v>
      </c>
      <c r="F15" s="89"/>
      <c r="G15" s="89" t="s">
        <v>4</v>
      </c>
      <c r="H15" s="89"/>
      <c r="I15" s="89" t="s">
        <v>5</v>
      </c>
      <c r="J15" s="90"/>
    </row>
    <row r="16" spans="1:10" ht="32.25" customHeight="1" thickBot="1" x14ac:dyDescent="0.3">
      <c r="A16" s="75" t="s">
        <v>14</v>
      </c>
      <c r="B16" s="76"/>
      <c r="C16" s="76"/>
      <c r="D16" s="76"/>
      <c r="E16" s="78">
        <v>1250</v>
      </c>
      <c r="F16" s="78"/>
      <c r="G16" s="78">
        <f>+E16*0.21</f>
        <v>262.5</v>
      </c>
      <c r="H16" s="78"/>
      <c r="I16" s="84">
        <f>+E16+G16</f>
        <v>1512.5</v>
      </c>
      <c r="J16" s="85"/>
    </row>
    <row r="17" spans="1:10" ht="15.75" thickBot="1" x14ac:dyDescent="0.3">
      <c r="A17" s="79"/>
      <c r="B17" s="80"/>
      <c r="C17" s="80"/>
      <c r="D17" s="80"/>
      <c r="E17" s="80"/>
      <c r="F17" s="80"/>
      <c r="G17" s="80"/>
      <c r="H17" s="80"/>
      <c r="I17" s="12">
        <v>1</v>
      </c>
      <c r="J17" s="6" t="s">
        <v>7</v>
      </c>
    </row>
    <row r="18" spans="1:10" ht="32.25" customHeight="1" thickBot="1" x14ac:dyDescent="0.3">
      <c r="A18" s="99" t="s">
        <v>15</v>
      </c>
      <c r="B18" s="100"/>
      <c r="C18" s="100"/>
      <c r="D18" s="100"/>
      <c r="E18" s="101">
        <f>E16*(8-I12)*I17</f>
        <v>7500</v>
      </c>
      <c r="F18" s="101"/>
      <c r="G18" s="101">
        <f>G16*(8-I12)*I17</f>
        <v>1575</v>
      </c>
      <c r="H18" s="101"/>
      <c r="I18" s="101">
        <f>I16*(8-I12)*I17</f>
        <v>9075</v>
      </c>
      <c r="J18" s="102"/>
    </row>
    <row r="19" spans="1:10" ht="3.75" customHeight="1" thickBot="1" x14ac:dyDescent="0.3">
      <c r="A19" s="81"/>
      <c r="B19" s="82"/>
      <c r="C19" s="82"/>
      <c r="D19" s="82"/>
      <c r="E19" s="82"/>
      <c r="F19" s="82"/>
      <c r="G19" s="82"/>
      <c r="H19" s="82"/>
      <c r="I19" s="82"/>
      <c r="J19" s="83"/>
    </row>
    <row r="20" spans="1:10" ht="47.25" customHeight="1" thickBot="1" x14ac:dyDescent="0.3">
      <c r="A20" s="97" t="s">
        <v>20</v>
      </c>
      <c r="B20" s="98"/>
      <c r="C20" s="98"/>
      <c r="D20" s="98"/>
      <c r="E20" s="78">
        <v>36490</v>
      </c>
      <c r="F20" s="78"/>
      <c r="G20" s="78">
        <f>+E20*0.21</f>
        <v>7662.9</v>
      </c>
      <c r="H20" s="78"/>
      <c r="I20" s="84">
        <f>+E20+G20</f>
        <v>44152.9</v>
      </c>
      <c r="J20" s="85"/>
    </row>
    <row r="21" spans="1:10" ht="15.75" thickBot="1" x14ac:dyDescent="0.3">
      <c r="A21" s="79" t="s">
        <v>24</v>
      </c>
      <c r="B21" s="80"/>
      <c r="C21" s="80"/>
      <c r="D21" s="80"/>
      <c r="E21" s="80"/>
      <c r="F21" s="80"/>
      <c r="G21" s="80"/>
      <c r="H21" s="80"/>
      <c r="I21" s="12">
        <v>2</v>
      </c>
      <c r="J21" s="6" t="s">
        <v>7</v>
      </c>
    </row>
    <row r="22" spans="1:10" ht="33.75" customHeight="1" thickBot="1" x14ac:dyDescent="0.3">
      <c r="A22" s="126" t="s">
        <v>21</v>
      </c>
      <c r="B22" s="127"/>
      <c r="C22" s="127"/>
      <c r="D22" s="127"/>
      <c r="E22" s="101">
        <f>E20*(8-I12)*I21</f>
        <v>437880</v>
      </c>
      <c r="F22" s="101"/>
      <c r="G22" s="101">
        <f>G20*(8-I12)*I21</f>
        <v>91954.799999999988</v>
      </c>
      <c r="H22" s="101"/>
      <c r="I22" s="101">
        <f>I20*(8-I12)*I21</f>
        <v>529834.80000000005</v>
      </c>
      <c r="J22" s="102"/>
    </row>
    <row r="23" spans="1:10" ht="5.25" customHeight="1" thickBot="1" x14ac:dyDescent="0.3">
      <c r="A23" s="81"/>
      <c r="B23" s="82"/>
      <c r="C23" s="82"/>
      <c r="D23" s="82"/>
      <c r="E23" s="82"/>
      <c r="F23" s="82"/>
      <c r="G23" s="82"/>
      <c r="H23" s="82"/>
      <c r="I23" s="82"/>
      <c r="J23" s="83"/>
    </row>
    <row r="24" spans="1:10" ht="54" customHeight="1" thickBot="1" x14ac:dyDescent="0.3">
      <c r="A24" s="97" t="s">
        <v>22</v>
      </c>
      <c r="B24" s="98"/>
      <c r="C24" s="98"/>
      <c r="D24" s="98"/>
      <c r="E24" s="78"/>
      <c r="F24" s="78"/>
      <c r="G24" s="78"/>
      <c r="H24" s="78"/>
      <c r="I24" s="84"/>
      <c r="J24" s="85"/>
    </row>
    <row r="25" spans="1:10" ht="15.75" thickBot="1" x14ac:dyDescent="0.3">
      <c r="A25" s="75" t="s">
        <v>23</v>
      </c>
      <c r="B25" s="129"/>
      <c r="C25" s="129"/>
      <c r="D25" s="129"/>
      <c r="E25" s="129"/>
      <c r="F25" s="129"/>
      <c r="G25" s="129"/>
      <c r="H25" s="129"/>
      <c r="I25" s="12"/>
      <c r="J25" s="6" t="s">
        <v>7</v>
      </c>
    </row>
    <row r="26" spans="1:10" ht="36" customHeight="1" thickBot="1" x14ac:dyDescent="0.3">
      <c r="A26" s="130" t="s">
        <v>25</v>
      </c>
      <c r="B26" s="131"/>
      <c r="C26" s="131"/>
      <c r="D26" s="131"/>
      <c r="E26" s="101">
        <f>E24*(8-I12)*I25</f>
        <v>0</v>
      </c>
      <c r="F26" s="101"/>
      <c r="G26" s="101">
        <f>G24*(8-I12)*I25</f>
        <v>0</v>
      </c>
      <c r="H26" s="101"/>
      <c r="I26" s="101">
        <f>I24*(8-I12)*I25</f>
        <v>0</v>
      </c>
      <c r="J26" s="102"/>
    </row>
    <row r="27" spans="1:10" ht="4.5" customHeight="1" thickBot="1" x14ac:dyDescent="0.3">
      <c r="A27" s="122"/>
      <c r="B27" s="123"/>
      <c r="C27" s="123"/>
      <c r="D27" s="123"/>
      <c r="E27" s="123"/>
      <c r="F27" s="123"/>
      <c r="G27" s="123"/>
      <c r="H27" s="123"/>
      <c r="I27" s="123"/>
      <c r="J27" s="124"/>
    </row>
    <row r="28" spans="1:10" ht="30" customHeight="1" thickBot="1" x14ac:dyDescent="0.3">
      <c r="A28" s="144" t="s">
        <v>26</v>
      </c>
      <c r="B28" s="145"/>
      <c r="C28" s="145"/>
      <c r="D28" s="145"/>
      <c r="E28" s="101">
        <f>D11*(E18+E22+E26)</f>
        <v>445380</v>
      </c>
      <c r="F28" s="101"/>
      <c r="G28" s="101">
        <f>D11*(G18+G22+G26)</f>
        <v>93529.799999999988</v>
      </c>
      <c r="H28" s="101"/>
      <c r="I28" s="101">
        <f>D11*(I18+I22+I26)</f>
        <v>538909.80000000005</v>
      </c>
      <c r="J28" s="102"/>
    </row>
    <row r="29" spans="1:10" ht="29.25" customHeight="1" thickBot="1" x14ac:dyDescent="0.3">
      <c r="A29" s="86" t="s">
        <v>53</v>
      </c>
      <c r="B29" s="87"/>
      <c r="C29" s="87"/>
      <c r="D29" s="87"/>
      <c r="E29" s="87"/>
      <c r="F29" s="87"/>
      <c r="G29" s="87"/>
      <c r="H29" s="87"/>
      <c r="I29" s="87"/>
      <c r="J29" s="88"/>
    </row>
    <row r="30" spans="1:10" ht="29.25" customHeight="1" thickBot="1" x14ac:dyDescent="0.3">
      <c r="A30" s="75" t="s">
        <v>28</v>
      </c>
      <c r="B30" s="76"/>
      <c r="C30" s="76"/>
      <c r="D30" s="76"/>
      <c r="E30" s="78">
        <v>1250</v>
      </c>
      <c r="F30" s="78"/>
      <c r="G30" s="78">
        <f>+E30*0.21</f>
        <v>262.5</v>
      </c>
      <c r="H30" s="78"/>
      <c r="I30" s="84">
        <f>+E30+G30</f>
        <v>1512.5</v>
      </c>
      <c r="J30" s="85"/>
    </row>
    <row r="31" spans="1:10" ht="48" customHeight="1" thickBot="1" x14ac:dyDescent="0.3">
      <c r="A31" s="75" t="s">
        <v>29</v>
      </c>
      <c r="B31" s="76"/>
      <c r="C31" s="76"/>
      <c r="D31" s="76"/>
      <c r="E31" s="78">
        <v>7768</v>
      </c>
      <c r="F31" s="78"/>
      <c r="G31" s="78">
        <f>+E31*0.21</f>
        <v>1631.28</v>
      </c>
      <c r="H31" s="78"/>
      <c r="I31" s="84">
        <f>+E31+G31</f>
        <v>9399.2800000000007</v>
      </c>
      <c r="J31" s="85"/>
    </row>
    <row r="32" spans="1:10" ht="39" customHeight="1" thickBot="1" x14ac:dyDescent="0.3">
      <c r="A32" s="141" t="s">
        <v>30</v>
      </c>
      <c r="B32" s="142"/>
      <c r="C32" s="142"/>
      <c r="D32" s="142"/>
      <c r="E32" s="101">
        <f>(E30+E31)*1*(8-I12)</f>
        <v>54108</v>
      </c>
      <c r="F32" s="101"/>
      <c r="G32" s="101">
        <f>(G30+G31)*1*(8-I12)</f>
        <v>11362.68</v>
      </c>
      <c r="H32" s="101"/>
      <c r="I32" s="101">
        <f>(I30+I31)*1*(8-I12)</f>
        <v>65470.680000000008</v>
      </c>
      <c r="J32" s="102"/>
    </row>
    <row r="33" spans="1:10" ht="30" customHeight="1" thickBot="1" x14ac:dyDescent="0.3">
      <c r="A33" s="86" t="s">
        <v>54</v>
      </c>
      <c r="B33" s="87"/>
      <c r="C33" s="87"/>
      <c r="D33" s="87"/>
      <c r="E33" s="87"/>
      <c r="F33" s="87"/>
      <c r="G33" s="87"/>
      <c r="H33" s="87"/>
      <c r="I33" s="87"/>
      <c r="J33" s="88"/>
    </row>
    <row r="34" spans="1:10" ht="51" customHeight="1" thickBot="1" x14ac:dyDescent="0.3">
      <c r="A34" s="75" t="s">
        <v>27</v>
      </c>
      <c r="B34" s="76"/>
      <c r="C34" s="76"/>
      <c r="D34" s="76"/>
      <c r="E34" s="78">
        <v>50000</v>
      </c>
      <c r="F34" s="78"/>
      <c r="G34" s="78">
        <f>+E34*0.21</f>
        <v>10500</v>
      </c>
      <c r="H34" s="78"/>
      <c r="I34" s="78">
        <f>+G34*0.21</f>
        <v>2205</v>
      </c>
      <c r="J34" s="78"/>
    </row>
    <row r="35" spans="1:10" ht="3.75" customHeight="1" thickBot="1" x14ac:dyDescent="0.3">
      <c r="A35" s="134"/>
      <c r="B35" s="135"/>
      <c r="C35" s="135"/>
      <c r="D35" s="135"/>
      <c r="E35" s="135"/>
      <c r="F35" s="135"/>
      <c r="G35" s="135"/>
      <c r="H35" s="135"/>
      <c r="I35" s="135"/>
      <c r="J35" s="136"/>
    </row>
    <row r="36" spans="1:10" s="7" customFormat="1" ht="39.75" customHeight="1" thickBot="1" x14ac:dyDescent="0.3">
      <c r="A36" s="137" t="s">
        <v>31</v>
      </c>
      <c r="B36" s="138"/>
      <c r="C36" s="138"/>
      <c r="D36" s="138"/>
      <c r="E36" s="128">
        <f>E11+E28+E34+E32</f>
        <v>2072488</v>
      </c>
      <c r="F36" s="128"/>
      <c r="G36" s="128">
        <f>G11+G28+G34+G32</f>
        <v>435222.48</v>
      </c>
      <c r="H36" s="128"/>
      <c r="I36" s="128">
        <f>I11+I28+I34+I32</f>
        <v>2449415.48</v>
      </c>
      <c r="J36" s="143"/>
    </row>
    <row r="37" spans="1:10" ht="9.75" customHeight="1" x14ac:dyDescent="0.25"/>
    <row r="38" spans="1:10" ht="30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</row>
    <row r="39" spans="1:10" ht="32.25" customHeight="1" x14ac:dyDescent="0.25">
      <c r="A39" s="140" t="s">
        <v>8</v>
      </c>
      <c r="B39" s="140"/>
      <c r="C39" s="140"/>
      <c r="D39" s="140"/>
      <c r="E39" s="140"/>
      <c r="F39" s="140"/>
      <c r="G39" s="140"/>
      <c r="H39" s="140"/>
      <c r="I39" s="140"/>
      <c r="J39" s="140"/>
    </row>
    <row r="40" spans="1:10" ht="46.5" customHeight="1" x14ac:dyDescent="0.25">
      <c r="A40" s="139" t="s">
        <v>9</v>
      </c>
      <c r="B40" s="139"/>
      <c r="C40" s="139"/>
      <c r="D40" s="139"/>
      <c r="E40" s="139"/>
      <c r="F40" s="139"/>
      <c r="G40" s="139"/>
      <c r="H40" s="139"/>
      <c r="I40" s="139"/>
      <c r="J40" s="139"/>
    </row>
    <row r="41" spans="1:10" ht="44.25" customHeight="1" x14ac:dyDescent="0.25">
      <c r="A41" s="125" t="s">
        <v>11</v>
      </c>
      <c r="B41" s="125"/>
      <c r="C41" s="125"/>
      <c r="D41" s="125"/>
      <c r="E41" s="125"/>
      <c r="F41" s="125"/>
      <c r="G41" s="125"/>
      <c r="H41" s="125"/>
      <c r="I41" s="125"/>
      <c r="J41" s="125"/>
    </row>
    <row r="42" spans="1:10" ht="9" customHeight="1" x14ac:dyDescent="0.25">
      <c r="A42" s="132"/>
      <c r="B42" s="132"/>
      <c r="C42" s="132"/>
      <c r="D42" s="132"/>
      <c r="E42" s="132"/>
      <c r="F42" s="132"/>
      <c r="G42" s="132"/>
      <c r="H42" s="132"/>
      <c r="I42" s="132"/>
      <c r="J42" s="132"/>
    </row>
    <row r="43" spans="1:10" ht="31.5" customHeight="1" x14ac:dyDescent="0.25">
      <c r="A43" s="121" t="s">
        <v>35</v>
      </c>
      <c r="B43" s="121"/>
      <c r="C43" s="121"/>
      <c r="D43" s="121"/>
      <c r="E43" s="121"/>
      <c r="F43" s="121"/>
      <c r="G43" s="121"/>
      <c r="H43" s="121"/>
      <c r="I43" s="121"/>
      <c r="J43" s="121"/>
    </row>
    <row r="44" spans="1:10" ht="33" customHeight="1" x14ac:dyDescent="0.25">
      <c r="A44" s="121" t="s">
        <v>34</v>
      </c>
      <c r="B44" s="121"/>
      <c r="C44" s="121"/>
      <c r="D44" s="121"/>
      <c r="E44" s="121"/>
      <c r="F44" s="121"/>
      <c r="G44" s="121"/>
      <c r="H44" s="121"/>
      <c r="I44" s="121"/>
      <c r="J44" s="121"/>
    </row>
    <row r="45" spans="1:10" ht="39" customHeight="1" x14ac:dyDescent="0.25">
      <c r="A45" s="121" t="s">
        <v>33</v>
      </c>
      <c r="B45" s="121"/>
      <c r="C45" s="121"/>
      <c r="D45" s="121"/>
      <c r="E45" s="121"/>
      <c r="F45" s="121"/>
      <c r="G45" s="121"/>
      <c r="H45" s="121"/>
      <c r="I45" s="121"/>
      <c r="J45" s="121"/>
    </row>
    <row r="46" spans="1:10" ht="17.25" x14ac:dyDescent="0.25">
      <c r="A46" s="8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  <mergeCell ref="A42:J42"/>
    <mergeCell ref="A38:J38"/>
    <mergeCell ref="A35:J35"/>
    <mergeCell ref="A36:D36"/>
    <mergeCell ref="A40:J40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</mergeCells>
  <hyperlinks>
    <hyperlink ref="G7" r:id="rId1" xr:uid="{F6FD8D9C-5153-4D28-A703-6CE9211E5D38}"/>
  </hyperlinks>
  <pageMargins left="0.24" right="0.24" top="0.25" bottom="0.22" header="0.2" footer="0.2"/>
  <pageSetup paperSize="9" scale="6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user</cp:lastModifiedBy>
  <cp:lastPrinted>2017-03-17T08:38:19Z</cp:lastPrinted>
  <dcterms:created xsi:type="dcterms:W3CDTF">2016-05-04T05:30:34Z</dcterms:created>
  <dcterms:modified xsi:type="dcterms:W3CDTF">2021-01-07T19:51:06Z</dcterms:modified>
</cp:coreProperties>
</file>