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580" windowHeight="11640"/>
  </bookViews>
  <sheets>
    <sheet name="průzkum trhu - specifikace" sheetId="2" r:id="rId1"/>
    <sheet name="průzkum trhu - rozpis cen" sheetId="1" r:id="rId2"/>
  </sheets>
  <calcPr calcId="125725"/>
</workbook>
</file>

<file path=xl/calcChain.xml><?xml version="1.0" encoding="utf-8"?>
<calcChain xmlns="http://schemas.openxmlformats.org/spreadsheetml/2006/main">
  <c r="E36" i="1"/>
  <c r="I34"/>
  <c r="I36" s="1"/>
  <c r="G34"/>
  <c r="E34"/>
  <c r="I26"/>
  <c r="G26"/>
  <c r="E26"/>
  <c r="G18"/>
  <c r="G28" s="1"/>
  <c r="G36" s="1"/>
</calcChain>
</file>

<file path=xl/sharedStrings.xml><?xml version="1.0" encoding="utf-8"?>
<sst xmlns="http://schemas.openxmlformats.org/spreadsheetml/2006/main" count="169" uniqueCount="113">
  <si>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</si>
  <si>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</si>
  <si>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</si>
  <si>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</si>
  <si>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</si>
  <si>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</si>
  <si>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</si>
  <si>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</si>
  <si>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</si>
  <si>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</si>
  <si>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</si>
  <si>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Náklady na instruktáž personálu dle §61 zákona č. 268/2014 Sb. 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</si>
  <si>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</si>
  <si>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</si>
  <si>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</si>
  <si>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</si>
  <si>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</si>
  <si>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</si>
  <si>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</si>
  <si>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</si>
  <si>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</si>
  <si>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</si>
  <si>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</si>
  <si>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</si>
  <si>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</si>
  <si>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</si>
  <si>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</si>
  <si>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</si>
  <si>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</si>
  <si>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</si>
  <si>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</si>
  <si>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</si>
  <si>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</si>
  <si>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</si>
  <si>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</si>
  <si>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</si>
  <si>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</si>
  <si>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</si>
  <si>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Modelové servisní náklady po dobu životnosti 8let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</si>
  <si>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</si>
  <si>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</si>
  <si>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</si>
  <si>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</si>
  <si>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</si>
  <si>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ANO / NE</t>
  </si>
  <si>
    <t>Předmět veřejné zakázky</t>
  </si>
  <si>
    <t>ano/ne</t>
  </si>
  <si>
    <t xml:space="preserve">Uveďte typ, výrobce: </t>
  </si>
  <si>
    <t>TRŽNÍ PRŮZKUM</t>
  </si>
  <si>
    <t>Dodávka, instalace a uvedení do provozu 2 kusů laboratorních mikroskopů na hemato-onkologickou kliniku ve FNOL, včetně příslušenství a provedení zaškolení personálu.</t>
  </si>
  <si>
    <t>Mikroskopy musí být určeny pro diferencování kostní dřeně a periferní krve</t>
  </si>
  <si>
    <t>Musí se jednat o přímé mikroskopy s optikou korigovanou na nekonečno</t>
  </si>
  <si>
    <t>Mikroskopy musí být vybaveny stativem s LED osvětlením s věrným podáním barev, které musí být plynule regulovatelné ovladačem na stativu mikroskopu a musí umožnit tepelnou kompenzaci pro pozorování v procházejícím světle</t>
  </si>
  <si>
    <t>Mikroskopy musí mít pravé Koehlerovo osvětlení (zdroj na zadní straně stativu), irisovou polní clonu zabudovanou ve stativu a irisovou aperturní clonu v kondenzoru</t>
  </si>
  <si>
    <t>Objektivy musí být v reverzní poloze ve směru od obsluhy mikroskopu</t>
  </si>
  <si>
    <t>Mikroskopy musejí mít slot pro vložení polarizačního filtru</t>
  </si>
  <si>
    <t>Mikroskopy musí být zdravotnickým prostředkem in vitro dle směrnice EU „Directive 98/79/EC on in vitro diagnostic medical device“</t>
  </si>
  <si>
    <t>Mikroskopy musí mít držák preparátů s možností umístění jednoho nebo dvou sklíček současně a odečtem souřadnic</t>
  </si>
  <si>
    <t>Mikroskopy musí mít na sobě nezávislé makro a mikro ostření – pohyb mikrošroubu nesmí způsobovat pohyb makrošroubu, přičemž rozsah pohybu v ose Z musí být minimálně 15 mm</t>
  </si>
  <si>
    <t>Mikroskopy musí mít makro ostření se snadno stavitelnou tuhostí posuvu bez použití externího nástroje</t>
  </si>
  <si>
    <t>Mikroskopy musí mít snadno nastavitelnou aretaci makroposuvu přímo na stativu pro zabránění nežádoucího kontaktu preparátu s objektivem a pro rychlý návrat do roviny ostrosti preparátu bez použití externího nástroje</t>
  </si>
  <si>
    <t>Mikroskopy musí mít uživatelsky nastavitelnou automatickou změnu intenzity osvětlení v závislosti na zvoleném zvětšení objektivu spolupracující s revolverovým nosičem objektivů s automatickým odečtem pozic</t>
  </si>
  <si>
    <t>Název veřejné zakázky: Laboratorní mikroskopy</t>
  </si>
  <si>
    <t>Mikroskopy musí být vybaveny objektivovými revolvery s kapacitou minimálně 5 objektivů</t>
  </si>
  <si>
    <t xml:space="preserve">Mikroskopy musí být vybaveny okuláry s gumovými očnicemi se zvětšením 10× a širokým zorným polem minimálně FN 20 </t>
  </si>
  <si>
    <t>Mikroskopy musí být vybaveny naklonitelnými binokulárními tubusy</t>
  </si>
  <si>
    <t xml:space="preserve">             • 2 kusy Planachromatických objektivů se zvětšením 10×, suché </t>
  </si>
  <si>
    <t xml:space="preserve">             • 2 kusy planachromatických objektivů se zvětšením 50×, NC pro vzorky bez krycího sklíčka suché</t>
  </si>
  <si>
    <t xml:space="preserve">             • 1 ks fluoritového objektivu se zvětšením 100×, olejový, imerzní</t>
  </si>
  <si>
    <t xml:space="preserve">             • 1 ks plan apochromatického objektivu se zvětšením 100×, pro nátěry - NC, olejový imerzní </t>
  </si>
  <si>
    <t>Součástí mikroskopů musí být následujícími objektivy:</t>
  </si>
  <si>
    <t>Mikroskopy musí být kompatibilní se softwarem CellSens, nebo musí být dodán nový software do celé laboratoře</t>
  </si>
  <si>
    <t>Mikroskopy musí být kompatibilní s kamerou DP73 a trinokulárním tubusem, které jsou ve vybavení laboratoře, nebo musí být dodána nová kamera a trinokulární tubus</t>
  </si>
  <si>
    <t>Mikroskopy musí být kompatibilní s diskuzním zařízením Olympus U-SDO (Dual observation attachement), které je ve vybavení laboratoře, nebo musí být dodán nový systém kompatibilní s mikroskopy</t>
  </si>
  <si>
    <t>Dodané objektivy musí být kompatibilní s mikroskopy v laboratoři (typ BX51 Olympus) nebo musí být dodány další takové, aby byla splněna podmínka kompatibility</t>
  </si>
  <si>
    <t xml:space="preserve">Mikroskopy musí mít bezhřebenový, mechanický, skenovací X-Y stolek s ochrannou keramickou povrchovou vrstvou, ovládání pro pravou ruku, možnost nastavení tuhosti posuvu pro každou osu, pevný stolek – ostření pohybem revolveru (zdvihem objektivů) s extrémně nízkou polohou stolku - vzdálenost povrchu skenovacího stolku od pracovní desky stolu max. 130 mm </t>
  </si>
  <si>
    <t>Mikroskopy musí mít ostření: zdvihem objektivů, koaxiální systém hrubého a jemného ostření, mikro ostření nezávislé na makroostření, zdvih ostření min. 15 mm, stupnice jemného ostření po 1µm, zdvih hrubého ostření min 9 mm na 1 otáčku, zdvih jemného ostření 100 μm na 1 otáčku šroubu</t>
  </si>
  <si>
    <t>ano</t>
  </si>
  <si>
    <t xml:space="preserve">nabizime mikroskop s LED osvětlením , 14 W, životnost min. 50 000 hodin </t>
  </si>
  <si>
    <t>funkce Light Intensity Manager - a revolver je kodovany</t>
  </si>
  <si>
    <t>pro 5 objektivů kódovaný</t>
  </si>
  <si>
    <t>pro zorné pole FN 22</t>
  </si>
  <si>
    <t>FN zorné pole 22</t>
  </si>
  <si>
    <t>nabízíme vhodnější parametr FN 22</t>
  </si>
  <si>
    <t>ne</t>
  </si>
  <si>
    <t>naklonitelný ( 5°–35°)  nastavitelný oční rozestup  50mm až 76mm</t>
  </si>
  <si>
    <t>je plně kompatibilní</t>
  </si>
  <si>
    <t>plně kompatibilní</t>
  </si>
  <si>
    <t>sw musí podporovat kódované a motorizované komponenty mikroskopů a kameru</t>
  </si>
  <si>
    <t>nabízené mikroskopy mají ostření stolkem a nemají řešení s nízko položeným pevným stolkem jako náš model BX 46</t>
  </si>
  <si>
    <t>páčka Focus Lock</t>
  </si>
  <si>
    <t>rozsah pohybu v Z ose je 25mm</t>
  </si>
  <si>
    <t>ostření zdvihem stolku, rozsah zdvihu 25mm , stupnice jemného ostření  značená po 1µm, zdvih hrubého ostření  15 mm na 1 otáčku, zdvih jemného ostření 100 μm na 1 otáčku šroubu</t>
  </si>
  <si>
    <t>opět by objektivy měly mít minimálně stejne nebo lepší parametry</t>
  </si>
  <si>
    <t>nová kamera musí mít min. parametry stavající kamery DP73, stejně tak trinokulární tubus musí mít parametry stávajícího tubusu nebo lepší tedy FN 22 dělení světla 3cestne 100/0,20/80,0/100 procent</t>
  </si>
  <si>
    <t xml:space="preserve">musí jít o řešení side by side  boční pozorovatel s naklonitelným tubusem FN 22 , 2 barevná LED šipka s regulací intenzity levnější řešení např.proti sobě by nešlo použít </t>
  </si>
  <si>
    <t>Ano</t>
  </si>
  <si>
    <t>LED osvětlení, které má bílou barvu zpravidla pro potřeby hematologů kompenzujeme konverzním filtrem pro získání přijemnější barvy světla</t>
  </si>
  <si>
    <t>Ne</t>
  </si>
  <si>
    <t>Resp. můžeme nabídnout mikroskop s automatickou změnou intenzity světla, ale u něj je to kombinováno s motorizovanou výměnou objektivů. (typ Ci-E)
Nerozumím požadavku pro automatický odečet pozit. To má smysl, je-li k mikroskopu připojena kamera a SW, což ale v tomto případě není... U modelu Ci-E tato funkce je.</t>
  </si>
  <si>
    <t>pro hematologii máme v nabídce případně i specializovaný objektiv 40x, typ NCG (No Cover Glass), tedy pro použití s preparáty bez krycího skla, jako jsou právě ty hematologické.
Objektiv 100x doporučujeme ve třídě plan APOchromat také typ NCG, který dává oproti standardnímu planachromátu nesrovnatelně lepší výsledky</t>
  </si>
  <si>
    <t>viz. výše, optimálně typ Plan Apo NCG</t>
  </si>
  <si>
    <t>Ostření zdvihem stolku, rozsah 30 mm, zdvih 9 mm/1 otáčka</t>
  </si>
  <si>
    <t>Ano/Ne</t>
  </si>
  <si>
    <t xml:space="preserve">rozsah 30 mm
</t>
  </si>
  <si>
    <t>Nemáme bezhřebenové vedení a nemáme ostření pomocí objektivů, ale zdvihem stolku</t>
  </si>
  <si>
    <t>u této třídy mikroskopů je běžným standardem 22 mm zorné pole.</t>
  </si>
  <si>
    <r>
      <t xml:space="preserve">Mikroskopy musí mít dioptrickou korekci </t>
    </r>
    <r>
      <rPr>
        <sz val="12"/>
        <color rgb="FFFF0000"/>
        <rFont val="Arial"/>
        <family val="2"/>
        <charset val="238"/>
      </rPr>
      <t xml:space="preserve">rozdílu levé / pravé </t>
    </r>
    <r>
      <rPr>
        <sz val="12"/>
        <rFont val="Arial"/>
        <family val="2"/>
        <charset val="238"/>
      </rPr>
      <t>oko na tubusu a nastavitelnou interpupilární vzdálenost v rozsahu minimálně 48 – 75 mm</t>
    </r>
  </si>
  <si>
    <t>nabízíme řešení s dioptrickou korekcí nezávisle na obou okulárech. V principu je to totéž</t>
  </si>
  <si>
    <t>oprava plní oba v3</t>
  </si>
  <si>
    <t>Opraveno plní oba v3</t>
  </si>
  <si>
    <t>Poznámka k vyjádření NIKON: k mikroskopu na pracovišti používají kameru a SW který tudíž není zapotřebí, a proto poptáváme vyšší model mikroskopu Ci-E a kompatibilitu s kamerou na pracovišti nebo dodání nové kamery i SW se stejnými parametry (viz. níže)</t>
  </si>
  <si>
    <t>olympus</t>
  </si>
</sst>
</file>

<file path=xl/styles.xml><?xml version="1.0" encoding="utf-8"?>
<styleSheet xmlns="http://schemas.openxmlformats.org/spreadsheetml/2006/main">
  <numFmts count="1">
    <numFmt numFmtId="44" formatCode="_-* #,##0.00\ &quot;Kč&quot;_-;\-* #,##0.00\ &quot;Kč&quot;_-;_-* &quot;-&quot;??\ &quot;Kč&quot;_-;_-@_-"/>
  </numFmts>
  <fonts count="2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rgb="FFFF000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2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59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5" fillId="9" borderId="29" xfId="0" applyFont="1" applyFill="1" applyBorder="1" applyAlignment="1">
      <alignment horizontal="center" vertical="center"/>
    </xf>
    <xf numFmtId="0" fontId="16" fillId="10" borderId="29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5" fillId="9" borderId="38" xfId="0" applyFont="1" applyFill="1" applyBorder="1" applyAlignment="1">
      <alignment horizontal="center" vertical="center" wrapText="1"/>
    </xf>
    <xf numFmtId="0" fontId="17" fillId="10" borderId="35" xfId="0" applyFont="1" applyFill="1" applyBorder="1" applyAlignment="1">
      <alignment horizontal="left" vertical="center" wrapText="1"/>
    </xf>
    <xf numFmtId="0" fontId="18" fillId="10" borderId="35" xfId="0" applyFont="1" applyFill="1" applyBorder="1" applyAlignment="1">
      <alignment horizontal="left" vertical="center" wrapText="1"/>
    </xf>
    <xf numFmtId="0" fontId="17" fillId="10" borderId="39" xfId="0" applyFont="1" applyFill="1" applyBorder="1" applyAlignment="1">
      <alignment horizontal="left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40" xfId="0" applyFont="1" applyFill="1" applyBorder="1" applyAlignment="1">
      <alignment horizontal="left" vertical="center" wrapText="1"/>
    </xf>
    <xf numFmtId="0" fontId="17" fillId="10" borderId="29" xfId="0" applyFont="1" applyFill="1" applyBorder="1" applyAlignment="1">
      <alignment horizontal="justify"/>
    </xf>
    <xf numFmtId="0" fontId="18" fillId="10" borderId="35" xfId="0" applyFont="1" applyFill="1" applyBorder="1" applyAlignment="1">
      <alignment horizontal="left" vertical="center"/>
    </xf>
    <xf numFmtId="0" fontId="19" fillId="0" borderId="0" xfId="0" applyFont="1"/>
    <xf numFmtId="0" fontId="14" fillId="0" borderId="21" xfId="0" applyFont="1" applyBorder="1" applyAlignment="1">
      <alignment horizontal="left" vertical="center" wrapText="1"/>
    </xf>
    <xf numFmtId="0" fontId="21" fillId="0" borderId="0" xfId="0" applyFont="1"/>
    <xf numFmtId="0" fontId="20" fillId="12" borderId="0" xfId="0" applyFont="1" applyFill="1" applyBorder="1" applyAlignment="1">
      <alignment vertical="top" wrapText="1"/>
    </xf>
    <xf numFmtId="0" fontId="17" fillId="10" borderId="29" xfId="0" applyFont="1" applyFill="1" applyBorder="1" applyAlignment="1">
      <alignment horizontal="center" vertical="center" wrapText="1"/>
    </xf>
    <xf numFmtId="0" fontId="15" fillId="11" borderId="41" xfId="0" applyFont="1" applyFill="1" applyBorder="1" applyAlignment="1">
      <alignment horizontal="center" vertical="center" wrapText="1"/>
    </xf>
    <xf numFmtId="0" fontId="17" fillId="10" borderId="42" xfId="0" applyFont="1" applyFill="1" applyBorder="1" applyAlignment="1">
      <alignment horizontal="left" vertical="center" wrapText="1"/>
    </xf>
    <xf numFmtId="0" fontId="17" fillId="10" borderId="43" xfId="0" applyFont="1" applyFill="1" applyBorder="1" applyAlignment="1">
      <alignment horizontal="left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6" fillId="10" borderId="42" xfId="0" applyFont="1" applyFill="1" applyBorder="1" applyAlignment="1">
      <alignment horizontal="left" vertical="center" wrapText="1"/>
    </xf>
    <xf numFmtId="0" fontId="16" fillId="5" borderId="34" xfId="0" applyFont="1" applyFill="1" applyBorder="1" applyAlignment="1">
      <alignment horizontal="left" vertical="center" wrapText="1"/>
    </xf>
    <xf numFmtId="0" fontId="17" fillId="5" borderId="35" xfId="0" applyFont="1" applyFill="1" applyBorder="1" applyAlignment="1">
      <alignment horizontal="left" vertical="center" wrapText="1"/>
    </xf>
    <xf numFmtId="0" fontId="16" fillId="5" borderId="29" xfId="0" applyFont="1" applyFill="1" applyBorder="1" applyAlignment="1">
      <alignment horizontal="left" vertical="center" wrapText="1"/>
    </xf>
    <xf numFmtId="0" fontId="16" fillId="10" borderId="29" xfId="0" applyFont="1" applyFill="1" applyBorder="1" applyAlignment="1">
      <alignment horizontal="left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6" fillId="10" borderId="45" xfId="0" applyFont="1" applyFill="1" applyBorder="1" applyAlignment="1">
      <alignment horizontal="left" vertical="center" wrapText="1"/>
    </xf>
    <xf numFmtId="0" fontId="17" fillId="10" borderId="39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justify"/>
    </xf>
    <xf numFmtId="0" fontId="0" fillId="0" borderId="0" xfId="0"/>
    <xf numFmtId="0" fontId="16" fillId="10" borderId="29" xfId="0" applyFont="1" applyFill="1" applyBorder="1" applyAlignment="1">
      <alignment horizontal="center" vertical="center" wrapText="1"/>
    </xf>
    <xf numFmtId="0" fontId="17" fillId="4" borderId="35" xfId="0" applyFont="1" applyFill="1" applyBorder="1" applyAlignment="1">
      <alignment horizontal="left" vertical="center" wrapText="1"/>
    </xf>
    <xf numFmtId="0" fontId="17" fillId="4" borderId="42" xfId="0" applyFont="1" applyFill="1" applyBorder="1" applyAlignment="1">
      <alignment horizontal="left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6" fillId="4" borderId="34" xfId="0" applyFont="1" applyFill="1" applyBorder="1" applyAlignment="1">
      <alignment horizontal="left" vertical="center" wrapText="1"/>
    </xf>
    <xf numFmtId="0" fontId="16" fillId="5" borderId="45" xfId="0" applyFont="1" applyFill="1" applyBorder="1" applyAlignment="1">
      <alignment horizontal="left" vertical="center" wrapText="1"/>
    </xf>
    <xf numFmtId="0" fontId="16" fillId="5" borderId="42" xfId="0" applyFont="1" applyFill="1" applyBorder="1" applyAlignment="1">
      <alignment horizontal="center" vertical="center" wrapText="1"/>
    </xf>
    <xf numFmtId="0" fontId="16" fillId="10" borderId="42" xfId="0" applyFont="1" applyFill="1" applyBorder="1" applyAlignment="1">
      <alignment horizontal="center" vertical="center" wrapText="1"/>
    </xf>
    <xf numFmtId="0" fontId="16" fillId="10" borderId="43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/>
    </xf>
    <xf numFmtId="0" fontId="22" fillId="5" borderId="29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6" fillId="5" borderId="39" xfId="0" applyFont="1" applyFill="1" applyBorder="1" applyAlignment="1">
      <alignment horizontal="center" vertical="center"/>
    </xf>
    <xf numFmtId="0" fontId="22" fillId="5" borderId="39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left" wrapText="1"/>
    </xf>
    <xf numFmtId="0" fontId="6" fillId="3" borderId="11" xfId="2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37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6" fillId="10" borderId="36" xfId="0" applyFont="1" applyFill="1" applyBorder="1" applyAlignment="1">
      <alignment horizontal="left" vertical="center" wrapText="1"/>
    </xf>
    <xf numFmtId="0" fontId="16" fillId="10" borderId="44" xfId="0" applyFont="1" applyFill="1" applyBorder="1" applyAlignment="1">
      <alignment horizontal="left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</cellXfs>
  <cellStyles count="3">
    <cellStyle name="měny" xfId="1" builtinId="4"/>
    <cellStyle name="normální" xfId="0" builtinId="0"/>
    <cellStyle name="normální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2343150</xdr:colOff>
      <xdr:row>0</xdr:row>
      <xdr:rowOff>819150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4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topLeftCell="A19" zoomScale="90" zoomScaleNormal="90" workbookViewId="0">
      <selection activeCell="F12" sqref="F12"/>
    </sheetView>
  </sheetViews>
  <sheetFormatPr defaultRowHeight="15"/>
  <cols>
    <col min="1" max="1" width="125.42578125" customWidth="1"/>
    <col min="2" max="3" width="29.140625" customWidth="1"/>
    <col min="4" max="4" width="16.28515625" customWidth="1"/>
    <col min="5" max="5" width="27.140625" customWidth="1"/>
    <col min="6" max="6" width="23.140625" customWidth="1"/>
  </cols>
  <sheetData>
    <row r="1" spans="1:6" ht="66.75" customHeight="1" thickBot="1">
      <c r="A1" s="76"/>
      <c r="B1" s="76"/>
      <c r="C1" s="76"/>
      <c r="D1" s="76"/>
      <c r="E1" s="76"/>
    </row>
    <row r="2" spans="1:6" ht="66.75" customHeight="1" thickBot="1">
      <c r="A2" s="77" t="s">
        <v>48</v>
      </c>
      <c r="B2" s="78"/>
      <c r="C2" s="78"/>
      <c r="D2" s="78"/>
      <c r="E2" s="79"/>
    </row>
    <row r="3" spans="1:6" ht="41.45" customHeight="1" thickBot="1">
      <c r="A3" s="73" t="s">
        <v>62</v>
      </c>
      <c r="B3" s="74"/>
      <c r="C3" s="74"/>
      <c r="D3" s="74"/>
      <c r="E3" s="75"/>
    </row>
    <row r="4" spans="1:6" ht="29.45" customHeight="1" thickBot="1">
      <c r="A4" s="24" t="s">
        <v>47</v>
      </c>
      <c r="B4" s="35"/>
      <c r="C4" s="35"/>
      <c r="D4" s="71"/>
      <c r="E4" s="72"/>
    </row>
    <row r="5" spans="1:6" ht="25.5" customHeight="1">
      <c r="A5" s="26" t="s">
        <v>45</v>
      </c>
      <c r="B5" s="17" t="s">
        <v>46</v>
      </c>
      <c r="C5" s="17" t="s">
        <v>42</v>
      </c>
      <c r="D5" s="17" t="s">
        <v>46</v>
      </c>
      <c r="E5" s="17" t="s">
        <v>42</v>
      </c>
    </row>
    <row r="6" spans="1:6" ht="30.75" thickBot="1">
      <c r="A6" s="25" t="s">
        <v>49</v>
      </c>
      <c r="B6" s="18" t="s">
        <v>77</v>
      </c>
      <c r="C6" s="29"/>
      <c r="D6" s="18" t="s">
        <v>77</v>
      </c>
      <c r="E6" s="19"/>
    </row>
    <row r="7" spans="1:6" ht="15.75">
      <c r="A7" s="21" t="s">
        <v>43</v>
      </c>
      <c r="B7" s="39"/>
      <c r="C7" s="39"/>
      <c r="D7" s="22" t="s">
        <v>44</v>
      </c>
      <c r="E7" s="23" t="s">
        <v>42</v>
      </c>
    </row>
    <row r="8" spans="1:6" ht="15.75">
      <c r="A8" s="27" t="s">
        <v>50</v>
      </c>
      <c r="B8" s="53" t="s">
        <v>96</v>
      </c>
      <c r="C8" s="40"/>
      <c r="D8" s="38" t="s">
        <v>77</v>
      </c>
      <c r="E8" s="19"/>
    </row>
    <row r="9" spans="1:6" ht="30">
      <c r="A9" s="27" t="s">
        <v>56</v>
      </c>
      <c r="B9" s="53" t="s">
        <v>96</v>
      </c>
      <c r="C9" s="40"/>
      <c r="D9" s="38" t="s">
        <v>77</v>
      </c>
      <c r="E9" s="19"/>
    </row>
    <row r="10" spans="1:6" ht="15.75">
      <c r="A10" s="27" t="s">
        <v>51</v>
      </c>
      <c r="B10" s="53" t="s">
        <v>96</v>
      </c>
      <c r="C10" s="40"/>
      <c r="D10" s="18" t="s">
        <v>77</v>
      </c>
      <c r="E10" s="20"/>
    </row>
    <row r="11" spans="1:6" ht="78.75">
      <c r="A11" s="27" t="s">
        <v>52</v>
      </c>
      <c r="B11" s="53" t="s">
        <v>96</v>
      </c>
      <c r="C11" s="43" t="s">
        <v>97</v>
      </c>
      <c r="D11" s="18" t="s">
        <v>77</v>
      </c>
      <c r="E11" s="42" t="s">
        <v>78</v>
      </c>
    </row>
    <row r="12" spans="1:6" ht="189">
      <c r="A12" s="45" t="s">
        <v>61</v>
      </c>
      <c r="B12" s="59" t="s">
        <v>98</v>
      </c>
      <c r="C12" s="46" t="s">
        <v>99</v>
      </c>
      <c r="D12" s="48" t="s">
        <v>77</v>
      </c>
      <c r="E12" s="20" t="s">
        <v>79</v>
      </c>
      <c r="F12" s="68" t="s">
        <v>111</v>
      </c>
    </row>
    <row r="13" spans="1:6" ht="30">
      <c r="A13" s="27" t="s">
        <v>53</v>
      </c>
      <c r="B13" s="60" t="s">
        <v>96</v>
      </c>
      <c r="C13" s="40"/>
      <c r="D13" s="18" t="s">
        <v>77</v>
      </c>
      <c r="E13" s="20"/>
    </row>
    <row r="14" spans="1:6" ht="32.25" customHeight="1">
      <c r="A14" s="27" t="s">
        <v>63</v>
      </c>
      <c r="B14" s="60" t="s">
        <v>96</v>
      </c>
      <c r="C14" s="40">
        <v>6</v>
      </c>
      <c r="D14" s="18" t="s">
        <v>77</v>
      </c>
      <c r="E14" s="20" t="s">
        <v>80</v>
      </c>
    </row>
    <row r="15" spans="1:6" ht="15.75">
      <c r="A15" s="27" t="s">
        <v>54</v>
      </c>
      <c r="B15" s="60" t="s">
        <v>96</v>
      </c>
      <c r="C15" s="40"/>
      <c r="D15" s="18" t="s">
        <v>77</v>
      </c>
      <c r="E15" s="20"/>
    </row>
    <row r="16" spans="1:6" ht="15.75">
      <c r="A16" s="25" t="s">
        <v>55</v>
      </c>
      <c r="B16" s="60" t="s">
        <v>96</v>
      </c>
      <c r="C16" s="29"/>
      <c r="D16" s="18" t="s">
        <v>77</v>
      </c>
      <c r="E16" s="20"/>
    </row>
    <row r="17" spans="1:6" ht="147" customHeight="1">
      <c r="A17" s="27" t="s">
        <v>70</v>
      </c>
      <c r="B17" s="60" t="s">
        <v>96</v>
      </c>
      <c r="C17" s="80" t="s">
        <v>100</v>
      </c>
      <c r="D17" s="18"/>
      <c r="E17" s="20"/>
    </row>
    <row r="18" spans="1:6" ht="15.75">
      <c r="A18" s="28" t="s">
        <v>66</v>
      </c>
      <c r="B18" s="60" t="s">
        <v>96</v>
      </c>
      <c r="C18" s="81"/>
      <c r="D18" s="18" t="s">
        <v>77</v>
      </c>
      <c r="E18" s="20" t="s">
        <v>81</v>
      </c>
    </row>
    <row r="19" spans="1:6" ht="15.75">
      <c r="A19" s="33" t="s">
        <v>67</v>
      </c>
      <c r="B19" s="60" t="s">
        <v>96</v>
      </c>
      <c r="C19" s="81"/>
      <c r="D19" s="18" t="s">
        <v>77</v>
      </c>
      <c r="E19" s="20"/>
    </row>
    <row r="20" spans="1:6" ht="15.75">
      <c r="A20" s="28" t="s">
        <v>68</v>
      </c>
      <c r="B20" s="60" t="s">
        <v>96</v>
      </c>
      <c r="C20" s="81"/>
      <c r="D20" s="18" t="s">
        <v>77</v>
      </c>
      <c r="E20" s="20"/>
    </row>
    <row r="21" spans="1:6" ht="31.5">
      <c r="A21" s="27" t="s">
        <v>69</v>
      </c>
      <c r="B21" s="60" t="s">
        <v>96</v>
      </c>
      <c r="C21" s="47" t="s">
        <v>101</v>
      </c>
      <c r="D21" s="48" t="s">
        <v>77</v>
      </c>
      <c r="E21" s="20"/>
      <c r="F21" s="34"/>
    </row>
    <row r="22" spans="1:6" ht="15.75">
      <c r="A22" s="27" t="s">
        <v>65</v>
      </c>
      <c r="B22" s="60" t="s">
        <v>96</v>
      </c>
      <c r="C22" s="40"/>
      <c r="D22" s="18" t="s">
        <v>77</v>
      </c>
      <c r="E22" s="20" t="s">
        <v>82</v>
      </c>
    </row>
    <row r="23" spans="1:6" ht="63">
      <c r="A23" s="45" t="s">
        <v>107</v>
      </c>
      <c r="B23" s="59" t="s">
        <v>98</v>
      </c>
      <c r="C23" s="58" t="s">
        <v>108</v>
      </c>
      <c r="D23" s="63" t="s">
        <v>84</v>
      </c>
      <c r="E23" s="44" t="s">
        <v>85</v>
      </c>
      <c r="F23" s="52" t="s">
        <v>109</v>
      </c>
    </row>
    <row r="24" spans="1:6" ht="47.25">
      <c r="A24" s="31" t="s">
        <v>64</v>
      </c>
      <c r="B24" s="61" t="s">
        <v>96</v>
      </c>
      <c r="C24" s="49" t="s">
        <v>106</v>
      </c>
      <c r="D24" s="53" t="s">
        <v>77</v>
      </c>
      <c r="E24" s="20" t="s">
        <v>83</v>
      </c>
    </row>
    <row r="25" spans="1:6" ht="78.75">
      <c r="A25" s="51" t="s">
        <v>75</v>
      </c>
      <c r="B25" s="65" t="s">
        <v>98</v>
      </c>
      <c r="C25" s="58" t="s">
        <v>105</v>
      </c>
      <c r="D25" s="63" t="s">
        <v>84</v>
      </c>
      <c r="E25" s="44" t="s">
        <v>89</v>
      </c>
      <c r="F25" s="52" t="s">
        <v>109</v>
      </c>
    </row>
    <row r="26" spans="1:6" ht="15.75">
      <c r="A26" s="31" t="s">
        <v>57</v>
      </c>
      <c r="B26" s="61" t="s">
        <v>96</v>
      </c>
      <c r="C26" s="41"/>
      <c r="D26" s="18" t="s">
        <v>77</v>
      </c>
      <c r="E26" s="20"/>
    </row>
    <row r="27" spans="1:6" ht="31.5">
      <c r="A27" s="32" t="s">
        <v>58</v>
      </c>
      <c r="B27" s="62" t="s">
        <v>96</v>
      </c>
      <c r="C27" s="50" t="s">
        <v>104</v>
      </c>
      <c r="D27" s="30" t="s">
        <v>77</v>
      </c>
      <c r="E27" s="20" t="s">
        <v>91</v>
      </c>
    </row>
    <row r="28" spans="1:6" ht="110.25">
      <c r="A28" s="45" t="s">
        <v>76</v>
      </c>
      <c r="B28" s="64" t="s">
        <v>103</v>
      </c>
      <c r="C28" s="46" t="s">
        <v>102</v>
      </c>
      <c r="D28" s="66" t="s">
        <v>84</v>
      </c>
      <c r="E28" s="44" t="s">
        <v>92</v>
      </c>
      <c r="F28" s="52" t="s">
        <v>110</v>
      </c>
    </row>
    <row r="29" spans="1:6" ht="15.75">
      <c r="A29" s="27" t="s">
        <v>59</v>
      </c>
      <c r="B29" s="60" t="s">
        <v>96</v>
      </c>
      <c r="C29" s="40"/>
      <c r="D29" s="18" t="s">
        <v>77</v>
      </c>
      <c r="E29" s="20"/>
    </row>
    <row r="30" spans="1:6" ht="30">
      <c r="A30" s="27" t="s">
        <v>60</v>
      </c>
      <c r="B30" s="60" t="s">
        <v>96</v>
      </c>
      <c r="C30" s="40"/>
      <c r="D30" s="18" t="s">
        <v>77</v>
      </c>
      <c r="E30" s="20" t="s">
        <v>90</v>
      </c>
    </row>
    <row r="31" spans="1:6" ht="120">
      <c r="A31" s="54" t="s">
        <v>73</v>
      </c>
      <c r="B31" s="55"/>
      <c r="C31" s="55"/>
      <c r="D31" s="56" t="s">
        <v>77</v>
      </c>
      <c r="E31" s="57" t="s">
        <v>86</v>
      </c>
      <c r="F31" s="69" t="s">
        <v>95</v>
      </c>
    </row>
    <row r="32" spans="1:6" ht="75">
      <c r="A32" s="54" t="s">
        <v>71</v>
      </c>
      <c r="B32" s="55"/>
      <c r="C32" s="55"/>
      <c r="D32" s="56" t="s">
        <v>77</v>
      </c>
      <c r="E32" s="57" t="s">
        <v>87</v>
      </c>
      <c r="F32" s="67" t="s">
        <v>88</v>
      </c>
    </row>
    <row r="33" spans="1:6" ht="150">
      <c r="A33" s="54" t="s">
        <v>72</v>
      </c>
      <c r="B33" s="55"/>
      <c r="C33" s="55"/>
      <c r="D33" s="56" t="s">
        <v>77</v>
      </c>
      <c r="E33" s="57" t="s">
        <v>87</v>
      </c>
      <c r="F33" s="68" t="s">
        <v>94</v>
      </c>
    </row>
    <row r="34" spans="1:6" ht="45">
      <c r="A34" s="54" t="s">
        <v>74</v>
      </c>
      <c r="B34" s="55"/>
      <c r="C34" s="55"/>
      <c r="D34" s="56" t="s">
        <v>77</v>
      </c>
      <c r="E34" s="57"/>
      <c r="F34" s="68" t="s">
        <v>93</v>
      </c>
    </row>
    <row r="39" spans="1:6" ht="18.600000000000001" customHeight="1"/>
    <row r="40" spans="1:6" ht="18" customHeight="1"/>
    <row r="44" spans="1:6">
      <c r="B44" s="37"/>
      <c r="C44" s="37"/>
    </row>
    <row r="46" spans="1:6" ht="15.75">
      <c r="B46" s="36"/>
      <c r="C46" s="36"/>
    </row>
  </sheetData>
  <mergeCells count="5">
    <mergeCell ref="D4:E4"/>
    <mergeCell ref="A3:E3"/>
    <mergeCell ref="A1:E1"/>
    <mergeCell ref="A2:E2"/>
    <mergeCell ref="C17:C2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8"/>
  <sheetViews>
    <sheetView zoomScale="80" zoomScaleNormal="80" workbookViewId="0">
      <selection activeCell="B3" sqref="B3:J3"/>
    </sheetView>
  </sheetViews>
  <sheetFormatPr defaultColWidth="9.140625" defaultRowHeight="1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>
      <c r="A1" s="84" t="s">
        <v>34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34.5" thickBot="1">
      <c r="A2" s="102" t="s">
        <v>13</v>
      </c>
      <c r="B2" s="103"/>
      <c r="C2" s="103"/>
      <c r="D2" s="103"/>
      <c r="E2" s="103"/>
      <c r="F2" s="103"/>
      <c r="G2" s="103"/>
      <c r="H2" s="103"/>
      <c r="I2" s="103"/>
      <c r="J2" s="104"/>
    </row>
    <row r="3" spans="1:10" ht="27" customHeight="1" thickBot="1">
      <c r="A3" s="16" t="s">
        <v>41</v>
      </c>
      <c r="B3" s="82" t="s">
        <v>112</v>
      </c>
      <c r="C3" s="83"/>
      <c r="D3" s="83"/>
      <c r="E3" s="83"/>
      <c r="F3" s="83"/>
      <c r="G3" s="83"/>
      <c r="H3" s="83"/>
      <c r="I3" s="83"/>
      <c r="J3" s="83"/>
    </row>
    <row r="4" spans="1:10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>
      <c r="A5" s="105"/>
      <c r="B5" s="106"/>
      <c r="C5" s="106"/>
      <c r="D5" s="106"/>
      <c r="E5" s="106"/>
      <c r="F5" s="106"/>
      <c r="G5" s="106"/>
      <c r="H5" s="106"/>
      <c r="I5" s="106"/>
      <c r="J5" s="107"/>
    </row>
    <row r="6" spans="1:10">
      <c r="A6" s="120" t="s">
        <v>14</v>
      </c>
      <c r="B6" s="121"/>
      <c r="C6" s="121"/>
      <c r="D6" s="4" t="s">
        <v>1</v>
      </c>
      <c r="E6" s="2"/>
      <c r="F6" s="2"/>
      <c r="G6" s="122" t="s">
        <v>2</v>
      </c>
      <c r="H6" s="121"/>
      <c r="I6" s="121"/>
      <c r="J6" s="9"/>
    </row>
    <row r="7" spans="1:10" ht="15.75" thickBot="1">
      <c r="A7" s="123"/>
      <c r="B7" s="124"/>
      <c r="C7" s="124"/>
      <c r="D7" s="125"/>
      <c r="E7" s="126"/>
      <c r="F7" s="126"/>
      <c r="G7" s="132"/>
      <c r="H7" s="133"/>
      <c r="I7" s="133"/>
      <c r="J7" s="134"/>
    </row>
    <row r="8" spans="1:10" ht="21.75" customHeight="1" thickTop="1" thickBot="1">
      <c r="A8" s="127" t="s">
        <v>20</v>
      </c>
      <c r="B8" s="128"/>
      <c r="C8" s="128"/>
      <c r="D8" s="128"/>
      <c r="E8" s="128"/>
      <c r="F8" s="128"/>
      <c r="G8" s="128"/>
      <c r="H8" s="128"/>
      <c r="I8" s="128"/>
      <c r="J8" s="129"/>
    </row>
    <row r="9" spans="1:10" ht="15.75" thickBot="1">
      <c r="A9" s="117"/>
      <c r="B9" s="118"/>
      <c r="C9" s="118"/>
      <c r="D9" s="119"/>
      <c r="E9" s="100" t="s">
        <v>3</v>
      </c>
      <c r="F9" s="100"/>
      <c r="G9" s="100" t="s">
        <v>4</v>
      </c>
      <c r="H9" s="100"/>
      <c r="I9" s="100" t="s">
        <v>5</v>
      </c>
      <c r="J9" s="101"/>
    </row>
    <row r="10" spans="1:10" s="5" customFormat="1" ht="15.75" thickBot="1">
      <c r="A10" s="130" t="s">
        <v>17</v>
      </c>
      <c r="B10" s="131"/>
      <c r="C10" s="131"/>
      <c r="D10" s="70" t="s">
        <v>39</v>
      </c>
      <c r="E10" s="82">
        <v>293826</v>
      </c>
      <c r="F10" s="89"/>
      <c r="G10" s="82">
        <v>61704</v>
      </c>
      <c r="H10" s="89"/>
      <c r="I10" s="95">
        <v>355530</v>
      </c>
      <c r="J10" s="96"/>
    </row>
    <row r="11" spans="1:10" s="5" customFormat="1" ht="15.75" thickBot="1">
      <c r="A11" s="14" t="s">
        <v>19</v>
      </c>
      <c r="B11" s="15"/>
      <c r="C11" s="15"/>
      <c r="D11" s="13">
        <v>2</v>
      </c>
      <c r="E11" s="82">
        <v>587653</v>
      </c>
      <c r="F11" s="89"/>
      <c r="G11" s="82">
        <v>123407</v>
      </c>
      <c r="H11" s="89"/>
      <c r="I11" s="95">
        <v>711060</v>
      </c>
      <c r="J11" s="96"/>
    </row>
    <row r="12" spans="1:10" ht="15.75" thickBot="1">
      <c r="A12" s="90" t="s">
        <v>18</v>
      </c>
      <c r="B12" s="91"/>
      <c r="C12" s="91"/>
      <c r="D12" s="91"/>
      <c r="E12" s="91"/>
      <c r="F12" s="91"/>
      <c r="G12" s="91"/>
      <c r="H12" s="91"/>
      <c r="I12" s="12">
        <v>2</v>
      </c>
      <c r="J12" s="6" t="s">
        <v>6</v>
      </c>
    </row>
    <row r="13" spans="1:10" ht="5.25" customHeight="1" thickBot="1">
      <c r="A13" s="92"/>
      <c r="B13" s="93"/>
      <c r="C13" s="93"/>
      <c r="D13" s="93"/>
      <c r="E13" s="93"/>
      <c r="F13" s="93"/>
      <c r="G13" s="93"/>
      <c r="H13" s="93"/>
      <c r="I13" s="93"/>
      <c r="J13" s="94"/>
    </row>
    <row r="14" spans="1:10" ht="18" customHeight="1" thickBot="1">
      <c r="A14" s="97" t="s">
        <v>40</v>
      </c>
      <c r="B14" s="98"/>
      <c r="C14" s="98"/>
      <c r="D14" s="98"/>
      <c r="E14" s="98"/>
      <c r="F14" s="98"/>
      <c r="G14" s="98"/>
      <c r="H14" s="98"/>
      <c r="I14" s="98"/>
      <c r="J14" s="99"/>
    </row>
    <row r="15" spans="1:10" ht="15.75" thickBot="1">
      <c r="A15" s="85"/>
      <c r="B15" s="86"/>
      <c r="C15" s="86"/>
      <c r="D15" s="86"/>
      <c r="E15" s="100" t="s">
        <v>3</v>
      </c>
      <c r="F15" s="100"/>
      <c r="G15" s="100" t="s">
        <v>4</v>
      </c>
      <c r="H15" s="100"/>
      <c r="I15" s="100" t="s">
        <v>5</v>
      </c>
      <c r="J15" s="101"/>
    </row>
    <row r="16" spans="1:10" ht="32.25" customHeight="1" thickBot="1">
      <c r="A16" s="87" t="s">
        <v>15</v>
      </c>
      <c r="B16" s="88"/>
      <c r="C16" s="88"/>
      <c r="D16" s="88"/>
      <c r="E16" s="108">
        <v>2640</v>
      </c>
      <c r="F16" s="108"/>
      <c r="G16" s="108">
        <v>554</v>
      </c>
      <c r="H16" s="108"/>
      <c r="I16" s="109">
        <v>3194</v>
      </c>
      <c r="J16" s="110"/>
    </row>
    <row r="17" spans="1:10" ht="15.75" thickBot="1">
      <c r="A17" s="90" t="s">
        <v>21</v>
      </c>
      <c r="B17" s="91"/>
      <c r="C17" s="91"/>
      <c r="D17" s="91"/>
      <c r="E17" s="91"/>
      <c r="F17" s="91"/>
      <c r="G17" s="91"/>
      <c r="H17" s="91"/>
      <c r="I17" s="12">
        <v>1</v>
      </c>
      <c r="J17" s="6" t="s">
        <v>7</v>
      </c>
    </row>
    <row r="18" spans="1:10" ht="32.25" customHeight="1" thickBot="1">
      <c r="A18" s="113" t="s">
        <v>16</v>
      </c>
      <c r="B18" s="114"/>
      <c r="C18" s="114"/>
      <c r="D18" s="114"/>
      <c r="E18" s="115">
        <v>21120</v>
      </c>
      <c r="F18" s="115"/>
      <c r="G18" s="115">
        <f>G16*(8-I12)*I17</f>
        <v>3324</v>
      </c>
      <c r="H18" s="115"/>
      <c r="I18" s="115">
        <v>25552</v>
      </c>
      <c r="J18" s="116"/>
    </row>
    <row r="19" spans="1:10" ht="3.75" customHeight="1" thickBot="1">
      <c r="A19" s="92"/>
      <c r="B19" s="93"/>
      <c r="C19" s="93"/>
      <c r="D19" s="93"/>
      <c r="E19" s="93"/>
      <c r="F19" s="93"/>
      <c r="G19" s="93"/>
      <c r="H19" s="93"/>
      <c r="I19" s="93"/>
      <c r="J19" s="94"/>
    </row>
    <row r="20" spans="1:10" ht="47.25" customHeight="1" thickBot="1">
      <c r="A20" s="111" t="s">
        <v>22</v>
      </c>
      <c r="B20" s="112"/>
      <c r="C20" s="112"/>
      <c r="D20" s="112"/>
      <c r="E20" s="108">
        <v>0</v>
      </c>
      <c r="F20" s="108"/>
      <c r="G20" s="108">
        <v>0</v>
      </c>
      <c r="H20" s="108"/>
      <c r="I20" s="109">
        <v>0</v>
      </c>
      <c r="J20" s="110"/>
    </row>
    <row r="21" spans="1:10" ht="15.75" thickBot="1">
      <c r="A21" s="90" t="s">
        <v>26</v>
      </c>
      <c r="B21" s="91"/>
      <c r="C21" s="91"/>
      <c r="D21" s="91"/>
      <c r="E21" s="91"/>
      <c r="F21" s="91"/>
      <c r="G21" s="91"/>
      <c r="H21" s="91"/>
      <c r="I21" s="12">
        <v>1</v>
      </c>
      <c r="J21" s="6" t="s">
        <v>7</v>
      </c>
    </row>
    <row r="22" spans="1:10" ht="33.75" customHeight="1" thickBot="1">
      <c r="A22" s="141" t="s">
        <v>23</v>
      </c>
      <c r="B22" s="142"/>
      <c r="C22" s="142"/>
      <c r="D22" s="142"/>
      <c r="E22" s="115">
        <v>2640</v>
      </c>
      <c r="F22" s="115"/>
      <c r="G22" s="115">
        <v>554</v>
      </c>
      <c r="H22" s="115"/>
      <c r="I22" s="115">
        <v>3194</v>
      </c>
      <c r="J22" s="116"/>
    </row>
    <row r="23" spans="1:10" ht="5.25" customHeight="1" thickBot="1">
      <c r="A23" s="92"/>
      <c r="B23" s="93"/>
      <c r="C23" s="93"/>
      <c r="D23" s="93"/>
      <c r="E23" s="93"/>
      <c r="F23" s="93"/>
      <c r="G23" s="93"/>
      <c r="H23" s="93"/>
      <c r="I23" s="93"/>
      <c r="J23" s="94"/>
    </row>
    <row r="24" spans="1:10" ht="54" customHeight="1" thickBot="1">
      <c r="A24" s="111" t="s">
        <v>24</v>
      </c>
      <c r="B24" s="112"/>
      <c r="C24" s="112"/>
      <c r="D24" s="112"/>
      <c r="E24" s="108">
        <v>0</v>
      </c>
      <c r="F24" s="108"/>
      <c r="G24" s="108">
        <v>0</v>
      </c>
      <c r="H24" s="108"/>
      <c r="I24" s="109">
        <v>0</v>
      </c>
      <c r="J24" s="110"/>
    </row>
    <row r="25" spans="1:10" ht="15.75" customHeight="1" thickBot="1">
      <c r="A25" s="87" t="s">
        <v>25</v>
      </c>
      <c r="B25" s="144"/>
      <c r="C25" s="144"/>
      <c r="D25" s="144"/>
      <c r="E25" s="144"/>
      <c r="F25" s="144"/>
      <c r="G25" s="144"/>
      <c r="H25" s="144"/>
      <c r="I25" s="12">
        <v>0</v>
      </c>
      <c r="J25" s="6" t="s">
        <v>7</v>
      </c>
    </row>
    <row r="26" spans="1:10" ht="36" customHeight="1" thickBot="1">
      <c r="A26" s="145" t="s">
        <v>27</v>
      </c>
      <c r="B26" s="146"/>
      <c r="C26" s="146"/>
      <c r="D26" s="146"/>
      <c r="E26" s="115">
        <f>E24*(8-I12)*I25</f>
        <v>0</v>
      </c>
      <c r="F26" s="115"/>
      <c r="G26" s="115">
        <f>G24*(8-I12)*I25</f>
        <v>0</v>
      </c>
      <c r="H26" s="115"/>
      <c r="I26" s="115">
        <f>I24*(8-I12)*I25</f>
        <v>0</v>
      </c>
      <c r="J26" s="116"/>
    </row>
    <row r="27" spans="1:10" ht="4.5" customHeight="1" thickBot="1">
      <c r="A27" s="136"/>
      <c r="B27" s="137"/>
      <c r="C27" s="137"/>
      <c r="D27" s="137"/>
      <c r="E27" s="137"/>
      <c r="F27" s="137"/>
      <c r="G27" s="137"/>
      <c r="H27" s="137"/>
      <c r="I27" s="137"/>
      <c r="J27" s="138"/>
    </row>
    <row r="28" spans="1:10" ht="30" customHeight="1" thickBot="1">
      <c r="A28" s="152" t="s">
        <v>28</v>
      </c>
      <c r="B28" s="153"/>
      <c r="C28" s="153"/>
      <c r="D28" s="153"/>
      <c r="E28" s="115">
        <v>42240</v>
      </c>
      <c r="F28" s="115"/>
      <c r="G28" s="115">
        <f>D11*(G18+G22+G26)</f>
        <v>7756</v>
      </c>
      <c r="H28" s="115"/>
      <c r="I28" s="115">
        <v>51104</v>
      </c>
      <c r="J28" s="116"/>
    </row>
    <row r="29" spans="1:10" ht="30" customHeight="1" thickBot="1">
      <c r="A29" s="97" t="s">
        <v>11</v>
      </c>
      <c r="B29" s="98"/>
      <c r="C29" s="98"/>
      <c r="D29" s="98"/>
      <c r="E29" s="98"/>
      <c r="F29" s="98"/>
      <c r="G29" s="98"/>
      <c r="H29" s="98"/>
      <c r="I29" s="98"/>
      <c r="J29" s="99"/>
    </row>
    <row r="30" spans="1:10" ht="51" customHeight="1" thickBot="1">
      <c r="A30" s="87" t="s">
        <v>29</v>
      </c>
      <c r="B30" s="88"/>
      <c r="C30" s="88"/>
      <c r="D30" s="88"/>
      <c r="E30" s="108">
        <v>0</v>
      </c>
      <c r="F30" s="108"/>
      <c r="G30" s="108">
        <v>0</v>
      </c>
      <c r="H30" s="108"/>
      <c r="I30" s="108">
        <v>0</v>
      </c>
      <c r="J30" s="139"/>
    </row>
    <row r="31" spans="1:10" ht="29.25" customHeight="1" thickBot="1">
      <c r="A31" s="97" t="s">
        <v>38</v>
      </c>
      <c r="B31" s="98"/>
      <c r="C31" s="98"/>
      <c r="D31" s="98"/>
      <c r="E31" s="98"/>
      <c r="F31" s="98"/>
      <c r="G31" s="98"/>
      <c r="H31" s="98"/>
      <c r="I31" s="98"/>
      <c r="J31" s="99"/>
    </row>
    <row r="32" spans="1:10" ht="29.25" customHeight="1" thickBot="1">
      <c r="A32" s="87" t="s">
        <v>30</v>
      </c>
      <c r="B32" s="88"/>
      <c r="C32" s="88"/>
      <c r="D32" s="88"/>
      <c r="E32" s="108">
        <v>690</v>
      </c>
      <c r="F32" s="108"/>
      <c r="G32" s="108">
        <v>144</v>
      </c>
      <c r="H32" s="108"/>
      <c r="I32" s="108">
        <v>834</v>
      </c>
      <c r="J32" s="139"/>
    </row>
    <row r="33" spans="1:10" ht="48" customHeight="1" thickBot="1">
      <c r="A33" s="87" t="s">
        <v>31</v>
      </c>
      <c r="B33" s="88"/>
      <c r="C33" s="88"/>
      <c r="D33" s="88"/>
      <c r="E33" s="108">
        <v>0</v>
      </c>
      <c r="F33" s="108"/>
      <c r="G33" s="108">
        <v>0</v>
      </c>
      <c r="H33" s="108"/>
      <c r="I33" s="108">
        <v>0</v>
      </c>
      <c r="J33" s="139"/>
    </row>
    <row r="34" spans="1:10" ht="39" customHeight="1" thickBot="1">
      <c r="A34" s="156" t="s">
        <v>32</v>
      </c>
      <c r="B34" s="157"/>
      <c r="C34" s="157"/>
      <c r="D34" s="157"/>
      <c r="E34" s="115">
        <f>(E32+E33)*1*(8-I12)</f>
        <v>4140</v>
      </c>
      <c r="F34" s="115"/>
      <c r="G34" s="115">
        <f>(G32+G33)*1*(8-I12)</f>
        <v>864</v>
      </c>
      <c r="H34" s="115"/>
      <c r="I34" s="115">
        <f>(I32+I33)*1*(8-I12)</f>
        <v>5004</v>
      </c>
      <c r="J34" s="116"/>
    </row>
    <row r="35" spans="1:10" ht="3.75" customHeight="1" thickBot="1">
      <c r="A35" s="149"/>
      <c r="B35" s="150"/>
      <c r="C35" s="150"/>
      <c r="D35" s="150"/>
      <c r="E35" s="150"/>
      <c r="F35" s="150"/>
      <c r="G35" s="150"/>
      <c r="H35" s="150"/>
      <c r="I35" s="150"/>
      <c r="J35" s="151"/>
    </row>
    <row r="36" spans="1:10" s="7" customFormat="1" ht="39.75" customHeight="1" thickBot="1">
      <c r="A36" s="152" t="s">
        <v>33</v>
      </c>
      <c r="B36" s="153"/>
      <c r="C36" s="153"/>
      <c r="D36" s="153"/>
      <c r="E36" s="143">
        <f>E11+E28+E30+E34</f>
        <v>634033</v>
      </c>
      <c r="F36" s="143"/>
      <c r="G36" s="143">
        <f>G11+G28+G30+G34</f>
        <v>132027</v>
      </c>
      <c r="H36" s="143"/>
      <c r="I36" s="143">
        <f>I11+I28+I30+I34</f>
        <v>767168</v>
      </c>
      <c r="J36" s="158"/>
    </row>
    <row r="37" spans="1:10" ht="9.75" customHeight="1"/>
    <row r="38" spans="1:10" ht="30" customHeight="1">
      <c r="A38" s="148" t="s">
        <v>10</v>
      </c>
      <c r="B38" s="148"/>
      <c r="C38" s="148"/>
      <c r="D38" s="148"/>
      <c r="E38" s="148"/>
      <c r="F38" s="148"/>
      <c r="G38" s="148"/>
      <c r="H38" s="148"/>
      <c r="I38" s="148"/>
      <c r="J38" s="148"/>
    </row>
    <row r="39" spans="1:10" ht="32.25" customHeight="1">
      <c r="A39" s="155" t="s">
        <v>8</v>
      </c>
      <c r="B39" s="155"/>
      <c r="C39" s="155"/>
      <c r="D39" s="155"/>
      <c r="E39" s="155"/>
      <c r="F39" s="155"/>
      <c r="G39" s="155"/>
      <c r="H39" s="155"/>
      <c r="I39" s="155"/>
      <c r="J39" s="155"/>
    </row>
    <row r="40" spans="1:10" ht="46.5" customHeight="1">
      <c r="A40" s="154" t="s">
        <v>9</v>
      </c>
      <c r="B40" s="154"/>
      <c r="C40" s="154"/>
      <c r="D40" s="154"/>
      <c r="E40" s="154"/>
      <c r="F40" s="154"/>
      <c r="G40" s="154"/>
      <c r="H40" s="154"/>
      <c r="I40" s="154"/>
      <c r="J40" s="154"/>
    </row>
    <row r="41" spans="1:10" ht="44.25" customHeight="1">
      <c r="A41" s="140" t="s">
        <v>12</v>
      </c>
      <c r="B41" s="140"/>
      <c r="C41" s="140"/>
      <c r="D41" s="140"/>
      <c r="E41" s="140"/>
      <c r="F41" s="140"/>
      <c r="G41" s="140"/>
      <c r="H41" s="140"/>
      <c r="I41" s="140"/>
      <c r="J41" s="140"/>
    </row>
    <row r="42" spans="1:10" ht="9" customHeight="1">
      <c r="A42" s="147"/>
      <c r="B42" s="147"/>
      <c r="C42" s="147"/>
      <c r="D42" s="147"/>
      <c r="E42" s="147"/>
      <c r="F42" s="147"/>
      <c r="G42" s="147"/>
      <c r="H42" s="147"/>
      <c r="I42" s="147"/>
      <c r="J42" s="147"/>
    </row>
    <row r="43" spans="1:10" ht="31.5" customHeight="1">
      <c r="A43" s="135" t="s">
        <v>37</v>
      </c>
      <c r="B43" s="135"/>
      <c r="C43" s="135"/>
      <c r="D43" s="135"/>
      <c r="E43" s="135"/>
      <c r="F43" s="135"/>
      <c r="G43" s="135"/>
      <c r="H43" s="135"/>
      <c r="I43" s="135"/>
      <c r="J43" s="135"/>
    </row>
    <row r="44" spans="1:10" ht="33" customHeight="1">
      <c r="A44" s="135" t="s">
        <v>36</v>
      </c>
      <c r="B44" s="135"/>
      <c r="C44" s="135"/>
      <c r="D44" s="135"/>
      <c r="E44" s="135"/>
      <c r="F44" s="135"/>
      <c r="G44" s="135"/>
      <c r="H44" s="135"/>
      <c r="I44" s="135"/>
      <c r="J44" s="135"/>
    </row>
    <row r="45" spans="1:10" ht="39" customHeight="1">
      <c r="A45" s="135" t="s">
        <v>35</v>
      </c>
      <c r="B45" s="135"/>
      <c r="C45" s="135"/>
      <c r="D45" s="135"/>
      <c r="E45" s="135"/>
      <c r="F45" s="135"/>
      <c r="G45" s="135"/>
      <c r="H45" s="135"/>
      <c r="I45" s="135"/>
      <c r="J45" s="135"/>
    </row>
    <row r="46" spans="1:10" ht="17.25">
      <c r="A46" s="8"/>
    </row>
    <row r="47" spans="1:10" ht="27" customHeight="1">
      <c r="I47" s="1"/>
      <c r="J47" s="1"/>
    </row>
    <row r="87" ht="22.5" customHeight="1"/>
    <row r="88" ht="8.25" customHeight="1"/>
  </sheetData>
  <mergeCells count="93">
    <mergeCell ref="A44:J44"/>
    <mergeCell ref="A39:J39"/>
    <mergeCell ref="I26:J26"/>
    <mergeCell ref="E36:F36"/>
    <mergeCell ref="A34:D34"/>
    <mergeCell ref="A29:J29"/>
    <mergeCell ref="I33:J33"/>
    <mergeCell ref="I34:J34"/>
    <mergeCell ref="G34:H34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0:D30"/>
    <mergeCell ref="E30:F30"/>
    <mergeCell ref="G30:H30"/>
    <mergeCell ref="I30:J30"/>
    <mergeCell ref="A31:J31"/>
    <mergeCell ref="A32:D32"/>
    <mergeCell ref="E32:F32"/>
    <mergeCell ref="G32:H32"/>
    <mergeCell ref="I32:J32"/>
    <mergeCell ref="A33:D33"/>
    <mergeCell ref="E33:F33"/>
    <mergeCell ref="G33:H33"/>
    <mergeCell ref="A41:J41"/>
    <mergeCell ref="E34:F34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Uživatel systému Windows</cp:lastModifiedBy>
  <cp:lastPrinted>2017-03-17T08:38:19Z</cp:lastPrinted>
  <dcterms:created xsi:type="dcterms:W3CDTF">2016-05-04T05:30:34Z</dcterms:created>
  <dcterms:modified xsi:type="dcterms:W3CDTF">2020-11-04T11:27:12Z</dcterms:modified>
</cp:coreProperties>
</file>