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VESTICE\2020\2.3.437_Laboratorní myčka\"/>
    </mc:Choice>
  </mc:AlternateContent>
  <xr:revisionPtr revIDLastSave="0" documentId="13_ncr:1_{EE05CE89-E27C-48AB-B47F-22218AB8FA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ůzkum trhu" sheetId="2" r:id="rId1"/>
    <sheet name="tržní konzultace - Miele" sheetId="1" r:id="rId2"/>
    <sheet name="tržní konzultace - Fenix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3" l="1"/>
  <c r="G34" i="3"/>
  <c r="E34" i="3"/>
  <c r="I26" i="3"/>
  <c r="G26" i="3"/>
  <c r="E26" i="3"/>
  <c r="I22" i="3"/>
  <c r="G22" i="3"/>
  <c r="E22" i="3"/>
  <c r="I18" i="3"/>
  <c r="G18" i="3"/>
  <c r="E18" i="3"/>
  <c r="I11" i="3"/>
  <c r="G11" i="3"/>
  <c r="E11" i="3"/>
  <c r="E28" i="3" l="1"/>
  <c r="E36" i="3" s="1"/>
  <c r="G28" i="3"/>
  <c r="G36" i="3" s="1"/>
  <c r="I28" i="3"/>
  <c r="I36" i="3" s="1"/>
  <c r="I34" i="1" l="1"/>
  <c r="G34" i="1"/>
  <c r="E34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<sst xmlns="http://schemas.openxmlformats.org/spreadsheetml/2006/main" count="202" uniqueCount="101">
  <si>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</si>
  <si>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</si>
  <si>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</si>
  <si>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</si>
  <si>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</si>
  <si>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</si>
  <si>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</si>
  <si>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</si>
  <si>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</si>
  <si>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</si>
  <si>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</si>
  <si>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</si>
  <si>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</si>
  <si>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</si>
  <si>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</si>
  <si>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</si>
  <si>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</si>
  <si>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</si>
  <si>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</si>
  <si>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</si>
  <si>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</si>
  <si>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</si>
  <si>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</si>
  <si>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</si>
  <si>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</si>
  <si>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</si>
  <si>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</si>
  <si>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</si>
  <si>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</si>
  <si>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</si>
  <si>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</si>
  <si>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</si>
  <si>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</si>
  <si>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</si>
  <si>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</si>
  <si>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</si>
  <si>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</si>
  <si>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</si>
  <si>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</si>
  <si>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</si>
  <si>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</si>
  <si>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</si>
  <si>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poznámky</t>
  </si>
  <si>
    <t>Záruka za jakost a bezvadnost provedeného díla po dobu 24 měsíců včetně povinných preventivních prohlídek</t>
  </si>
  <si>
    <t>Nabídková cena bez DPH</t>
  </si>
  <si>
    <t>Nabídková cena včetně DPH</t>
  </si>
  <si>
    <t>Nabídková cena v Kč bez DPH - cena za periodické btk a pravidelné servisní zásahy předepsané výrobcem přístroje po dobu 6 let, po skončení dvouleté záruční lhůty poskytnuté zdarma</t>
  </si>
  <si>
    <t>Nabídková cena v Kč včetně DPH - cena za periodické btk a pravidelné servisní zásahy předepsané výrobcem přístroje po dobu 6 let, po skončení dvouleté záruční lhůty poskytnuté zdarma</t>
  </si>
  <si>
    <t>Technická specifikace</t>
  </si>
  <si>
    <t xml:space="preserve">Součást dodávky - další požadavky a příslušenství 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</si>
  <si>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</si>
  <si>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</si>
  <si>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</si>
  <si>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Délka záruky minimálně 24 měsíců</t>
  </si>
  <si>
    <t>Životnost přístroje minimálně 8 let</t>
  </si>
  <si>
    <t>ANO / NE</t>
  </si>
  <si>
    <t>Dodávka, instalace, uvedení do provozu 1 kusu laboratorní myčky pro transfůzní oddělení včetně provedení zaškolení personálu</t>
  </si>
  <si>
    <t>Myčka musí mít prostor pro uschování nádob s čistícím prostředkem a jiných potřebných chemikálií</t>
  </si>
  <si>
    <t>Myčka musí mít funkci automatického blokování dveří v průběhu mycího cyklu</t>
  </si>
  <si>
    <t>V rámci dodávky musí být alespoň 1 kg čistícího přípravku</t>
  </si>
  <si>
    <t>V rámci dodávky musí být dodány bezpečnostní listy, Prohlášení o shodě k použitým chemikáliím</t>
  </si>
  <si>
    <t>Myčka musí obsahovat minimálně 3 přednastavené automatické programy</t>
  </si>
  <si>
    <t>Myčka musí být možno napojit na běžnou vodovodní přípojku teplé a studené vody s tvrdostí 2,62 mmol/l (14,7°dH), tlakem 200-600 kPa, přípojku demineralizované vody a odpad ve variantě do stěny, přesné zaměření rozměrů a prostoru provede uchazeč sám</t>
  </si>
  <si>
    <t>Součástí přístroje musí být minimálně 1 ks spodního koše a 1 ks horního koše pro mytí laboratorního skla</t>
  </si>
  <si>
    <t>Myčku musí být možno umístit do prostoru s maximálními rozměry (šířka x hloubka) 100x80 cm</t>
  </si>
  <si>
    <r>
      <t>Myčka musí mít funkci mytí, dezinfekci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a sušení laboratorního skla, minimálně zkumavek, stojanů na zkumavky, kádinek s objemem do 600 ml a mikroskopických sklíček</t>
    </r>
  </si>
  <si>
    <t>Myčka musí být jednodvéřová s otevíráním dveří dopředu, samostatně stojící a vyrobena z nerezové oceli</t>
  </si>
  <si>
    <t>Myčku musí být možno napojit na třífázový přívod elektrické energie 400V/50Hz s jištěním 16A</t>
  </si>
  <si>
    <t>ano</t>
  </si>
  <si>
    <t>90 x 70 cm</t>
  </si>
  <si>
    <t>H13</t>
  </si>
  <si>
    <t>196 pipet,                          1600 zkumavek,                                           840 podložních sklíček</t>
  </si>
  <si>
    <t>bude využito ze stávající G 7783 CD</t>
  </si>
  <si>
    <t>ne</t>
  </si>
  <si>
    <t>PG 8583 CD NENÍ ZP !!!</t>
  </si>
  <si>
    <t>ano/ne</t>
  </si>
  <si>
    <t>Kč</t>
  </si>
  <si>
    <t>Miele spol. s r.o.</t>
  </si>
  <si>
    <t>Jan ILLEK</t>
  </si>
  <si>
    <t>jan.illek@miele.com</t>
  </si>
  <si>
    <t>12 kg. Neodisher FT</t>
  </si>
  <si>
    <t>neprovádí se</t>
  </si>
  <si>
    <t xml:space="preserve">Uveďte typ, výrobce: </t>
  </si>
  <si>
    <t>PG 8583 CD, Miele</t>
  </si>
  <si>
    <t>PRŮZKUM TRHU - Laboratorní myčka - Transfuzní oddělení FN Olomouc</t>
  </si>
  <si>
    <t>Franke DEKO 260, Franke medical Finsko</t>
  </si>
  <si>
    <t>650x650x1850</t>
  </si>
  <si>
    <t>nekompatibilní s Miele</t>
  </si>
  <si>
    <t>Předmět veřejné zakázky</t>
  </si>
  <si>
    <t>ano / ne</t>
  </si>
  <si>
    <t>Specifikace laboratorní myčky</t>
  </si>
  <si>
    <t>Laboratorní myčka</t>
  </si>
  <si>
    <t>Fénix Brno, spol. s r.o.</t>
  </si>
  <si>
    <t>Bronislav Klaus</t>
  </si>
  <si>
    <t>klaus@fenix.cz</t>
  </si>
  <si>
    <t xml:space="preserve">Modelové servisní náklady po celou dobu životnosti přístroje (Po dobu záruky budou servisní zásahy prováděny zdarma). </t>
  </si>
  <si>
    <r>
      <t xml:space="preserve">Myčka musí mít HEPA filtr </t>
    </r>
    <r>
      <rPr>
        <sz val="12"/>
        <color rgb="FFFF0000"/>
        <rFont val="Arial"/>
        <family val="2"/>
        <charset val="238"/>
      </rPr>
      <t xml:space="preserve">minimálně </t>
    </r>
    <r>
      <rPr>
        <sz val="12"/>
        <rFont val="Arial"/>
        <family val="2"/>
        <charset val="238"/>
      </rPr>
      <t>třídy H 13</t>
    </r>
  </si>
  <si>
    <r>
      <t>Myčka musí mít kapacitu minimálně 150 ks pipet s výškou alespoň 45 cm</t>
    </r>
    <r>
      <rPr>
        <strike/>
        <sz val="12"/>
        <color rgb="FFFF0000"/>
        <rFont val="Arial"/>
        <family val="2"/>
        <charset val="238"/>
      </rPr>
      <t>,</t>
    </r>
    <r>
      <rPr>
        <sz val="12"/>
        <rFont val="Arial"/>
        <family val="2"/>
        <charset val="238"/>
      </rPr>
      <t xml:space="preserve"> </t>
    </r>
    <r>
      <rPr>
        <sz val="12"/>
        <color rgb="FFFF0000"/>
        <rFont val="Arial"/>
        <family val="2"/>
        <charset val="238"/>
      </rPr>
      <t>nebo</t>
    </r>
    <r>
      <rPr>
        <sz val="12"/>
        <rFont val="Arial"/>
        <family val="2"/>
        <charset val="238"/>
      </rPr>
      <t xml:space="preserve"> minimálně 1500 ks zkumavek nebo minimálně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200 ks mikroskopických sklíček</t>
    </r>
  </si>
  <si>
    <r>
      <t xml:space="preserve">Zaškolení personálu v rámci návodu k použití zdarma v souladu se zákony 268/2014 Sb. (zdravotnické prostředky) </t>
    </r>
    <r>
      <rPr>
        <sz val="12"/>
        <color rgb="FFFF0000"/>
        <rFont val="Arial"/>
        <family val="2"/>
        <charset val="238"/>
      </rPr>
      <t>nebo</t>
    </r>
    <r>
      <rPr>
        <sz val="12"/>
        <rFont val="Arial"/>
        <family val="2"/>
        <charset val="238"/>
      </rPr>
      <t xml:space="preserve"> 22/1997 Sb.</t>
    </r>
    <r>
      <rPr>
        <sz val="12"/>
        <color rgb="FFFF0000"/>
        <rFont val="Arial"/>
        <family val="2"/>
        <charset val="238"/>
      </rPr>
      <t xml:space="preserve"> (nezdravotnické přístroje)</t>
    </r>
  </si>
  <si>
    <r>
      <t xml:space="preserve">Zajištění pravidelných předepsaných kontrol, revizí a validací minimálně dle doporučení výrobce a v souladu se zákony 268/2014 Sb. (zdravotnické prostředky) </t>
    </r>
    <r>
      <rPr>
        <sz val="12"/>
        <color rgb="FFFF0000"/>
        <rFont val="Arial"/>
        <family val="2"/>
        <charset val="238"/>
      </rPr>
      <t>nebo</t>
    </r>
    <r>
      <rPr>
        <sz val="12"/>
        <rFont val="Arial"/>
        <family val="2"/>
        <charset val="238"/>
      </rPr>
      <t xml:space="preserve"> 22/1997 Sb. </t>
    </r>
    <r>
      <rPr>
        <sz val="12"/>
        <color rgb="FFFF0000"/>
        <rFont val="Arial"/>
        <family val="2"/>
        <charset val="238"/>
      </rPr>
      <t>(nezdravotnické přístroje)</t>
    </r>
    <r>
      <rPr>
        <sz val="12"/>
        <rFont val="Arial"/>
        <family val="2"/>
        <charset val="238"/>
      </rPr>
      <t xml:space="preserve"> po dobu záruky zdarma</t>
    </r>
  </si>
  <si>
    <r>
      <t xml:space="preserve">V rámci dodávky musí být příslušenství pro mytí minimálně 1000 ks zkumavek s výškou maximálně 10,5 cm a minimálně 400 ks zkumavek s výškou maximálně 7,5 cm, držák s krycím víčkem pro minimálně 130 ks laboratorních sklíček a koš s krycím víčkem pro širokohrdlé sklo s maximální výškou 12 cm, </t>
    </r>
    <r>
      <rPr>
        <strike/>
        <sz val="12"/>
        <color rgb="FFFF0000"/>
        <rFont val="Arial"/>
        <family val="2"/>
        <charset val="238"/>
      </rPr>
      <t>lze však využít stávající příslušenství</t>
    </r>
    <r>
      <rPr>
        <sz val="12"/>
        <color rgb="FFFF0000"/>
        <rFont val="Arial"/>
        <family val="2"/>
        <charset val="238"/>
      </rPr>
      <t xml:space="preserve"> (změnit text) </t>
    </r>
    <r>
      <rPr>
        <sz val="12"/>
        <rFont val="Arial"/>
        <family val="2"/>
        <charset val="238"/>
      </rPr>
      <t>myčky Miele G7783 CD, které by bylo kompatibilní k nabízené laboratorní myčce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</si>
</sst>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trike/>
      <sz val="12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3" xfId="0" applyFont="1" applyFill="1" applyBorder="1" applyAlignment="1">
      <alignment horizontal="center" vertical="center"/>
    </xf>
    <xf numFmtId="0" fontId="15" fillId="9" borderId="29" xfId="0" applyFont="1" applyFill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7" fillId="9" borderId="39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3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5" xfId="0" applyFont="1" applyFill="1" applyBorder="1" applyAlignment="1">
      <alignment horizontal="left" vertical="center" wrapText="1"/>
    </xf>
    <xf numFmtId="0" fontId="15" fillId="9" borderId="38" xfId="0" applyFont="1" applyFill="1" applyBorder="1" applyAlignment="1">
      <alignment vertical="top" wrapText="1"/>
    </xf>
    <xf numFmtId="0" fontId="15" fillId="9" borderId="41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42" xfId="0" applyFont="1" applyFill="1" applyBorder="1" applyAlignment="1">
      <alignment vertical="top" wrapText="1"/>
    </xf>
    <xf numFmtId="3" fontId="15" fillId="9" borderId="31" xfId="0" applyNumberFormat="1" applyFont="1" applyFill="1" applyBorder="1" applyAlignment="1">
      <alignment horizontal="center" vertical="center" wrapText="1"/>
    </xf>
    <xf numFmtId="3" fontId="15" fillId="9" borderId="3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4" fontId="15" fillId="9" borderId="31" xfId="0" applyNumberFormat="1" applyFont="1" applyFill="1" applyBorder="1" applyAlignment="1">
      <alignment horizontal="center" vertical="center" wrapText="1"/>
    </xf>
    <xf numFmtId="4" fontId="15" fillId="9" borderId="36" xfId="0" applyNumberFormat="1" applyFont="1" applyFill="1" applyBorder="1" applyAlignment="1">
      <alignment horizontal="center" vertical="center" wrapText="1"/>
    </xf>
    <xf numFmtId="44" fontId="15" fillId="9" borderId="43" xfId="1" applyFont="1" applyFill="1" applyBorder="1" applyAlignment="1">
      <alignment horizontal="center" vertical="center" wrapText="1"/>
    </xf>
    <xf numFmtId="0" fontId="15" fillId="9" borderId="44" xfId="0" applyFont="1" applyFill="1" applyBorder="1" applyAlignment="1">
      <alignment horizontal="center" vertical="center" wrapText="1"/>
    </xf>
    <xf numFmtId="44" fontId="15" fillId="9" borderId="36" xfId="1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left" vertical="top" wrapText="1"/>
    </xf>
    <xf numFmtId="0" fontId="16" fillId="4" borderId="29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left" vertical="center" wrapText="1"/>
    </xf>
    <xf numFmtId="0" fontId="17" fillId="4" borderId="33" xfId="0" applyFont="1" applyFill="1" applyBorder="1" applyAlignment="1">
      <alignment horizontal="left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0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16" fillId="4" borderId="34" xfId="0" applyFont="1" applyFill="1" applyBorder="1" applyAlignment="1">
      <alignment horizontal="left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an.illek@miel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klaus@fenix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A32" sqref="A32"/>
    </sheetView>
  </sheetViews>
  <sheetFormatPr defaultRowHeight="15" x14ac:dyDescent="0.25"/>
  <cols>
    <col min="1" max="1" width="77.42578125" customWidth="1"/>
    <col min="2" max="2" width="16.28515625" customWidth="1"/>
    <col min="3" max="3" width="21.7109375" customWidth="1"/>
    <col min="4" max="4" width="18" customWidth="1"/>
    <col min="5" max="5" width="15.85546875" customWidth="1"/>
  </cols>
  <sheetData>
    <row r="1" spans="1:5" ht="41.45" customHeight="1" thickBot="1" x14ac:dyDescent="0.3">
      <c r="A1" s="61" t="s">
        <v>84</v>
      </c>
      <c r="B1" s="62"/>
      <c r="C1" s="62"/>
      <c r="D1" s="62"/>
      <c r="E1" s="62"/>
    </row>
    <row r="2" spans="1:5" ht="29.45" customHeight="1" thickBot="1" x14ac:dyDescent="0.3">
      <c r="A2" s="37" t="s">
        <v>82</v>
      </c>
      <c r="B2" s="59" t="s">
        <v>83</v>
      </c>
      <c r="C2" s="60"/>
      <c r="D2" s="59" t="s">
        <v>85</v>
      </c>
      <c r="E2" s="60"/>
    </row>
    <row r="3" spans="1:5" ht="27.75" customHeight="1" x14ac:dyDescent="0.25">
      <c r="A3" s="18" t="s">
        <v>88</v>
      </c>
      <c r="B3" s="19" t="s">
        <v>89</v>
      </c>
      <c r="C3" s="20" t="s">
        <v>42</v>
      </c>
      <c r="D3" s="19" t="s">
        <v>89</v>
      </c>
      <c r="E3" s="20" t="s">
        <v>42</v>
      </c>
    </row>
    <row r="4" spans="1:5" ht="30.75" thickBot="1" x14ac:dyDescent="0.3">
      <c r="A4" s="38" t="s">
        <v>56</v>
      </c>
      <c r="B4" s="21" t="s">
        <v>68</v>
      </c>
      <c r="C4" s="22"/>
      <c r="D4" s="21" t="s">
        <v>68</v>
      </c>
      <c r="E4" s="22"/>
    </row>
    <row r="5" spans="1:5" ht="15.75" x14ac:dyDescent="0.25">
      <c r="A5" s="32" t="s">
        <v>48</v>
      </c>
      <c r="B5" s="33" t="s">
        <v>55</v>
      </c>
      <c r="C5" s="34" t="s">
        <v>42</v>
      </c>
      <c r="D5" s="33" t="s">
        <v>55</v>
      </c>
      <c r="E5" s="34" t="s">
        <v>42</v>
      </c>
    </row>
    <row r="6" spans="1:5" ht="15.75" x14ac:dyDescent="0.25">
      <c r="A6" s="23" t="s">
        <v>90</v>
      </c>
      <c r="B6" s="24"/>
      <c r="C6" s="25"/>
      <c r="D6" s="24"/>
      <c r="E6" s="25"/>
    </row>
    <row r="7" spans="1:5" ht="45" x14ac:dyDescent="0.25">
      <c r="A7" s="38" t="s">
        <v>65</v>
      </c>
      <c r="B7" s="21" t="s">
        <v>68</v>
      </c>
      <c r="C7" s="26"/>
      <c r="D7" s="21" t="s">
        <v>68</v>
      </c>
      <c r="E7" s="26"/>
    </row>
    <row r="8" spans="1:5" ht="30" x14ac:dyDescent="0.25">
      <c r="A8" s="38" t="s">
        <v>64</v>
      </c>
      <c r="B8" s="21" t="s">
        <v>68</v>
      </c>
      <c r="C8" s="26" t="s">
        <v>69</v>
      </c>
      <c r="D8" s="21" t="s">
        <v>68</v>
      </c>
      <c r="E8" s="26" t="s">
        <v>86</v>
      </c>
    </row>
    <row r="9" spans="1:5" ht="30" x14ac:dyDescent="0.25">
      <c r="A9" s="38" t="s">
        <v>66</v>
      </c>
      <c r="B9" s="21" t="s">
        <v>68</v>
      </c>
      <c r="C9" s="26"/>
      <c r="D9" s="21" t="s">
        <v>68</v>
      </c>
      <c r="E9" s="26"/>
    </row>
    <row r="10" spans="1:5" ht="30" x14ac:dyDescent="0.25">
      <c r="A10" s="38" t="s">
        <v>57</v>
      </c>
      <c r="B10" s="21" t="s">
        <v>68</v>
      </c>
      <c r="C10" s="26"/>
      <c r="D10" s="21" t="s">
        <v>68</v>
      </c>
      <c r="E10" s="26"/>
    </row>
    <row r="11" spans="1:5" ht="15.75" x14ac:dyDescent="0.25">
      <c r="A11" s="38" t="s">
        <v>61</v>
      </c>
      <c r="B11" s="21" t="s">
        <v>68</v>
      </c>
      <c r="C11" s="26">
        <v>14</v>
      </c>
      <c r="D11" s="21" t="s">
        <v>68</v>
      </c>
      <c r="E11" s="26"/>
    </row>
    <row r="12" spans="1:5" ht="47.25" x14ac:dyDescent="0.25">
      <c r="A12" s="58" t="s">
        <v>97</v>
      </c>
      <c r="B12" s="21" t="s">
        <v>68</v>
      </c>
      <c r="C12" s="140" t="s">
        <v>71</v>
      </c>
      <c r="D12" s="21" t="s">
        <v>68</v>
      </c>
      <c r="E12" s="26"/>
    </row>
    <row r="13" spans="1:5" ht="30" x14ac:dyDescent="0.25">
      <c r="A13" s="38" t="s">
        <v>58</v>
      </c>
      <c r="B13" s="21" t="s">
        <v>68</v>
      </c>
      <c r="C13" s="26"/>
      <c r="D13" s="21" t="s">
        <v>68</v>
      </c>
      <c r="E13" s="26"/>
    </row>
    <row r="14" spans="1:5" ht="15.75" x14ac:dyDescent="0.25">
      <c r="A14" s="58" t="s">
        <v>96</v>
      </c>
      <c r="B14" s="21" t="s">
        <v>68</v>
      </c>
      <c r="C14" s="140" t="s">
        <v>70</v>
      </c>
      <c r="D14" s="21" t="s">
        <v>68</v>
      </c>
      <c r="E14" s="26"/>
    </row>
    <row r="15" spans="1:5" ht="30" x14ac:dyDescent="0.25">
      <c r="A15" s="38" t="s">
        <v>67</v>
      </c>
      <c r="B15" s="21" t="s">
        <v>68</v>
      </c>
      <c r="C15" s="26"/>
      <c r="D15" s="21" t="s">
        <v>68</v>
      </c>
      <c r="E15" s="26"/>
    </row>
    <row r="16" spans="1:5" ht="60" x14ac:dyDescent="0.25">
      <c r="A16" s="38" t="s">
        <v>62</v>
      </c>
      <c r="B16" s="21" t="s">
        <v>68</v>
      </c>
      <c r="C16" s="26"/>
      <c r="D16" s="21" t="s">
        <v>68</v>
      </c>
      <c r="E16" s="26"/>
    </row>
    <row r="17" spans="1:5" ht="15.75" x14ac:dyDescent="0.25">
      <c r="A17" s="23" t="s">
        <v>49</v>
      </c>
      <c r="B17" s="24"/>
      <c r="C17" s="25"/>
      <c r="D17" s="24"/>
      <c r="E17" s="25"/>
    </row>
    <row r="18" spans="1:5" ht="30" x14ac:dyDescent="0.25">
      <c r="A18" s="38" t="s">
        <v>63</v>
      </c>
      <c r="B18" s="21" t="s">
        <v>68</v>
      </c>
      <c r="C18" s="26"/>
      <c r="D18" s="21" t="s">
        <v>68</v>
      </c>
      <c r="E18" s="26"/>
    </row>
    <row r="19" spans="1:5" ht="105" x14ac:dyDescent="0.25">
      <c r="A19" s="58" t="s">
        <v>100</v>
      </c>
      <c r="B19" s="21" t="s">
        <v>68</v>
      </c>
      <c r="C19" s="140" t="s">
        <v>72</v>
      </c>
      <c r="D19" s="21" t="s">
        <v>68</v>
      </c>
      <c r="E19" s="140" t="s">
        <v>87</v>
      </c>
    </row>
    <row r="20" spans="1:5" ht="15.75" x14ac:dyDescent="0.25">
      <c r="A20" s="38" t="s">
        <v>59</v>
      </c>
      <c r="B20" s="21" t="s">
        <v>68</v>
      </c>
      <c r="C20" s="26" t="s">
        <v>80</v>
      </c>
      <c r="D20" s="21" t="s">
        <v>68</v>
      </c>
      <c r="E20" s="26"/>
    </row>
    <row r="21" spans="1:5" ht="30" x14ac:dyDescent="0.25">
      <c r="A21" s="38" t="s">
        <v>60</v>
      </c>
      <c r="B21" s="21" t="s">
        <v>68</v>
      </c>
      <c r="C21" s="26"/>
      <c r="D21" s="21" t="s">
        <v>68</v>
      </c>
      <c r="E21" s="26"/>
    </row>
    <row r="22" spans="1:5" ht="15.75" x14ac:dyDescent="0.25">
      <c r="A22" s="23" t="s">
        <v>50</v>
      </c>
      <c r="B22" s="24"/>
      <c r="C22" s="25"/>
      <c r="D22" s="24"/>
      <c r="E22" s="25"/>
    </row>
    <row r="23" spans="1:5" ht="60" x14ac:dyDescent="0.25">
      <c r="A23" s="55" t="s">
        <v>99</v>
      </c>
      <c r="B23" s="56" t="s">
        <v>73</v>
      </c>
      <c r="C23" s="57" t="s">
        <v>74</v>
      </c>
      <c r="D23" s="21" t="s">
        <v>68</v>
      </c>
      <c r="E23" s="26"/>
    </row>
    <row r="24" spans="1:5" ht="45" x14ac:dyDescent="0.25">
      <c r="A24" s="58" t="s">
        <v>98</v>
      </c>
      <c r="B24" s="21" t="s">
        <v>68</v>
      </c>
      <c r="C24" s="26"/>
      <c r="D24" s="21" t="s">
        <v>68</v>
      </c>
      <c r="E24" s="26"/>
    </row>
    <row r="25" spans="1:5" ht="30" x14ac:dyDescent="0.25">
      <c r="A25" s="39" t="s">
        <v>51</v>
      </c>
      <c r="B25" s="35" t="s">
        <v>68</v>
      </c>
      <c r="C25" s="36"/>
      <c r="D25" s="35" t="s">
        <v>68</v>
      </c>
      <c r="E25" s="36"/>
    </row>
    <row r="26" spans="1:5" ht="15.75" x14ac:dyDescent="0.25">
      <c r="A26" s="23" t="s">
        <v>52</v>
      </c>
      <c r="B26" s="24"/>
      <c r="C26" s="25"/>
      <c r="D26" s="24"/>
      <c r="E26" s="25"/>
    </row>
    <row r="27" spans="1:5" ht="15.75" x14ac:dyDescent="0.25">
      <c r="A27" s="39" t="s">
        <v>53</v>
      </c>
      <c r="B27" s="35" t="s">
        <v>68</v>
      </c>
      <c r="C27" s="36"/>
      <c r="D27" s="35" t="s">
        <v>68</v>
      </c>
      <c r="E27" s="36"/>
    </row>
    <row r="28" spans="1:5" ht="16.5" thickBot="1" x14ac:dyDescent="0.3">
      <c r="A28" s="39" t="s">
        <v>54</v>
      </c>
      <c r="B28" s="35" t="s">
        <v>68</v>
      </c>
      <c r="C28" s="36"/>
      <c r="D28" s="35" t="s">
        <v>68</v>
      </c>
      <c r="E28" s="36"/>
    </row>
    <row r="29" spans="1:5" ht="34.5" customHeight="1" thickBot="1" x14ac:dyDescent="0.3">
      <c r="A29" s="40" t="s">
        <v>43</v>
      </c>
      <c r="B29" s="27" t="s">
        <v>75</v>
      </c>
      <c r="C29" s="143" t="s">
        <v>74</v>
      </c>
      <c r="D29" s="27" t="s">
        <v>68</v>
      </c>
      <c r="E29" s="48"/>
    </row>
    <row r="30" spans="1:5" ht="18.600000000000001" customHeight="1" x14ac:dyDescent="0.25">
      <c r="A30" s="41" t="s">
        <v>44</v>
      </c>
      <c r="B30" s="44">
        <v>374892</v>
      </c>
      <c r="C30" s="28" t="s">
        <v>76</v>
      </c>
      <c r="D30" s="49">
        <v>720503</v>
      </c>
      <c r="E30" s="28"/>
    </row>
    <row r="31" spans="1:5" ht="18" customHeight="1" thickBot="1" x14ac:dyDescent="0.3">
      <c r="A31" s="42" t="s">
        <v>45</v>
      </c>
      <c r="B31" s="45">
        <v>453619</v>
      </c>
      <c r="C31" s="30" t="s">
        <v>76</v>
      </c>
      <c r="D31" s="50">
        <v>871808.63</v>
      </c>
      <c r="E31" s="30"/>
    </row>
    <row r="32" spans="1:5" ht="54.6" customHeight="1" x14ac:dyDescent="0.25">
      <c r="A32" s="43" t="s">
        <v>46</v>
      </c>
      <c r="B32" s="31" t="s">
        <v>73</v>
      </c>
      <c r="C32" s="141" t="s">
        <v>74</v>
      </c>
      <c r="D32" s="51">
        <v>18000</v>
      </c>
      <c r="E32" s="52"/>
    </row>
    <row r="33" spans="1:5" ht="48" thickBot="1" x14ac:dyDescent="0.3">
      <c r="A33" s="42" t="s">
        <v>47</v>
      </c>
      <c r="B33" s="29" t="s">
        <v>73</v>
      </c>
      <c r="C33" s="142" t="s">
        <v>74</v>
      </c>
      <c r="D33" s="53">
        <v>21780</v>
      </c>
      <c r="E33" s="30"/>
    </row>
  </sheetData>
  <mergeCells count="3">
    <mergeCell ref="B2:C2"/>
    <mergeCell ref="D2:E2"/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8"/>
  <sheetViews>
    <sheetView topLeftCell="A13" zoomScale="80" zoomScaleNormal="80" workbookViewId="0">
      <selection activeCell="P28" sqref="P28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5" ht="21" x14ac:dyDescent="0.25">
      <c r="A1" s="131" t="s">
        <v>34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5" ht="34.5" thickBot="1" x14ac:dyDescent="0.3">
      <c r="A2" s="134" t="s">
        <v>13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5" ht="27" customHeight="1" thickBot="1" x14ac:dyDescent="0.3">
      <c r="A3" s="17" t="s">
        <v>41</v>
      </c>
      <c r="B3" s="107"/>
      <c r="C3" s="130"/>
      <c r="D3" s="130"/>
      <c r="E3" s="130"/>
      <c r="F3" s="130"/>
      <c r="G3" s="130"/>
      <c r="H3" s="130"/>
      <c r="I3" s="130"/>
      <c r="J3" s="130"/>
    </row>
    <row r="4" spans="1:15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5" x14ac:dyDescent="0.25">
      <c r="A5" s="137" t="s">
        <v>77</v>
      </c>
      <c r="B5" s="138"/>
      <c r="C5" s="138"/>
      <c r="D5" s="138"/>
      <c r="E5" s="138"/>
      <c r="F5" s="138"/>
      <c r="G5" s="138"/>
      <c r="H5" s="138"/>
      <c r="I5" s="138"/>
      <c r="J5" s="139"/>
    </row>
    <row r="6" spans="1:15" x14ac:dyDescent="0.25">
      <c r="A6" s="109" t="s">
        <v>14</v>
      </c>
      <c r="B6" s="110"/>
      <c r="C6" s="110"/>
      <c r="D6" s="4" t="s">
        <v>1</v>
      </c>
      <c r="E6" s="2"/>
      <c r="F6" s="2"/>
      <c r="G6" s="111" t="s">
        <v>2</v>
      </c>
      <c r="H6" s="110"/>
      <c r="I6" s="110"/>
      <c r="J6" s="9"/>
    </row>
    <row r="7" spans="1:15" ht="15.75" thickBot="1" x14ac:dyDescent="0.3">
      <c r="A7" s="112" t="s">
        <v>78</v>
      </c>
      <c r="B7" s="113"/>
      <c r="C7" s="113"/>
      <c r="D7" s="114">
        <v>606742765</v>
      </c>
      <c r="E7" s="115"/>
      <c r="F7" s="115"/>
      <c r="G7" s="125" t="s">
        <v>79</v>
      </c>
      <c r="H7" s="126"/>
      <c r="I7" s="126"/>
      <c r="J7" s="127"/>
      <c r="L7" s="46"/>
      <c r="M7" s="46"/>
      <c r="N7" s="46"/>
      <c r="O7" s="46"/>
    </row>
    <row r="8" spans="1:15" ht="21.75" customHeight="1" thickTop="1" thickBot="1" x14ac:dyDescent="0.3">
      <c r="A8" s="120" t="s">
        <v>20</v>
      </c>
      <c r="B8" s="121"/>
      <c r="C8" s="121"/>
      <c r="D8" s="121"/>
      <c r="E8" s="121"/>
      <c r="F8" s="121"/>
      <c r="G8" s="121"/>
      <c r="H8" s="121"/>
      <c r="I8" s="121"/>
      <c r="J8" s="122"/>
      <c r="L8" s="46"/>
      <c r="M8" s="46"/>
      <c r="N8" s="46"/>
      <c r="O8" s="46"/>
    </row>
    <row r="9" spans="1:15" ht="16.5" thickBot="1" x14ac:dyDescent="0.3">
      <c r="A9" s="104"/>
      <c r="B9" s="105"/>
      <c r="C9" s="105"/>
      <c r="D9" s="106"/>
      <c r="E9" s="116" t="s">
        <v>3</v>
      </c>
      <c r="F9" s="116"/>
      <c r="G9" s="116" t="s">
        <v>4</v>
      </c>
      <c r="H9" s="116"/>
      <c r="I9" s="116" t="s">
        <v>5</v>
      </c>
      <c r="J9" s="117"/>
      <c r="L9" s="46"/>
      <c r="M9" s="47"/>
      <c r="N9" s="46"/>
      <c r="O9" s="46"/>
    </row>
    <row r="10" spans="1:15" s="5" customFormat="1" ht="16.5" thickBot="1" x14ac:dyDescent="0.3">
      <c r="A10" s="123" t="s">
        <v>17</v>
      </c>
      <c r="B10" s="124"/>
      <c r="C10" s="124"/>
      <c r="D10" s="14" t="s">
        <v>39</v>
      </c>
      <c r="E10" s="107">
        <v>374892</v>
      </c>
      <c r="F10" s="108"/>
      <c r="G10" s="107">
        <v>78727</v>
      </c>
      <c r="H10" s="108"/>
      <c r="I10" s="118">
        <v>453619</v>
      </c>
      <c r="J10" s="119"/>
      <c r="L10" s="46"/>
      <c r="M10" s="47"/>
      <c r="N10" s="46"/>
      <c r="O10" s="46"/>
    </row>
    <row r="11" spans="1:15" s="5" customFormat="1" ht="15.75" thickBot="1" x14ac:dyDescent="0.3">
      <c r="A11" s="15" t="s">
        <v>19</v>
      </c>
      <c r="B11" s="16"/>
      <c r="C11" s="16"/>
      <c r="D11" s="13">
        <v>1</v>
      </c>
      <c r="E11" s="107">
        <v>374892</v>
      </c>
      <c r="F11" s="108"/>
      <c r="G11" s="107">
        <v>76727</v>
      </c>
      <c r="H11" s="108"/>
      <c r="I11" s="118">
        <v>453619</v>
      </c>
      <c r="J11" s="119"/>
      <c r="L11" s="46"/>
      <c r="M11" s="46"/>
      <c r="N11" s="46"/>
      <c r="O11" s="46"/>
    </row>
    <row r="12" spans="1:15" ht="15.75" thickBot="1" x14ac:dyDescent="0.3">
      <c r="A12" s="84" t="s">
        <v>18</v>
      </c>
      <c r="B12" s="85"/>
      <c r="C12" s="85"/>
      <c r="D12" s="85"/>
      <c r="E12" s="85"/>
      <c r="F12" s="85"/>
      <c r="G12" s="85"/>
      <c r="H12" s="85"/>
      <c r="I12" s="12">
        <v>2</v>
      </c>
      <c r="J12" s="6" t="s">
        <v>6</v>
      </c>
      <c r="L12" s="46"/>
      <c r="M12" s="46"/>
      <c r="N12" s="46"/>
      <c r="O12" s="46"/>
    </row>
    <row r="13" spans="1:15" ht="5.25" customHeight="1" thickBot="1" x14ac:dyDescent="0.3">
      <c r="A13" s="94"/>
      <c r="B13" s="95"/>
      <c r="C13" s="95"/>
      <c r="D13" s="95"/>
      <c r="E13" s="95"/>
      <c r="F13" s="95"/>
      <c r="G13" s="95"/>
      <c r="H13" s="95"/>
      <c r="I13" s="95"/>
      <c r="J13" s="96"/>
      <c r="L13" s="46"/>
      <c r="M13" s="46"/>
      <c r="N13" s="46"/>
      <c r="O13" s="46"/>
    </row>
    <row r="14" spans="1:15" ht="18" customHeight="1" thickBot="1" x14ac:dyDescent="0.3">
      <c r="A14" s="70" t="s">
        <v>40</v>
      </c>
      <c r="B14" s="71"/>
      <c r="C14" s="71"/>
      <c r="D14" s="71"/>
      <c r="E14" s="71"/>
      <c r="F14" s="71"/>
      <c r="G14" s="71"/>
      <c r="H14" s="71"/>
      <c r="I14" s="71"/>
      <c r="J14" s="72"/>
      <c r="L14" s="46"/>
      <c r="M14" s="46"/>
      <c r="N14" s="46"/>
      <c r="O14" s="46"/>
    </row>
    <row r="15" spans="1:15" ht="15.75" thickBot="1" x14ac:dyDescent="0.3">
      <c r="A15" s="132"/>
      <c r="B15" s="133"/>
      <c r="C15" s="133"/>
      <c r="D15" s="133"/>
      <c r="E15" s="116" t="s">
        <v>3</v>
      </c>
      <c r="F15" s="116"/>
      <c r="G15" s="116" t="s">
        <v>4</v>
      </c>
      <c r="H15" s="116"/>
      <c r="I15" s="116" t="s">
        <v>5</v>
      </c>
      <c r="J15" s="117"/>
    </row>
    <row r="16" spans="1:15" ht="32.25" customHeight="1" thickBot="1" x14ac:dyDescent="0.3">
      <c r="A16" s="90" t="s">
        <v>15</v>
      </c>
      <c r="B16" s="102"/>
      <c r="C16" s="102"/>
      <c r="D16" s="102"/>
      <c r="E16" s="73"/>
      <c r="F16" s="73"/>
      <c r="G16" s="73"/>
      <c r="H16" s="73"/>
      <c r="I16" s="88"/>
      <c r="J16" s="89"/>
      <c r="K16" s="1" t="s">
        <v>81</v>
      </c>
    </row>
    <row r="17" spans="1:10" ht="15.75" thickBot="1" x14ac:dyDescent="0.3">
      <c r="A17" s="84" t="s">
        <v>21</v>
      </c>
      <c r="B17" s="85"/>
      <c r="C17" s="85"/>
      <c r="D17" s="85"/>
      <c r="E17" s="85"/>
      <c r="F17" s="85"/>
      <c r="G17" s="85"/>
      <c r="H17" s="85"/>
      <c r="I17" s="12"/>
      <c r="J17" s="6" t="s">
        <v>7</v>
      </c>
    </row>
    <row r="18" spans="1:10" ht="32.25" customHeight="1" thickBot="1" x14ac:dyDescent="0.3">
      <c r="A18" s="128" t="s">
        <v>16</v>
      </c>
      <c r="B18" s="129"/>
      <c r="C18" s="129"/>
      <c r="D18" s="129"/>
      <c r="E18" s="65">
        <f>E16*(8-I12)*I17</f>
        <v>0</v>
      </c>
      <c r="F18" s="65"/>
      <c r="G18" s="65">
        <f>G16*(8-I12)*I17</f>
        <v>0</v>
      </c>
      <c r="H18" s="65"/>
      <c r="I18" s="65">
        <f>I16*(8-I12)*I17</f>
        <v>0</v>
      </c>
      <c r="J18" s="66"/>
    </row>
    <row r="19" spans="1:10" ht="3.75" customHeight="1" thickBot="1" x14ac:dyDescent="0.3">
      <c r="A19" s="94"/>
      <c r="B19" s="95"/>
      <c r="C19" s="95"/>
      <c r="D19" s="95"/>
      <c r="E19" s="95"/>
      <c r="F19" s="95"/>
      <c r="G19" s="95"/>
      <c r="H19" s="95"/>
      <c r="I19" s="95"/>
      <c r="J19" s="96"/>
    </row>
    <row r="20" spans="1:10" ht="47.25" customHeight="1" thickBot="1" x14ac:dyDescent="0.3">
      <c r="A20" s="97" t="s">
        <v>22</v>
      </c>
      <c r="B20" s="98"/>
      <c r="C20" s="98"/>
      <c r="D20" s="98"/>
      <c r="E20" s="73"/>
      <c r="F20" s="73"/>
      <c r="G20" s="73"/>
      <c r="H20" s="73"/>
      <c r="I20" s="88"/>
      <c r="J20" s="89"/>
    </row>
    <row r="21" spans="1:10" ht="15.75" thickBot="1" x14ac:dyDescent="0.3">
      <c r="A21" s="84" t="s">
        <v>26</v>
      </c>
      <c r="B21" s="85"/>
      <c r="C21" s="85"/>
      <c r="D21" s="85"/>
      <c r="E21" s="85"/>
      <c r="F21" s="85"/>
      <c r="G21" s="85"/>
      <c r="H21" s="85"/>
      <c r="I21" s="12"/>
      <c r="J21" s="6" t="s">
        <v>7</v>
      </c>
    </row>
    <row r="22" spans="1:10" ht="33.75" customHeight="1" thickBot="1" x14ac:dyDescent="0.3">
      <c r="A22" s="86" t="s">
        <v>23</v>
      </c>
      <c r="B22" s="87"/>
      <c r="C22" s="87"/>
      <c r="D22" s="87"/>
      <c r="E22" s="65">
        <f>E20*(8-I12)*I21</f>
        <v>0</v>
      </c>
      <c r="F22" s="65"/>
      <c r="G22" s="65">
        <f>G20*(8-I12)*I21</f>
        <v>0</v>
      </c>
      <c r="H22" s="65"/>
      <c r="I22" s="65">
        <f>I20*(8-I12)*I21</f>
        <v>0</v>
      </c>
      <c r="J22" s="66"/>
    </row>
    <row r="23" spans="1:10" ht="5.25" customHeight="1" thickBot="1" x14ac:dyDescent="0.3">
      <c r="A23" s="94"/>
      <c r="B23" s="95"/>
      <c r="C23" s="95"/>
      <c r="D23" s="95"/>
      <c r="E23" s="95"/>
      <c r="F23" s="95"/>
      <c r="G23" s="95"/>
      <c r="H23" s="95"/>
      <c r="I23" s="95"/>
      <c r="J23" s="96"/>
    </row>
    <row r="24" spans="1:10" ht="54" customHeight="1" thickBot="1" x14ac:dyDescent="0.3">
      <c r="A24" s="97" t="s">
        <v>24</v>
      </c>
      <c r="B24" s="98"/>
      <c r="C24" s="98"/>
      <c r="D24" s="98"/>
      <c r="E24" s="73">
        <v>3000</v>
      </c>
      <c r="F24" s="73"/>
      <c r="G24" s="73">
        <v>630</v>
      </c>
      <c r="H24" s="73"/>
      <c r="I24" s="88">
        <v>3630</v>
      </c>
      <c r="J24" s="89"/>
    </row>
    <row r="25" spans="1:10" ht="15.75" thickBot="1" x14ac:dyDescent="0.3">
      <c r="A25" s="90" t="s">
        <v>25</v>
      </c>
      <c r="B25" s="91"/>
      <c r="C25" s="91"/>
      <c r="D25" s="91"/>
      <c r="E25" s="91"/>
      <c r="F25" s="91"/>
      <c r="G25" s="91"/>
      <c r="H25" s="91"/>
      <c r="I25" s="12">
        <v>1</v>
      </c>
      <c r="J25" s="6" t="s">
        <v>7</v>
      </c>
    </row>
    <row r="26" spans="1:10" ht="36" customHeight="1" thickBot="1" x14ac:dyDescent="0.3">
      <c r="A26" s="92" t="s">
        <v>27</v>
      </c>
      <c r="B26" s="93"/>
      <c r="C26" s="93"/>
      <c r="D26" s="93"/>
      <c r="E26" s="65">
        <f>E24*(8-I12)*I25</f>
        <v>18000</v>
      </c>
      <c r="F26" s="65"/>
      <c r="G26" s="65">
        <f>G24*(8-I12)*I25</f>
        <v>3780</v>
      </c>
      <c r="H26" s="65"/>
      <c r="I26" s="65">
        <f>I24*(8-I12)*I25</f>
        <v>21780</v>
      </c>
      <c r="J26" s="66"/>
    </row>
    <row r="27" spans="1:10" ht="4.5" customHeight="1" thickBot="1" x14ac:dyDescent="0.3">
      <c r="A27" s="99"/>
      <c r="B27" s="100"/>
      <c r="C27" s="100"/>
      <c r="D27" s="100"/>
      <c r="E27" s="100"/>
      <c r="F27" s="100"/>
      <c r="G27" s="100"/>
      <c r="H27" s="100"/>
      <c r="I27" s="100"/>
      <c r="J27" s="101"/>
    </row>
    <row r="28" spans="1:10" ht="30" customHeight="1" thickBot="1" x14ac:dyDescent="0.3">
      <c r="A28" s="76" t="s">
        <v>28</v>
      </c>
      <c r="B28" s="77"/>
      <c r="C28" s="77"/>
      <c r="D28" s="77"/>
      <c r="E28" s="65">
        <f>D11*(E18+E22+E26)</f>
        <v>18000</v>
      </c>
      <c r="F28" s="65"/>
      <c r="G28" s="65">
        <f>D11*(G18+G22+G26)</f>
        <v>3780</v>
      </c>
      <c r="H28" s="65"/>
      <c r="I28" s="65">
        <f>D11*(I18+I22+I26)</f>
        <v>21780</v>
      </c>
      <c r="J28" s="66"/>
    </row>
    <row r="29" spans="1:10" ht="30" customHeight="1" thickBot="1" x14ac:dyDescent="0.3">
      <c r="A29" s="70" t="s">
        <v>11</v>
      </c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51" customHeight="1" thickBot="1" x14ac:dyDescent="0.3">
      <c r="A30" s="90" t="s">
        <v>29</v>
      </c>
      <c r="B30" s="102"/>
      <c r="C30" s="102"/>
      <c r="D30" s="102"/>
      <c r="E30" s="73">
        <v>1930</v>
      </c>
      <c r="F30" s="73"/>
      <c r="G30" s="73">
        <v>405.3</v>
      </c>
      <c r="H30" s="73"/>
      <c r="I30" s="73">
        <v>2335.3000000000002</v>
      </c>
      <c r="J30" s="74"/>
    </row>
    <row r="31" spans="1:10" ht="29.25" customHeight="1" thickBot="1" x14ac:dyDescent="0.3">
      <c r="A31" s="70" t="s">
        <v>38</v>
      </c>
      <c r="B31" s="71"/>
      <c r="C31" s="71"/>
      <c r="D31" s="71"/>
      <c r="E31" s="71"/>
      <c r="F31" s="71"/>
      <c r="G31" s="71"/>
      <c r="H31" s="71"/>
      <c r="I31" s="71"/>
      <c r="J31" s="72"/>
    </row>
    <row r="32" spans="1:10" ht="29.25" customHeight="1" thickBot="1" x14ac:dyDescent="0.3">
      <c r="A32" s="90" t="s">
        <v>30</v>
      </c>
      <c r="B32" s="102"/>
      <c r="C32" s="102"/>
      <c r="D32" s="102"/>
      <c r="E32" s="73">
        <v>1200</v>
      </c>
      <c r="F32" s="73"/>
      <c r="G32" s="73">
        <v>252</v>
      </c>
      <c r="H32" s="73"/>
      <c r="I32" s="73">
        <v>1452</v>
      </c>
      <c r="J32" s="74"/>
    </row>
    <row r="33" spans="1:10" ht="48" customHeight="1" thickBot="1" x14ac:dyDescent="0.3">
      <c r="A33" s="90" t="s">
        <v>31</v>
      </c>
      <c r="B33" s="102"/>
      <c r="C33" s="102"/>
      <c r="D33" s="102"/>
      <c r="E33" s="73">
        <v>730</v>
      </c>
      <c r="F33" s="73"/>
      <c r="G33" s="73">
        <v>153.30000000000001</v>
      </c>
      <c r="H33" s="73"/>
      <c r="I33" s="73">
        <v>883.3</v>
      </c>
      <c r="J33" s="74"/>
    </row>
    <row r="34" spans="1:10" ht="39" customHeight="1" thickBot="1" x14ac:dyDescent="0.3">
      <c r="A34" s="68" t="s">
        <v>32</v>
      </c>
      <c r="B34" s="69"/>
      <c r="C34" s="69"/>
      <c r="D34" s="69"/>
      <c r="E34" s="65">
        <f>(E32+E33)*1*(8-I12)</f>
        <v>11580</v>
      </c>
      <c r="F34" s="65"/>
      <c r="G34" s="65">
        <f>(G32+G33)*1*(8-I12)</f>
        <v>2431.8000000000002</v>
      </c>
      <c r="H34" s="65"/>
      <c r="I34" s="65">
        <f>(I32+I33)*1*(8-I12)</f>
        <v>14011.800000000001</v>
      </c>
      <c r="J34" s="66"/>
    </row>
    <row r="35" spans="1:10" ht="3.75" customHeight="1" thickBot="1" x14ac:dyDescent="0.3">
      <c r="A35" s="80"/>
      <c r="B35" s="81"/>
      <c r="C35" s="81"/>
      <c r="D35" s="81"/>
      <c r="E35" s="81"/>
      <c r="F35" s="81"/>
      <c r="G35" s="81"/>
      <c r="H35" s="81"/>
      <c r="I35" s="81"/>
      <c r="J35" s="82"/>
    </row>
    <row r="36" spans="1:10" s="7" customFormat="1" ht="39.75" customHeight="1" thickBot="1" x14ac:dyDescent="0.3">
      <c r="A36" s="76" t="s">
        <v>33</v>
      </c>
      <c r="B36" s="77"/>
      <c r="C36" s="77"/>
      <c r="D36" s="77"/>
      <c r="E36" s="67">
        <f>E11+E28+E30+E34</f>
        <v>406402</v>
      </c>
      <c r="F36" s="67"/>
      <c r="G36" s="67">
        <f>G11+G28+G30+G34</f>
        <v>83344.100000000006</v>
      </c>
      <c r="H36" s="67"/>
      <c r="I36" s="67">
        <f>I11+I28+I30+I34</f>
        <v>491746.1</v>
      </c>
      <c r="J36" s="75"/>
    </row>
    <row r="37" spans="1:10" ht="9.75" customHeight="1" x14ac:dyDescent="0.25"/>
    <row r="38" spans="1:10" ht="30" customHeight="1" x14ac:dyDescent="0.25">
      <c r="A38" s="79" t="s">
        <v>10</v>
      </c>
      <c r="B38" s="79"/>
      <c r="C38" s="79"/>
      <c r="D38" s="79"/>
      <c r="E38" s="79"/>
      <c r="F38" s="79"/>
      <c r="G38" s="79"/>
      <c r="H38" s="79"/>
      <c r="I38" s="79"/>
      <c r="J38" s="79"/>
    </row>
    <row r="39" spans="1:10" ht="32.25" customHeight="1" x14ac:dyDescent="0.25">
      <c r="A39" s="64" t="s">
        <v>8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46.5" customHeight="1" x14ac:dyDescent="0.25">
      <c r="A40" s="83" t="s">
        <v>9</v>
      </c>
      <c r="B40" s="83"/>
      <c r="C40" s="83"/>
      <c r="D40" s="83"/>
      <c r="E40" s="83"/>
      <c r="F40" s="83"/>
      <c r="G40" s="83"/>
      <c r="H40" s="83"/>
      <c r="I40" s="83"/>
      <c r="J40" s="83"/>
    </row>
    <row r="41" spans="1:10" ht="44.25" customHeight="1" x14ac:dyDescent="0.25">
      <c r="A41" s="103" t="s">
        <v>12</v>
      </c>
      <c r="B41" s="103"/>
      <c r="C41" s="103"/>
      <c r="D41" s="103"/>
      <c r="E41" s="103"/>
      <c r="F41" s="103"/>
      <c r="G41" s="103"/>
      <c r="H41" s="103"/>
      <c r="I41" s="103"/>
      <c r="J41" s="103"/>
    </row>
    <row r="42" spans="1:10" ht="9" customHeight="1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0" ht="31.5" customHeight="1" x14ac:dyDescent="0.25">
      <c r="A43" s="63" t="s">
        <v>37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0" ht="33" customHeight="1" x14ac:dyDescent="0.25">
      <c r="A44" s="63" t="s">
        <v>36</v>
      </c>
      <c r="B44" s="63"/>
      <c r="C44" s="63"/>
      <c r="D44" s="63"/>
      <c r="E44" s="63"/>
      <c r="F44" s="63"/>
      <c r="G44" s="63"/>
      <c r="H44" s="63"/>
      <c r="I44" s="63"/>
      <c r="J44" s="63"/>
    </row>
    <row r="45" spans="1:10" ht="39" customHeight="1" x14ac:dyDescent="0.25">
      <c r="A45" s="63" t="s">
        <v>35</v>
      </c>
      <c r="B45" s="63"/>
      <c r="C45" s="63"/>
      <c r="D45" s="63"/>
      <c r="E45" s="63"/>
      <c r="F45" s="63"/>
      <c r="G45" s="63"/>
      <c r="H45" s="63"/>
      <c r="I45" s="63"/>
      <c r="J45" s="63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 xr:uid="{00000000-0004-0000-0100-000000000000}"/>
  </hyperlinks>
  <pageMargins left="0.24" right="0.24" top="0.25" bottom="0.22" header="0.2" footer="0.2"/>
  <pageSetup paperSize="9" scale="6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5"/>
  <sheetViews>
    <sheetView zoomScale="80" zoomScaleNormal="80" workbookViewId="0">
      <selection activeCell="N33" sqref="N33"/>
    </sheetView>
  </sheetViews>
  <sheetFormatPr defaultRowHeight="15" x14ac:dyDescent="0.25"/>
  <cols>
    <col min="1" max="1" width="25.140625" customWidth="1"/>
    <col min="2" max="4" width="25" customWidth="1"/>
  </cols>
  <sheetData>
    <row r="1" spans="1:10" ht="21" x14ac:dyDescent="0.25">
      <c r="A1" s="131" t="s">
        <v>34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34.5" thickBot="1" x14ac:dyDescent="0.3">
      <c r="A2" s="134" t="s">
        <v>13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16.5" thickBot="1" x14ac:dyDescent="0.3">
      <c r="A3" s="17" t="s">
        <v>41</v>
      </c>
      <c r="B3" s="107" t="s">
        <v>91</v>
      </c>
      <c r="C3" s="130"/>
      <c r="D3" s="130"/>
      <c r="E3" s="130"/>
      <c r="F3" s="130"/>
      <c r="G3" s="130"/>
      <c r="H3" s="130"/>
      <c r="I3" s="130"/>
      <c r="J3" s="130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37" t="s">
        <v>92</v>
      </c>
      <c r="B5" s="138"/>
      <c r="C5" s="138"/>
      <c r="D5" s="138"/>
      <c r="E5" s="138"/>
      <c r="F5" s="138"/>
      <c r="G5" s="138"/>
      <c r="H5" s="138"/>
      <c r="I5" s="138"/>
      <c r="J5" s="139"/>
    </row>
    <row r="6" spans="1:10" x14ac:dyDescent="0.25">
      <c r="A6" s="109" t="s">
        <v>14</v>
      </c>
      <c r="B6" s="110"/>
      <c r="C6" s="110"/>
      <c r="D6" s="4" t="s">
        <v>1</v>
      </c>
      <c r="E6" s="2"/>
      <c r="F6" s="2"/>
      <c r="G6" s="111" t="s">
        <v>2</v>
      </c>
      <c r="H6" s="110"/>
      <c r="I6" s="110"/>
      <c r="J6" s="9"/>
    </row>
    <row r="7" spans="1:10" ht="15.75" thickBot="1" x14ac:dyDescent="0.3">
      <c r="A7" s="112" t="s">
        <v>93</v>
      </c>
      <c r="B7" s="113"/>
      <c r="C7" s="113"/>
      <c r="D7" s="114">
        <v>724231363</v>
      </c>
      <c r="E7" s="115"/>
      <c r="F7" s="115"/>
      <c r="G7" s="125" t="s">
        <v>94</v>
      </c>
      <c r="H7" s="126"/>
      <c r="I7" s="126"/>
      <c r="J7" s="127"/>
    </row>
    <row r="8" spans="1:10" ht="16.5" thickTop="1" thickBot="1" x14ac:dyDescent="0.3">
      <c r="A8" s="120" t="s">
        <v>20</v>
      </c>
      <c r="B8" s="121"/>
      <c r="C8" s="121"/>
      <c r="D8" s="121"/>
      <c r="E8" s="121"/>
      <c r="F8" s="121"/>
      <c r="G8" s="121"/>
      <c r="H8" s="121"/>
      <c r="I8" s="121"/>
      <c r="J8" s="122"/>
    </row>
    <row r="9" spans="1:10" ht="15.75" thickBot="1" x14ac:dyDescent="0.3">
      <c r="A9" s="104"/>
      <c r="B9" s="105"/>
      <c r="C9" s="105"/>
      <c r="D9" s="106"/>
      <c r="E9" s="116" t="s">
        <v>3</v>
      </c>
      <c r="F9" s="116"/>
      <c r="G9" s="116" t="s">
        <v>4</v>
      </c>
      <c r="H9" s="116"/>
      <c r="I9" s="116" t="s">
        <v>5</v>
      </c>
      <c r="J9" s="117"/>
    </row>
    <row r="10" spans="1:10" ht="15.75" thickBot="1" x14ac:dyDescent="0.3">
      <c r="A10" s="123" t="s">
        <v>17</v>
      </c>
      <c r="B10" s="124"/>
      <c r="C10" s="124"/>
      <c r="D10" s="54" t="s">
        <v>39</v>
      </c>
      <c r="E10" s="107">
        <v>702897</v>
      </c>
      <c r="F10" s="108"/>
      <c r="G10" s="107">
        <v>147608.37</v>
      </c>
      <c r="H10" s="108"/>
      <c r="I10" s="118">
        <v>850505.37</v>
      </c>
      <c r="J10" s="119"/>
    </row>
    <row r="11" spans="1:10" ht="15.75" thickBot="1" x14ac:dyDescent="0.3">
      <c r="A11" s="15" t="s">
        <v>19</v>
      </c>
      <c r="B11" s="16"/>
      <c r="C11" s="16"/>
      <c r="D11" s="13">
        <v>1</v>
      </c>
      <c r="E11" s="107">
        <f>E10</f>
        <v>702897</v>
      </c>
      <c r="F11" s="108"/>
      <c r="G11" s="107">
        <f>G10</f>
        <v>147608.37</v>
      </c>
      <c r="H11" s="108"/>
      <c r="I11" s="107">
        <f>I10</f>
        <v>850505.37</v>
      </c>
      <c r="J11" s="108"/>
    </row>
    <row r="12" spans="1:10" ht="15.75" thickBot="1" x14ac:dyDescent="0.3">
      <c r="A12" s="84" t="s">
        <v>18</v>
      </c>
      <c r="B12" s="85"/>
      <c r="C12" s="85"/>
      <c r="D12" s="85"/>
      <c r="E12" s="85"/>
      <c r="F12" s="85"/>
      <c r="G12" s="85"/>
      <c r="H12" s="85"/>
      <c r="I12" s="12">
        <v>2</v>
      </c>
      <c r="J12" s="6" t="s">
        <v>6</v>
      </c>
    </row>
    <row r="13" spans="1:10" ht="15.75" thickBot="1" x14ac:dyDescent="0.3">
      <c r="A13" s="94"/>
      <c r="B13" s="95"/>
      <c r="C13" s="95"/>
      <c r="D13" s="95"/>
      <c r="E13" s="95"/>
      <c r="F13" s="95"/>
      <c r="G13" s="95"/>
      <c r="H13" s="95"/>
      <c r="I13" s="95"/>
      <c r="J13" s="96"/>
    </row>
    <row r="14" spans="1:10" ht="15.75" thickBot="1" x14ac:dyDescent="0.3">
      <c r="A14" s="70" t="s">
        <v>40</v>
      </c>
      <c r="B14" s="71"/>
      <c r="C14" s="71"/>
      <c r="D14" s="71"/>
      <c r="E14" s="71"/>
      <c r="F14" s="71"/>
      <c r="G14" s="71"/>
      <c r="H14" s="71"/>
      <c r="I14" s="71"/>
      <c r="J14" s="72"/>
    </row>
    <row r="15" spans="1:10" ht="15.75" thickBot="1" x14ac:dyDescent="0.3">
      <c r="A15" s="132"/>
      <c r="B15" s="133"/>
      <c r="C15" s="133"/>
      <c r="D15" s="133"/>
      <c r="E15" s="116" t="s">
        <v>3</v>
      </c>
      <c r="F15" s="116"/>
      <c r="G15" s="116" t="s">
        <v>4</v>
      </c>
      <c r="H15" s="116"/>
      <c r="I15" s="116" t="s">
        <v>5</v>
      </c>
      <c r="J15" s="117"/>
    </row>
    <row r="16" spans="1:10" ht="15.75" thickBot="1" x14ac:dyDescent="0.3">
      <c r="A16" s="90" t="s">
        <v>15</v>
      </c>
      <c r="B16" s="102"/>
      <c r="C16" s="102"/>
      <c r="D16" s="102"/>
      <c r="E16" s="73">
        <v>3000</v>
      </c>
      <c r="F16" s="73"/>
      <c r="G16" s="73">
        <v>630</v>
      </c>
      <c r="H16" s="73"/>
      <c r="I16" s="88">
        <v>3630</v>
      </c>
      <c r="J16" s="89"/>
    </row>
    <row r="17" spans="1:10" ht="15.75" thickBot="1" x14ac:dyDescent="0.3">
      <c r="A17" s="84" t="s">
        <v>21</v>
      </c>
      <c r="B17" s="85"/>
      <c r="C17" s="85"/>
      <c r="D17" s="85"/>
      <c r="E17" s="85"/>
      <c r="F17" s="85"/>
      <c r="G17" s="85"/>
      <c r="H17" s="85"/>
      <c r="I17" s="12">
        <v>1</v>
      </c>
      <c r="J17" s="6" t="s">
        <v>7</v>
      </c>
    </row>
    <row r="18" spans="1:10" ht="15.75" thickBot="1" x14ac:dyDescent="0.3">
      <c r="A18" s="128" t="s">
        <v>16</v>
      </c>
      <c r="B18" s="129"/>
      <c r="C18" s="129"/>
      <c r="D18" s="129"/>
      <c r="E18" s="65">
        <f>E16*(8-I12)*I17</f>
        <v>18000</v>
      </c>
      <c r="F18" s="65"/>
      <c r="G18" s="65">
        <f>G16*(8-I12)*I17</f>
        <v>3780</v>
      </c>
      <c r="H18" s="65"/>
      <c r="I18" s="65">
        <f>I16*(8-I12)*I17</f>
        <v>21780</v>
      </c>
      <c r="J18" s="66"/>
    </row>
    <row r="19" spans="1:10" ht="15.75" thickBot="1" x14ac:dyDescent="0.3">
      <c r="A19" s="94"/>
      <c r="B19" s="95"/>
      <c r="C19" s="95"/>
      <c r="D19" s="95"/>
      <c r="E19" s="95"/>
      <c r="F19" s="95"/>
      <c r="G19" s="95"/>
      <c r="H19" s="95"/>
      <c r="I19" s="95"/>
      <c r="J19" s="96"/>
    </row>
    <row r="20" spans="1:10" ht="15.75" thickBot="1" x14ac:dyDescent="0.3">
      <c r="A20" s="97" t="s">
        <v>22</v>
      </c>
      <c r="B20" s="98"/>
      <c r="C20" s="98"/>
      <c r="D20" s="98"/>
      <c r="E20" s="73">
        <v>0</v>
      </c>
      <c r="F20" s="73"/>
      <c r="G20" s="73">
        <v>0</v>
      </c>
      <c r="H20" s="73"/>
      <c r="I20" s="88">
        <v>0</v>
      </c>
      <c r="J20" s="89"/>
    </row>
    <row r="21" spans="1:10" ht="15.75" thickBot="1" x14ac:dyDescent="0.3">
      <c r="A21" s="84" t="s">
        <v>26</v>
      </c>
      <c r="B21" s="85"/>
      <c r="C21" s="85"/>
      <c r="D21" s="85"/>
      <c r="E21" s="85"/>
      <c r="F21" s="85"/>
      <c r="G21" s="85"/>
      <c r="H21" s="85"/>
      <c r="I21" s="12">
        <v>0</v>
      </c>
      <c r="J21" s="6" t="s">
        <v>7</v>
      </c>
    </row>
    <row r="22" spans="1:10" ht="15.75" thickBot="1" x14ac:dyDescent="0.3">
      <c r="A22" s="86" t="s">
        <v>23</v>
      </c>
      <c r="B22" s="87"/>
      <c r="C22" s="87"/>
      <c r="D22" s="87"/>
      <c r="E22" s="65">
        <f>E20*(8-I12)*I21</f>
        <v>0</v>
      </c>
      <c r="F22" s="65"/>
      <c r="G22" s="65">
        <f>G20*(8-I12)*I21</f>
        <v>0</v>
      </c>
      <c r="H22" s="65"/>
      <c r="I22" s="65">
        <f>I20*(8-I12)*I21</f>
        <v>0</v>
      </c>
      <c r="J22" s="66"/>
    </row>
    <row r="23" spans="1:10" ht="15.75" thickBot="1" x14ac:dyDescent="0.3">
      <c r="A23" s="94"/>
      <c r="B23" s="95"/>
      <c r="C23" s="95"/>
      <c r="D23" s="95"/>
      <c r="E23" s="95"/>
      <c r="F23" s="95"/>
      <c r="G23" s="95"/>
      <c r="H23" s="95"/>
      <c r="I23" s="95"/>
      <c r="J23" s="96"/>
    </row>
    <row r="24" spans="1:10" ht="15.75" thickBot="1" x14ac:dyDescent="0.3">
      <c r="A24" s="97" t="s">
        <v>24</v>
      </c>
      <c r="B24" s="98"/>
      <c r="C24" s="98"/>
      <c r="D24" s="98"/>
      <c r="E24" s="73">
        <v>0</v>
      </c>
      <c r="F24" s="73"/>
      <c r="G24" s="73">
        <v>0</v>
      </c>
      <c r="H24" s="73"/>
      <c r="I24" s="88">
        <v>0</v>
      </c>
      <c r="J24" s="89"/>
    </row>
    <row r="25" spans="1:10" ht="15.75" thickBot="1" x14ac:dyDescent="0.3">
      <c r="A25" s="90" t="s">
        <v>25</v>
      </c>
      <c r="B25" s="91"/>
      <c r="C25" s="91"/>
      <c r="D25" s="91"/>
      <c r="E25" s="91"/>
      <c r="F25" s="91"/>
      <c r="G25" s="91"/>
      <c r="H25" s="91"/>
      <c r="I25" s="12"/>
      <c r="J25" s="6" t="s">
        <v>7</v>
      </c>
    </row>
    <row r="26" spans="1:10" ht="15.75" thickBot="1" x14ac:dyDescent="0.3">
      <c r="A26" s="92" t="s">
        <v>27</v>
      </c>
      <c r="B26" s="93"/>
      <c r="C26" s="93"/>
      <c r="D26" s="93"/>
      <c r="E26" s="65">
        <f>E24*(8-I12)*I25</f>
        <v>0</v>
      </c>
      <c r="F26" s="65"/>
      <c r="G26" s="65">
        <f>G24*(8-I12)*I25</f>
        <v>0</v>
      </c>
      <c r="H26" s="65"/>
      <c r="I26" s="65">
        <f>I24*(8-I12)*I25</f>
        <v>0</v>
      </c>
      <c r="J26" s="66"/>
    </row>
    <row r="27" spans="1:10" ht="15.75" thickBot="1" x14ac:dyDescent="0.3">
      <c r="A27" s="99"/>
      <c r="B27" s="100"/>
      <c r="C27" s="100"/>
      <c r="D27" s="100"/>
      <c r="E27" s="100"/>
      <c r="F27" s="100"/>
      <c r="G27" s="100"/>
      <c r="H27" s="100"/>
      <c r="I27" s="100"/>
      <c r="J27" s="101"/>
    </row>
    <row r="28" spans="1:10" ht="19.5" thickBot="1" x14ac:dyDescent="0.3">
      <c r="A28" s="76" t="s">
        <v>28</v>
      </c>
      <c r="B28" s="77"/>
      <c r="C28" s="77"/>
      <c r="D28" s="77"/>
      <c r="E28" s="65">
        <f>D11*(E18+E22+E26)</f>
        <v>18000</v>
      </c>
      <c r="F28" s="65"/>
      <c r="G28" s="65">
        <f>D11*(G18+G22+G26)</f>
        <v>3780</v>
      </c>
      <c r="H28" s="65"/>
      <c r="I28" s="65">
        <f>D11*(I18+I22+I26)</f>
        <v>21780</v>
      </c>
      <c r="J28" s="66"/>
    </row>
    <row r="29" spans="1:10" ht="15.75" thickBot="1" x14ac:dyDescent="0.3">
      <c r="A29" s="70" t="s">
        <v>11</v>
      </c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15.75" thickBot="1" x14ac:dyDescent="0.3">
      <c r="A30" s="90" t="s">
        <v>29</v>
      </c>
      <c r="B30" s="102"/>
      <c r="C30" s="102"/>
      <c r="D30" s="102"/>
      <c r="E30" s="73">
        <v>2000</v>
      </c>
      <c r="F30" s="73"/>
      <c r="G30" s="73">
        <v>420</v>
      </c>
      <c r="H30" s="73"/>
      <c r="I30" s="73">
        <v>2420</v>
      </c>
      <c r="J30" s="74"/>
    </row>
    <row r="31" spans="1:10" ht="15.75" thickBot="1" x14ac:dyDescent="0.3">
      <c r="A31" s="70" t="s">
        <v>38</v>
      </c>
      <c r="B31" s="71"/>
      <c r="C31" s="71"/>
      <c r="D31" s="71"/>
      <c r="E31" s="71"/>
      <c r="F31" s="71"/>
      <c r="G31" s="71"/>
      <c r="H31" s="71"/>
      <c r="I31" s="71"/>
      <c r="J31" s="72"/>
    </row>
    <row r="32" spans="1:10" ht="15.75" thickBot="1" x14ac:dyDescent="0.3">
      <c r="A32" s="90" t="s">
        <v>30</v>
      </c>
      <c r="B32" s="102"/>
      <c r="C32" s="102"/>
      <c r="D32" s="102"/>
      <c r="E32" s="73">
        <v>900</v>
      </c>
      <c r="F32" s="73"/>
      <c r="G32" s="73">
        <v>189</v>
      </c>
      <c r="H32" s="73"/>
      <c r="I32" s="73">
        <v>1089</v>
      </c>
      <c r="J32" s="74"/>
    </row>
    <row r="33" spans="1:10" ht="15.75" thickBot="1" x14ac:dyDescent="0.3">
      <c r="A33" s="90" t="s">
        <v>31</v>
      </c>
      <c r="B33" s="102"/>
      <c r="C33" s="102"/>
      <c r="D33" s="102"/>
      <c r="E33" s="73">
        <v>1400</v>
      </c>
      <c r="F33" s="73"/>
      <c r="G33" s="73">
        <v>483</v>
      </c>
      <c r="H33" s="73"/>
      <c r="I33" s="73">
        <v>1883</v>
      </c>
      <c r="J33" s="74"/>
    </row>
    <row r="34" spans="1:10" ht="31.5" customHeight="1" thickBot="1" x14ac:dyDescent="0.3">
      <c r="A34" s="68" t="s">
        <v>95</v>
      </c>
      <c r="B34" s="69"/>
      <c r="C34" s="69"/>
      <c r="D34" s="69"/>
      <c r="E34" s="65">
        <f>(E32+E33)*1*(8-I12)</f>
        <v>13800</v>
      </c>
      <c r="F34" s="65"/>
      <c r="G34" s="65">
        <f>(G32+G33)*1*(8-I12)</f>
        <v>4032</v>
      </c>
      <c r="H34" s="65"/>
      <c r="I34" s="65">
        <f>(I32+I33)*1*(8-I12)</f>
        <v>17832</v>
      </c>
      <c r="J34" s="66"/>
    </row>
    <row r="35" spans="1:10" ht="15.75" thickBot="1" x14ac:dyDescent="0.3">
      <c r="A35" s="80"/>
      <c r="B35" s="81"/>
      <c r="C35" s="81"/>
      <c r="D35" s="81"/>
      <c r="E35" s="81"/>
      <c r="F35" s="81"/>
      <c r="G35" s="81"/>
      <c r="H35" s="81"/>
      <c r="I35" s="81"/>
      <c r="J35" s="82"/>
    </row>
    <row r="36" spans="1:10" ht="19.5" thickBot="1" x14ac:dyDescent="0.3">
      <c r="A36" s="76" t="s">
        <v>33</v>
      </c>
      <c r="B36" s="77"/>
      <c r="C36" s="77"/>
      <c r="D36" s="77"/>
      <c r="E36" s="67">
        <f>E11+E28+E30+E34</f>
        <v>736697</v>
      </c>
      <c r="F36" s="67"/>
      <c r="G36" s="67">
        <f>G11+G28+G30+G34</f>
        <v>155840.37</v>
      </c>
      <c r="H36" s="67"/>
      <c r="I36" s="67">
        <f>I11+I28+I30+I34</f>
        <v>892537.37</v>
      </c>
      <c r="J36" s="75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1"/>
      <c r="J37" s="11"/>
    </row>
    <row r="38" spans="1:10" x14ac:dyDescent="0.25">
      <c r="A38" s="79" t="s">
        <v>10</v>
      </c>
      <c r="B38" s="79"/>
      <c r="C38" s="79"/>
      <c r="D38" s="79"/>
      <c r="E38" s="79"/>
      <c r="F38" s="79"/>
      <c r="G38" s="79"/>
      <c r="H38" s="79"/>
      <c r="I38" s="79"/>
      <c r="J38" s="79"/>
    </row>
    <row r="39" spans="1:10" x14ac:dyDescent="0.25">
      <c r="A39" s="64" t="s">
        <v>8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x14ac:dyDescent="0.25">
      <c r="A40" s="83" t="s">
        <v>9</v>
      </c>
      <c r="B40" s="83"/>
      <c r="C40" s="83"/>
      <c r="D40" s="83"/>
      <c r="E40" s="83"/>
      <c r="F40" s="83"/>
      <c r="G40" s="83"/>
      <c r="H40" s="83"/>
      <c r="I40" s="83"/>
      <c r="J40" s="83"/>
    </row>
    <row r="41" spans="1:10" x14ac:dyDescent="0.25">
      <c r="A41" s="103" t="s">
        <v>12</v>
      </c>
      <c r="B41" s="103"/>
      <c r="C41" s="103"/>
      <c r="D41" s="103"/>
      <c r="E41" s="103"/>
      <c r="F41" s="103"/>
      <c r="G41" s="103"/>
      <c r="H41" s="103"/>
      <c r="I41" s="103"/>
      <c r="J41" s="103"/>
    </row>
    <row r="42" spans="1:10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0" x14ac:dyDescent="0.25">
      <c r="A43" s="63" t="s">
        <v>37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0" x14ac:dyDescent="0.25">
      <c r="A44" s="63" t="s">
        <v>36</v>
      </c>
      <c r="B44" s="63"/>
      <c r="C44" s="63"/>
      <c r="D44" s="63"/>
      <c r="E44" s="63"/>
      <c r="F44" s="63"/>
      <c r="G44" s="63"/>
      <c r="H44" s="63"/>
      <c r="I44" s="63"/>
      <c r="J44" s="63"/>
    </row>
    <row r="45" spans="1:10" x14ac:dyDescent="0.25">
      <c r="A45" s="63" t="s">
        <v>35</v>
      </c>
      <c r="B45" s="63"/>
      <c r="C45" s="63"/>
      <c r="D45" s="63"/>
      <c r="E45" s="63"/>
      <c r="F45" s="63"/>
      <c r="G45" s="63"/>
      <c r="H45" s="63"/>
      <c r="I45" s="63"/>
      <c r="J45" s="63"/>
    </row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3:D33"/>
    <mergeCell ref="E33:F33"/>
    <mergeCell ref="G33:H33"/>
    <mergeCell ref="I33:J33"/>
    <mergeCell ref="A34:D34"/>
    <mergeCell ref="E34:F34"/>
    <mergeCell ref="G34:H34"/>
    <mergeCell ref="I34:J34"/>
    <mergeCell ref="A31:J31"/>
    <mergeCell ref="A32:D32"/>
    <mergeCell ref="E32:F32"/>
    <mergeCell ref="G32:H32"/>
    <mergeCell ref="I32:J32"/>
    <mergeCell ref="A35:J35"/>
    <mergeCell ref="A44:J44"/>
    <mergeCell ref="A45:J45"/>
    <mergeCell ref="A38:J38"/>
    <mergeCell ref="A39:J39"/>
    <mergeCell ref="A40:J40"/>
    <mergeCell ref="A41:J41"/>
    <mergeCell ref="A42:J42"/>
    <mergeCell ref="A43:J43"/>
    <mergeCell ref="A36:D36"/>
    <mergeCell ref="E36:F36"/>
    <mergeCell ref="G36:H36"/>
    <mergeCell ref="I36:J36"/>
  </mergeCells>
  <hyperlinks>
    <hyperlink ref="G7" r:id="rId1" xr:uid="{00000000-0004-0000-0200-000000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průzkum trhu</vt:lpstr>
      <vt:lpstr>tržní konzultace - Miele</vt:lpstr>
      <vt:lpstr>tržní konzultace - Fenix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2020-02-21T12:13:08Z</dcterms:modified>
</cp:coreProperties>
</file>