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3044\Dokumenty\Gabka\REACT\Olympus\"/>
    </mc:Choice>
  </mc:AlternateContent>
  <bookViews>
    <workbookView xWindow="28680" yWindow="-120" windowWidth="38640" windowHeight="21240"/>
  </bookViews>
  <sheets>
    <sheet name="průzkum trhu - specifikace" sheetId="2" r:id="rId1"/>
    <sheet name="průzkum trhu - rozpis cen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I30" i="1"/>
  <c r="G24" i="1"/>
  <c r="G20" i="1"/>
  <c r="I20" i="1"/>
  <c r="G16" i="1"/>
  <c r="I16" i="1"/>
  <c r="I11" i="1"/>
  <c r="G11" i="1" s="1"/>
  <c r="G10" i="1"/>
  <c r="I10" i="1"/>
  <c r="I32" i="1" l="1"/>
  <c r="G32" i="1"/>
  <c r="E32" i="1"/>
  <c r="I26" i="1"/>
  <c r="G26" i="1"/>
  <c r="E26" i="1"/>
  <c r="G22" i="1"/>
  <c r="E22" i="1"/>
  <c r="I18" i="1"/>
  <c r="G18" i="1"/>
  <c r="E18" i="1"/>
  <c r="E28" i="1" l="1"/>
  <c r="G28" i="1"/>
  <c r="G36" i="1" l="1"/>
  <c r="E36" i="1"/>
  <c r="I22" i="1" l="1"/>
  <c r="I28" i="1"/>
  <c r="I36" i="1" s="1"/>
</calcChain>
</file>

<file path=xl/sharedStrings.xml><?xml version="1.0" encoding="utf-8"?>
<sst xmlns="http://schemas.openxmlformats.org/spreadsheetml/2006/main" count="84" uniqueCount="70">
  <si>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</si>
  <si>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</si>
  <si>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</si>
  <si>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</si>
  <si>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</si>
  <si>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</si>
  <si>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</si>
  <si>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</si>
  <si>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</si>
  <si>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</si>
  <si>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</si>
  <si>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</si>
  <si>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</si>
  <si>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</si>
  <si>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</si>
  <si>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</si>
  <si>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</si>
  <si>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</si>
  <si>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</si>
  <si>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</si>
  <si>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</si>
  <si>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</si>
  <si>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</si>
  <si>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</si>
  <si>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</si>
  <si>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</si>
  <si>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</si>
  <si>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</si>
  <si>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</si>
  <si>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</si>
  <si>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</si>
  <si>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</si>
  <si>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</si>
  <si>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</si>
  <si>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</si>
  <si>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</si>
  <si>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</si>
  <si>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</si>
  <si>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</si>
  <si>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</si>
  <si>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</si>
  <si>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</si>
  <si>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</si>
  <si>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</si>
  <si>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</si>
  <si>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</si>
  <si>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</si>
  <si>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</si>
  <si>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</si>
  <si>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</si>
  <si>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</si>
  <si>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</si>
  <si>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</si>
  <si>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</si>
  <si>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</si>
  <si>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</si>
  <si>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</si>
  <si>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</si>
  <si>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</si>
  <si>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Automatický podavač sklíček ke skeneru VS 200</t>
  </si>
  <si>
    <t>Kapacita maximální 210 sklíček</t>
  </si>
  <si>
    <t>ano</t>
  </si>
  <si>
    <t>celkem pro 120 sklicek</t>
  </si>
  <si>
    <t>Olympus Czech Group, s.r.o., člen koncernu, Evropská 176/16, 160 41 Praha 6 - Vokovice</t>
  </si>
  <si>
    <t>RNDr. Tomáš Jendrulek</t>
  </si>
  <si>
    <t>tomas.jendrulek@olympus.cz</t>
  </si>
  <si>
    <t>Uveďte typ, výrobce: VS200-LOADER, OLYMPUS CORPORATION</t>
  </si>
  <si>
    <t>Název veřejné zakázky:  Automatický podavač preparátů (sklíček) ke skeneru VS 200</t>
  </si>
  <si>
    <t>Držáky sklíček vyměnitelné pro 6 sklíček, celkem pro 120 sklíček</t>
  </si>
  <si>
    <t>3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</si>
</sst>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" fontId="15" fillId="9" borderId="43" xfId="0" applyNumberFormat="1" applyFont="1" applyFill="1" applyBorder="1" applyAlignment="1">
      <alignment horizontal="center" vertical="center" wrapText="1"/>
    </xf>
    <xf numFmtId="4" fontId="15" fillId="9" borderId="48" xfId="0" applyNumberFormat="1" applyFont="1" applyFill="1" applyBorder="1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mas.jendrulek@olympu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G24" sqref="G24"/>
    </sheetView>
  </sheetViews>
  <sheetFormatPr defaultRowHeight="15" x14ac:dyDescent="0.25"/>
  <cols>
    <col min="1" max="1" width="95.42578125" customWidth="1"/>
    <col min="2" max="2" width="21.85546875" customWidth="1"/>
    <col min="3" max="3" width="21.7109375" customWidth="1"/>
  </cols>
  <sheetData>
    <row r="1" spans="1:3" ht="66.75" customHeight="1" thickBot="1" x14ac:dyDescent="0.3">
      <c r="A1" s="52"/>
      <c r="B1" s="53"/>
      <c r="C1" s="54"/>
    </row>
    <row r="2" spans="1:3" ht="66.75" customHeight="1" thickBot="1" x14ac:dyDescent="0.3">
      <c r="A2" s="55" t="s">
        <v>53</v>
      </c>
      <c r="B2" s="56"/>
      <c r="C2" s="57"/>
    </row>
    <row r="3" spans="1:3" ht="41.45" customHeight="1" thickBot="1" x14ac:dyDescent="0.3">
      <c r="A3" s="49" t="s">
        <v>67</v>
      </c>
      <c r="B3" s="50"/>
      <c r="C3" s="51"/>
    </row>
    <row r="4" spans="1:3" ht="29.45" customHeight="1" thickBot="1" x14ac:dyDescent="0.3">
      <c r="A4" s="45" t="s">
        <v>66</v>
      </c>
      <c r="B4" s="47"/>
      <c r="C4" s="48"/>
    </row>
    <row r="5" spans="1:3" ht="25.5" customHeight="1" thickBot="1" x14ac:dyDescent="0.3">
      <c r="A5" s="38" t="s">
        <v>47</v>
      </c>
      <c r="B5" s="40" t="s">
        <v>48</v>
      </c>
      <c r="C5" s="39" t="s">
        <v>40</v>
      </c>
    </row>
    <row r="6" spans="1:3" ht="16.5" thickBot="1" x14ac:dyDescent="0.3">
      <c r="A6" s="36"/>
      <c r="B6" s="34"/>
      <c r="C6" s="37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8" t="s">
        <v>59</v>
      </c>
      <c r="B8" s="18" t="s">
        <v>61</v>
      </c>
      <c r="C8" s="21"/>
    </row>
    <row r="9" spans="1:3" ht="15.75" x14ac:dyDescent="0.25">
      <c r="A9" s="28" t="s">
        <v>60</v>
      </c>
      <c r="B9" s="18" t="s">
        <v>61</v>
      </c>
      <c r="C9" s="21"/>
    </row>
    <row r="10" spans="1:3" ht="15.75" x14ac:dyDescent="0.25">
      <c r="A10" s="28" t="s">
        <v>68</v>
      </c>
      <c r="B10" s="18" t="s">
        <v>61</v>
      </c>
      <c r="C10" s="21" t="s">
        <v>62</v>
      </c>
    </row>
    <row r="11" spans="1:3" ht="15.75" x14ac:dyDescent="0.25">
      <c r="A11" s="28"/>
      <c r="B11" s="43"/>
      <c r="C11" s="35"/>
    </row>
    <row r="12" spans="1:3" ht="15.75" x14ac:dyDescent="0.25">
      <c r="A12" s="28"/>
      <c r="B12" s="41"/>
      <c r="C12" s="27"/>
    </row>
    <row r="13" spans="1:3" ht="18" customHeight="1" x14ac:dyDescent="0.25">
      <c r="A13" s="28"/>
      <c r="B13" s="41"/>
      <c r="C13" s="27"/>
    </row>
    <row r="14" spans="1:3" ht="15.75" x14ac:dyDescent="0.25">
      <c r="A14" s="19" t="s">
        <v>42</v>
      </c>
      <c r="B14" s="42"/>
      <c r="C14" s="20"/>
    </row>
    <row r="15" spans="1:3" ht="45" x14ac:dyDescent="0.25">
      <c r="A15" s="30" t="s">
        <v>49</v>
      </c>
      <c r="B15" s="41" t="s">
        <v>61</v>
      </c>
      <c r="C15" s="27"/>
    </row>
    <row r="16" spans="1:3" ht="30" x14ac:dyDescent="0.25">
      <c r="A16" s="28" t="s">
        <v>50</v>
      </c>
      <c r="B16" s="41" t="s">
        <v>61</v>
      </c>
      <c r="C16" s="27"/>
    </row>
    <row r="17" spans="1:3" ht="30" x14ac:dyDescent="0.25">
      <c r="A17" s="29" t="s">
        <v>43</v>
      </c>
      <c r="B17" s="41" t="s">
        <v>61</v>
      </c>
      <c r="C17" s="27"/>
    </row>
    <row r="18" spans="1:3" ht="15.75" x14ac:dyDescent="0.25">
      <c r="A18" s="19" t="s">
        <v>44</v>
      </c>
      <c r="B18" s="42"/>
      <c r="C18" s="20"/>
    </row>
    <row r="19" spans="1:3" ht="30" x14ac:dyDescent="0.25">
      <c r="A19" s="29" t="s">
        <v>56</v>
      </c>
      <c r="B19" s="41" t="s">
        <v>61</v>
      </c>
      <c r="C19" s="27" t="s">
        <v>69</v>
      </c>
    </row>
    <row r="20" spans="1:3" ht="18" customHeight="1" thickBot="1" x14ac:dyDescent="0.3">
      <c r="A20" s="29" t="s">
        <v>45</v>
      </c>
      <c r="B20" s="41" t="s">
        <v>61</v>
      </c>
      <c r="C20" s="27"/>
    </row>
    <row r="21" spans="1:3" ht="15.75" x14ac:dyDescent="0.25">
      <c r="A21" s="31" t="s">
        <v>51</v>
      </c>
      <c r="B21" s="137">
        <v>1424849</v>
      </c>
      <c r="C21" s="22"/>
    </row>
    <row r="22" spans="1:3" ht="16.5" thickBot="1" x14ac:dyDescent="0.3">
      <c r="A22" s="32" t="s">
        <v>52</v>
      </c>
      <c r="B22" s="46">
        <v>1724067.29</v>
      </c>
      <c r="C22" s="23"/>
    </row>
    <row r="23" spans="1:3" ht="63" x14ac:dyDescent="0.25">
      <c r="A23" s="33" t="s">
        <v>57</v>
      </c>
      <c r="B23" s="138">
        <v>27300</v>
      </c>
      <c r="C23" s="44"/>
    </row>
    <row r="24" spans="1:3" ht="63.75" thickBot="1" x14ac:dyDescent="0.3">
      <c r="A24" s="32" t="s">
        <v>58</v>
      </c>
      <c r="B24" s="46">
        <v>33033</v>
      </c>
      <c r="C24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7" zoomScale="80" zoomScaleNormal="80" workbookViewId="0">
      <selection activeCell="L32" sqref="L32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4.5" thickBot="1" x14ac:dyDescent="0.3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80"/>
    </row>
    <row r="3" spans="1:10" ht="27" customHeight="1" thickBot="1" x14ac:dyDescent="0.3">
      <c r="A3" s="17" t="s">
        <v>39</v>
      </c>
      <c r="B3" s="58" t="s">
        <v>59</v>
      </c>
      <c r="C3" s="59"/>
      <c r="D3" s="59"/>
      <c r="E3" s="59"/>
      <c r="F3" s="59"/>
      <c r="G3" s="59"/>
      <c r="H3" s="59"/>
      <c r="I3" s="59"/>
      <c r="J3" s="5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1" t="s">
        <v>63</v>
      </c>
      <c r="B5" s="82"/>
      <c r="C5" s="82"/>
      <c r="D5" s="82"/>
      <c r="E5" s="82"/>
      <c r="F5" s="82"/>
      <c r="G5" s="82"/>
      <c r="H5" s="82"/>
      <c r="I5" s="82"/>
      <c r="J5" s="83"/>
    </row>
    <row r="6" spans="1:10" x14ac:dyDescent="0.25">
      <c r="A6" s="96" t="s">
        <v>13</v>
      </c>
      <c r="B6" s="97"/>
      <c r="C6" s="97"/>
      <c r="D6" s="4" t="s">
        <v>1</v>
      </c>
      <c r="E6" s="2"/>
      <c r="F6" s="2"/>
      <c r="G6" s="98" t="s">
        <v>2</v>
      </c>
      <c r="H6" s="97"/>
      <c r="I6" s="97"/>
      <c r="J6" s="9"/>
    </row>
    <row r="7" spans="1:10" ht="15.75" thickBot="1" x14ac:dyDescent="0.3">
      <c r="A7" s="99" t="s">
        <v>64</v>
      </c>
      <c r="B7" s="100"/>
      <c r="C7" s="100"/>
      <c r="D7" s="101">
        <v>602344536</v>
      </c>
      <c r="E7" s="102"/>
      <c r="F7" s="102"/>
      <c r="G7" s="108" t="s">
        <v>65</v>
      </c>
      <c r="H7" s="109"/>
      <c r="I7" s="109"/>
      <c r="J7" s="110"/>
    </row>
    <row r="8" spans="1:10" ht="21.75" customHeight="1" thickTop="1" thickBot="1" x14ac:dyDescent="0.3">
      <c r="A8" s="103" t="s">
        <v>19</v>
      </c>
      <c r="B8" s="104"/>
      <c r="C8" s="104"/>
      <c r="D8" s="104"/>
      <c r="E8" s="104"/>
      <c r="F8" s="104"/>
      <c r="G8" s="104"/>
      <c r="H8" s="104"/>
      <c r="I8" s="104"/>
      <c r="J8" s="105"/>
    </row>
    <row r="9" spans="1:10" ht="15.75" thickBot="1" x14ac:dyDescent="0.3">
      <c r="A9" s="93"/>
      <c r="B9" s="94"/>
      <c r="C9" s="94"/>
      <c r="D9" s="95"/>
      <c r="E9" s="76" t="s">
        <v>3</v>
      </c>
      <c r="F9" s="76"/>
      <c r="G9" s="76" t="s">
        <v>4</v>
      </c>
      <c r="H9" s="76"/>
      <c r="I9" s="76" t="s">
        <v>5</v>
      </c>
      <c r="J9" s="77"/>
    </row>
    <row r="10" spans="1:10" s="5" customFormat="1" ht="15.75" thickBot="1" x14ac:dyDescent="0.3">
      <c r="A10" s="106" t="s">
        <v>16</v>
      </c>
      <c r="B10" s="107"/>
      <c r="C10" s="107"/>
      <c r="D10" s="14" t="s">
        <v>37</v>
      </c>
      <c r="E10" s="58">
        <v>1424849</v>
      </c>
      <c r="F10" s="65"/>
      <c r="G10" s="58">
        <f>I10-E10</f>
        <v>299218.29000000004</v>
      </c>
      <c r="H10" s="65"/>
      <c r="I10" s="71">
        <f>E10*1.21</f>
        <v>1724067.29</v>
      </c>
      <c r="J10" s="72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58">
        <v>1424849</v>
      </c>
      <c r="F11" s="65"/>
      <c r="G11" s="58">
        <f>I11-E11</f>
        <v>299218.29000000004</v>
      </c>
      <c r="H11" s="65"/>
      <c r="I11" s="71">
        <f>E11*1.21</f>
        <v>1724067.29</v>
      </c>
      <c r="J11" s="72"/>
    </row>
    <row r="12" spans="1:10" ht="15.75" thickBot="1" x14ac:dyDescent="0.3">
      <c r="A12" s="66" t="s">
        <v>17</v>
      </c>
      <c r="B12" s="67"/>
      <c r="C12" s="67"/>
      <c r="D12" s="67"/>
      <c r="E12" s="67"/>
      <c r="F12" s="67"/>
      <c r="G12" s="67"/>
      <c r="H12" s="67"/>
      <c r="I12" s="12">
        <v>3</v>
      </c>
      <c r="J12" s="6" t="s">
        <v>6</v>
      </c>
    </row>
    <row r="13" spans="1:10" ht="5.25" customHeight="1" thickBot="1" x14ac:dyDescent="0.3">
      <c r="A13" s="68"/>
      <c r="B13" s="69"/>
      <c r="C13" s="69"/>
      <c r="D13" s="69"/>
      <c r="E13" s="69"/>
      <c r="F13" s="69"/>
      <c r="G13" s="69"/>
      <c r="H13" s="69"/>
      <c r="I13" s="69"/>
      <c r="J13" s="70"/>
    </row>
    <row r="14" spans="1:10" ht="18" customHeight="1" thickBot="1" x14ac:dyDescent="0.3">
      <c r="A14" s="73" t="s">
        <v>38</v>
      </c>
      <c r="B14" s="74"/>
      <c r="C14" s="74"/>
      <c r="D14" s="74"/>
      <c r="E14" s="74"/>
      <c r="F14" s="74"/>
      <c r="G14" s="74"/>
      <c r="H14" s="74"/>
      <c r="I14" s="74"/>
      <c r="J14" s="75"/>
    </row>
    <row r="15" spans="1:10" ht="15.75" thickBot="1" x14ac:dyDescent="0.3">
      <c r="A15" s="61"/>
      <c r="B15" s="62"/>
      <c r="C15" s="62"/>
      <c r="D15" s="62"/>
      <c r="E15" s="76" t="s">
        <v>3</v>
      </c>
      <c r="F15" s="76"/>
      <c r="G15" s="76" t="s">
        <v>4</v>
      </c>
      <c r="H15" s="76"/>
      <c r="I15" s="76" t="s">
        <v>5</v>
      </c>
      <c r="J15" s="77"/>
    </row>
    <row r="16" spans="1:10" ht="32.25" customHeight="1" thickBot="1" x14ac:dyDescent="0.3">
      <c r="A16" s="63" t="s">
        <v>14</v>
      </c>
      <c r="B16" s="64"/>
      <c r="C16" s="64"/>
      <c r="D16" s="64"/>
      <c r="E16" s="84">
        <v>980</v>
      </c>
      <c r="F16" s="84"/>
      <c r="G16" s="84">
        <f>I16-E16</f>
        <v>205.79999999999995</v>
      </c>
      <c r="H16" s="84"/>
      <c r="I16" s="85">
        <f>E16*1.21</f>
        <v>1185.8</v>
      </c>
      <c r="J16" s="86"/>
    </row>
    <row r="17" spans="1:10" ht="15.75" thickBot="1" x14ac:dyDescent="0.3">
      <c r="A17" s="66" t="s">
        <v>20</v>
      </c>
      <c r="B17" s="67"/>
      <c r="C17" s="67"/>
      <c r="D17" s="67"/>
      <c r="E17" s="67"/>
      <c r="F17" s="67"/>
      <c r="G17" s="67"/>
      <c r="H17" s="67"/>
      <c r="I17" s="12">
        <v>1</v>
      </c>
      <c r="J17" s="6" t="s">
        <v>7</v>
      </c>
    </row>
    <row r="18" spans="1:10" ht="32.25" customHeight="1" thickBot="1" x14ac:dyDescent="0.3">
      <c r="A18" s="89" t="s">
        <v>15</v>
      </c>
      <c r="B18" s="90"/>
      <c r="C18" s="90"/>
      <c r="D18" s="90"/>
      <c r="E18" s="91">
        <f>E16*(8-I12)*I17</f>
        <v>4900</v>
      </c>
      <c r="F18" s="91"/>
      <c r="G18" s="91">
        <f>G16*(8-I12)*I17</f>
        <v>1028.9999999999998</v>
      </c>
      <c r="H18" s="91"/>
      <c r="I18" s="91">
        <f>I16*(8-I12)*I17</f>
        <v>5929</v>
      </c>
      <c r="J18" s="92"/>
    </row>
    <row r="19" spans="1:10" ht="3.75" customHeight="1" thickBot="1" x14ac:dyDescent="0.3">
      <c r="A19" s="68"/>
      <c r="B19" s="69"/>
      <c r="C19" s="69"/>
      <c r="D19" s="69"/>
      <c r="E19" s="69"/>
      <c r="F19" s="69"/>
      <c r="G19" s="69"/>
      <c r="H19" s="69"/>
      <c r="I19" s="69"/>
      <c r="J19" s="70"/>
    </row>
    <row r="20" spans="1:10" ht="47.25" customHeight="1" thickBot="1" x14ac:dyDescent="0.3">
      <c r="A20" s="87" t="s">
        <v>21</v>
      </c>
      <c r="B20" s="88"/>
      <c r="C20" s="88"/>
      <c r="D20" s="88"/>
      <c r="E20" s="84">
        <v>4480</v>
      </c>
      <c r="F20" s="84"/>
      <c r="G20" s="84">
        <f>I20-E20</f>
        <v>940.80000000000018</v>
      </c>
      <c r="H20" s="84"/>
      <c r="I20" s="85">
        <f>E20*1.21</f>
        <v>5420.8</v>
      </c>
      <c r="J20" s="86"/>
    </row>
    <row r="21" spans="1:10" ht="15.75" thickBot="1" x14ac:dyDescent="0.3">
      <c r="A21" s="66" t="s">
        <v>25</v>
      </c>
      <c r="B21" s="67"/>
      <c r="C21" s="67"/>
      <c r="D21" s="67"/>
      <c r="E21" s="67"/>
      <c r="F21" s="67"/>
      <c r="G21" s="67"/>
      <c r="H21" s="67"/>
      <c r="I21" s="12">
        <v>1</v>
      </c>
      <c r="J21" s="6" t="s">
        <v>7</v>
      </c>
    </row>
    <row r="22" spans="1:10" ht="33.75" customHeight="1" thickBot="1" x14ac:dyDescent="0.3">
      <c r="A22" s="117" t="s">
        <v>22</v>
      </c>
      <c r="B22" s="118"/>
      <c r="C22" s="118"/>
      <c r="D22" s="118"/>
      <c r="E22" s="91">
        <f>E20*(8-I12)*I21</f>
        <v>22400</v>
      </c>
      <c r="F22" s="91"/>
      <c r="G22" s="91">
        <f>G20*(8-I12)*I21</f>
        <v>4704.0000000000009</v>
      </c>
      <c r="H22" s="91"/>
      <c r="I22" s="91">
        <f>I20*(8-I12)*I21</f>
        <v>27104</v>
      </c>
      <c r="J22" s="92"/>
    </row>
    <row r="23" spans="1:10" ht="5.25" customHeight="1" thickBot="1" x14ac:dyDescent="0.3">
      <c r="A23" s="68"/>
      <c r="B23" s="69"/>
      <c r="C23" s="69"/>
      <c r="D23" s="69"/>
      <c r="E23" s="69"/>
      <c r="F23" s="69"/>
      <c r="G23" s="69"/>
      <c r="H23" s="69"/>
      <c r="I23" s="69"/>
      <c r="J23" s="70"/>
    </row>
    <row r="24" spans="1:10" ht="54" customHeight="1" thickBot="1" x14ac:dyDescent="0.3">
      <c r="A24" s="87" t="s">
        <v>23</v>
      </c>
      <c r="B24" s="88"/>
      <c r="C24" s="88"/>
      <c r="D24" s="88"/>
      <c r="E24" s="84">
        <v>0</v>
      </c>
      <c r="F24" s="84"/>
      <c r="G24" s="84">
        <f>-I24</f>
        <v>0</v>
      </c>
      <c r="H24" s="84"/>
      <c r="I24" s="85">
        <v>0</v>
      </c>
      <c r="J24" s="86"/>
    </row>
    <row r="25" spans="1:10" ht="15.75" thickBot="1" x14ac:dyDescent="0.3">
      <c r="A25" s="63" t="s">
        <v>24</v>
      </c>
      <c r="B25" s="120"/>
      <c r="C25" s="120"/>
      <c r="D25" s="120"/>
      <c r="E25" s="120"/>
      <c r="F25" s="120"/>
      <c r="G25" s="120"/>
      <c r="H25" s="120"/>
      <c r="I25" s="12"/>
      <c r="J25" s="6" t="s">
        <v>7</v>
      </c>
    </row>
    <row r="26" spans="1:10" ht="36" customHeight="1" thickBot="1" x14ac:dyDescent="0.3">
      <c r="A26" s="121" t="s">
        <v>26</v>
      </c>
      <c r="B26" s="122"/>
      <c r="C26" s="122"/>
      <c r="D26" s="122"/>
      <c r="E26" s="91">
        <f>E24*(8-I12)*I25</f>
        <v>0</v>
      </c>
      <c r="F26" s="91"/>
      <c r="G26" s="91">
        <f>G24*(8-I12)*I25</f>
        <v>0</v>
      </c>
      <c r="H26" s="91"/>
      <c r="I26" s="91">
        <f>I24*(8-I12)*I25</f>
        <v>0</v>
      </c>
      <c r="J26" s="92"/>
    </row>
    <row r="27" spans="1:10" ht="4.5" customHeight="1" thickBot="1" x14ac:dyDescent="0.3">
      <c r="A27" s="112"/>
      <c r="B27" s="113"/>
      <c r="C27" s="113"/>
      <c r="D27" s="113"/>
      <c r="E27" s="113"/>
      <c r="F27" s="113"/>
      <c r="G27" s="113"/>
      <c r="H27" s="113"/>
      <c r="I27" s="113"/>
      <c r="J27" s="114"/>
    </row>
    <row r="28" spans="1:10" ht="30" customHeight="1" thickBot="1" x14ac:dyDescent="0.3">
      <c r="A28" s="135" t="s">
        <v>27</v>
      </c>
      <c r="B28" s="136"/>
      <c r="C28" s="136"/>
      <c r="D28" s="136"/>
      <c r="E28" s="91">
        <f>D11*(E18+E22+E26)</f>
        <v>27300</v>
      </c>
      <c r="F28" s="91"/>
      <c r="G28" s="91">
        <f>D11*(G18+G22+G26)</f>
        <v>5733.0000000000009</v>
      </c>
      <c r="H28" s="91"/>
      <c r="I28" s="91">
        <f>D11*(I18+I22+I26)</f>
        <v>33033</v>
      </c>
      <c r="J28" s="92"/>
    </row>
    <row r="29" spans="1:10" ht="29.25" customHeight="1" thickBot="1" x14ac:dyDescent="0.3">
      <c r="A29" s="73" t="s">
        <v>54</v>
      </c>
      <c r="B29" s="74"/>
      <c r="C29" s="74"/>
      <c r="D29" s="74"/>
      <c r="E29" s="74"/>
      <c r="F29" s="74"/>
      <c r="G29" s="74"/>
      <c r="H29" s="74"/>
      <c r="I29" s="74"/>
      <c r="J29" s="75"/>
    </row>
    <row r="30" spans="1:10" ht="29.25" customHeight="1" thickBot="1" x14ac:dyDescent="0.3">
      <c r="A30" s="63" t="s">
        <v>29</v>
      </c>
      <c r="B30" s="64"/>
      <c r="C30" s="64"/>
      <c r="D30" s="64"/>
      <c r="E30" s="84">
        <v>1275</v>
      </c>
      <c r="F30" s="84"/>
      <c r="G30" s="84">
        <f>I30-E30</f>
        <v>267.75</v>
      </c>
      <c r="H30" s="84"/>
      <c r="I30" s="84">
        <f>E30*1.21</f>
        <v>1542.75</v>
      </c>
      <c r="J30" s="115"/>
    </row>
    <row r="31" spans="1:10" ht="48" customHeight="1" thickBot="1" x14ac:dyDescent="0.3">
      <c r="A31" s="63" t="s">
        <v>30</v>
      </c>
      <c r="B31" s="64"/>
      <c r="C31" s="64"/>
      <c r="D31" s="64"/>
      <c r="E31" s="84">
        <v>0</v>
      </c>
      <c r="F31" s="84"/>
      <c r="G31" s="84">
        <v>0</v>
      </c>
      <c r="H31" s="84"/>
      <c r="I31" s="84">
        <v>0</v>
      </c>
      <c r="J31" s="115"/>
    </row>
    <row r="32" spans="1:10" ht="39" customHeight="1" thickBot="1" x14ac:dyDescent="0.3">
      <c r="A32" s="132" t="s">
        <v>31</v>
      </c>
      <c r="B32" s="133"/>
      <c r="C32" s="133"/>
      <c r="D32" s="133"/>
      <c r="E32" s="91">
        <f>(E30+E31)*1*(8-I12)</f>
        <v>6375</v>
      </c>
      <c r="F32" s="91"/>
      <c r="G32" s="91">
        <f>(G30+G31)*1*(8-I12)</f>
        <v>1338.75</v>
      </c>
      <c r="H32" s="91"/>
      <c r="I32" s="91">
        <f>(I30+I31)*1*(8-I12)</f>
        <v>7713.75</v>
      </c>
      <c r="J32" s="92"/>
    </row>
    <row r="33" spans="1:10" ht="30" customHeight="1" thickBot="1" x14ac:dyDescent="0.3">
      <c r="A33" s="73" t="s">
        <v>55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51" customHeight="1" thickBot="1" x14ac:dyDescent="0.3">
      <c r="A34" s="63" t="s">
        <v>28</v>
      </c>
      <c r="B34" s="64"/>
      <c r="C34" s="64"/>
      <c r="D34" s="64"/>
      <c r="E34" s="84">
        <v>0</v>
      </c>
      <c r="F34" s="84"/>
      <c r="G34" s="84">
        <v>0</v>
      </c>
      <c r="H34" s="84"/>
      <c r="I34" s="84">
        <v>0</v>
      </c>
      <c r="J34" s="115"/>
    </row>
    <row r="35" spans="1:10" ht="3.75" customHeight="1" thickBot="1" x14ac:dyDescent="0.3">
      <c r="A35" s="125"/>
      <c r="B35" s="126"/>
      <c r="C35" s="126"/>
      <c r="D35" s="126"/>
      <c r="E35" s="126"/>
      <c r="F35" s="126"/>
      <c r="G35" s="126"/>
      <c r="H35" s="126"/>
      <c r="I35" s="126"/>
      <c r="J35" s="127"/>
    </row>
    <row r="36" spans="1:10" s="7" customFormat="1" ht="39.75" customHeight="1" thickBot="1" x14ac:dyDescent="0.3">
      <c r="A36" s="128" t="s">
        <v>32</v>
      </c>
      <c r="B36" s="129"/>
      <c r="C36" s="129"/>
      <c r="D36" s="129"/>
      <c r="E36" s="119">
        <f>E11+E28+E34+E32</f>
        <v>1458524</v>
      </c>
      <c r="F36" s="119"/>
      <c r="G36" s="119">
        <f>G11+G28+G34+G32</f>
        <v>306290.04000000004</v>
      </c>
      <c r="H36" s="119"/>
      <c r="I36" s="119">
        <f>I11+I28+I34+I32</f>
        <v>1764814.04</v>
      </c>
      <c r="J36" s="134"/>
    </row>
    <row r="37" spans="1:10" ht="9.75" customHeight="1" x14ac:dyDescent="0.25"/>
    <row r="38" spans="1:10" ht="30" customHeight="1" x14ac:dyDescent="0.25">
      <c r="A38" s="124" t="s">
        <v>10</v>
      </c>
      <c r="B38" s="124"/>
      <c r="C38" s="124"/>
      <c r="D38" s="124"/>
      <c r="E38" s="124"/>
      <c r="F38" s="124"/>
      <c r="G38" s="124"/>
      <c r="H38" s="124"/>
      <c r="I38" s="124"/>
      <c r="J38" s="124"/>
    </row>
    <row r="39" spans="1:10" ht="32.25" customHeight="1" x14ac:dyDescent="0.25">
      <c r="A39" s="131" t="s">
        <v>8</v>
      </c>
      <c r="B39" s="131"/>
      <c r="C39" s="131"/>
      <c r="D39" s="131"/>
      <c r="E39" s="131"/>
      <c r="F39" s="131"/>
      <c r="G39" s="131"/>
      <c r="H39" s="131"/>
      <c r="I39" s="131"/>
      <c r="J39" s="131"/>
    </row>
    <row r="40" spans="1:10" ht="46.5" customHeight="1" x14ac:dyDescent="0.25">
      <c r="A40" s="130" t="s">
        <v>9</v>
      </c>
      <c r="B40" s="130"/>
      <c r="C40" s="130"/>
      <c r="D40" s="130"/>
      <c r="E40" s="130"/>
      <c r="F40" s="130"/>
      <c r="G40" s="130"/>
      <c r="H40" s="130"/>
      <c r="I40" s="130"/>
      <c r="J40" s="130"/>
    </row>
    <row r="41" spans="1:10" ht="44.25" customHeight="1" x14ac:dyDescent="0.25">
      <c r="A41" s="116" t="s">
        <v>11</v>
      </c>
      <c r="B41" s="116"/>
      <c r="C41" s="116"/>
      <c r="D41" s="116"/>
      <c r="E41" s="116"/>
      <c r="F41" s="116"/>
      <c r="G41" s="116"/>
      <c r="H41" s="116"/>
      <c r="I41" s="116"/>
      <c r="J41" s="116"/>
    </row>
    <row r="42" spans="1:10" ht="9" customHeight="1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3"/>
    </row>
    <row r="43" spans="1:10" ht="31.5" customHeight="1" x14ac:dyDescent="0.25">
      <c r="A43" s="111" t="s">
        <v>36</v>
      </c>
      <c r="B43" s="111"/>
      <c r="C43" s="111"/>
      <c r="D43" s="111"/>
      <c r="E43" s="111"/>
      <c r="F43" s="111"/>
      <c r="G43" s="111"/>
      <c r="H43" s="111"/>
      <c r="I43" s="111"/>
      <c r="J43" s="111"/>
    </row>
    <row r="44" spans="1:10" ht="33" customHeight="1" x14ac:dyDescent="0.25">
      <c r="A44" s="111" t="s">
        <v>35</v>
      </c>
      <c r="B44" s="111"/>
      <c r="C44" s="111"/>
      <c r="D44" s="111"/>
      <c r="E44" s="111"/>
      <c r="F44" s="111"/>
      <c r="G44" s="111"/>
      <c r="H44" s="111"/>
      <c r="I44" s="111"/>
      <c r="J44" s="111"/>
    </row>
    <row r="45" spans="1:10" ht="39" customHeight="1" x14ac:dyDescent="0.25">
      <c r="A45" s="111" t="s">
        <v>34</v>
      </c>
      <c r="B45" s="111"/>
      <c r="C45" s="111"/>
      <c r="D45" s="111"/>
      <c r="E45" s="111"/>
      <c r="F45" s="111"/>
      <c r="G45" s="111"/>
      <c r="H45" s="111"/>
      <c r="I45" s="111"/>
      <c r="J45" s="111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Kořínková Gabriela, Mgr., Ph.D.</dc:creator>
  <cp:lastModifiedBy>Kořínková Gabriela, Mgr., Ph.D.</cp:lastModifiedBy>
  <cp:lastPrinted>2017-03-17T08:38:19Z</cp:lastPrinted>
  <dcterms:created xsi:type="dcterms:W3CDTF">2016-05-04T05:30:34Z</dcterms:created>
  <dcterms:modified xsi:type="dcterms:W3CDTF">2021-02-03T14:55:39Z</dcterms:modified>
</cp:coreProperties>
</file>