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INVESTICE\2019\2.3.404_Videobronchoskop\"/>
    </mc:Choice>
  </mc:AlternateContent>
  <xr:revisionPtr revIDLastSave="0" documentId="13_ncr:1_{78264F2F-71E2-4F7C-BBF9-A538CC94383B}" xr6:coauthVersionLast="45" xr6:coauthVersionMax="45" xr10:uidLastSave="{00000000-0000-0000-0000-000000000000}"/>
  <bookViews>
    <workbookView xWindow="28680" yWindow="345" windowWidth="25440" windowHeight="15390" xr2:uid="{00000000-000D-0000-FFFF-FFFF00000000}"/>
  </bookViews>
  <sheets>
    <sheet name="průzkum trhu - specifikace" sheetId="2" r:id="rId1"/>
    <sheet name="průzkum trhu - rozpis cen" sheetId="1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1" l="1"/>
  <c r="I30" i="1"/>
  <c r="G16" i="1"/>
  <c r="I16" i="1" s="1"/>
  <c r="I34" i="1" l="1"/>
  <c r="G34" i="1"/>
  <c r="E34" i="1"/>
  <c r="I26" i="1"/>
  <c r="G26" i="1"/>
  <c r="E26" i="1"/>
  <c r="I22" i="1"/>
  <c r="G22" i="1"/>
  <c r="E22" i="1"/>
  <c r="I18" i="1"/>
  <c r="G18" i="1"/>
  <c r="E18" i="1"/>
  <c r="E28" i="1" l="1"/>
  <c r="G28" i="1"/>
  <c r="I28" i="1"/>
  <c r="I36" i="1" s="1"/>
  <c r="G36" i="1" l="1"/>
  <c r="E36" i="1"/>
</calcChain>
</file>

<file path=xl/sharedStrings.xml><?xml version="1.0" encoding="utf-8"?>
<sst xmlns="http://schemas.openxmlformats.org/spreadsheetml/2006/main" count="81" uniqueCount="75">
  <si>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</si>
  <si>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</si>
  <si>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</si>
  <si>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</si>
  <si>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</si>
  <si>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</si>
  <si>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</si>
  <si>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</si>
  <si>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</si>
  <si>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</si>
  <si>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</si>
  <si>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Náklady na instruktáž personálu dle §61 zákona č. 268/2014 Sb. 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</si>
  <si>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</si>
  <si>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</si>
  <si>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</si>
  <si>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</si>
  <si>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</si>
  <si>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</si>
  <si>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</si>
  <si>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</si>
  <si>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</si>
  <si>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</si>
  <si>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</si>
  <si>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</si>
  <si>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</si>
  <si>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</si>
  <si>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</si>
  <si>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</si>
  <si>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</si>
  <si>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</si>
  <si>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</si>
  <si>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</si>
  <si>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</si>
  <si>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</si>
  <si>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</si>
  <si>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</si>
  <si>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</si>
  <si>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</si>
  <si>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Modelové servisní náklady po dobu životnosti 8let</t>
  </si>
  <si>
    <t>Počet kusů</t>
  </si>
  <si>
    <t>Pravidelné servisní náklady jednoho přístroje po dobu životnosti 8let</t>
  </si>
  <si>
    <t>K zakázce:</t>
  </si>
  <si>
    <t xml:space="preserve">Uveďte typ, výrobce: </t>
  </si>
  <si>
    <t>poznámky</t>
  </si>
  <si>
    <t>Technická specifikace</t>
  </si>
  <si>
    <t>Pravidelné prohlídky, servis a instruktáž</t>
  </si>
  <si>
    <t>Zajištění servisní podpory a náhradních dílů autorizovanou po celou dobu předpokládané životnosti přístroje</t>
  </si>
  <si>
    <t>Obecné požadavky</t>
  </si>
  <si>
    <t>Životnost přístroje minimálně 8 let</t>
  </si>
  <si>
    <t>ANO / NE</t>
  </si>
  <si>
    <t>Předmět veřejné zakázky</t>
  </si>
  <si>
    <t>ano/ne</t>
  </si>
  <si>
    <t>Nabídková cena v Kč bez DPH</t>
  </si>
  <si>
    <t>Nabídková cena v Kč včetně DPH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</si>
  <si>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</si>
  <si>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Nabídková cena pravidelného servisu v Kč včetně DPH - cena za periodické btk a pravidelné servisní zásahy předepsané výrobcem přístroje během celé pozáruční doby (maximálně 6let), po skončení minimální dvouleté záruční lhůty poskytnuté zdarma</t>
  </si>
  <si>
    <t>Délka záruky za jakost a bezvadnost provedeného díla minimálně po dobu 24 měsíců, případně uveďte jinou delší</t>
  </si>
  <si>
    <t xml:space="preserve">Zaškolení personálu v rámci návodu k použití zdarma v souladu se zákony 268/2014 Sb. (zdravotnické prostředky) </t>
  </si>
  <si>
    <t xml:space="preserve">Rigidní bronchoskopy pro tryskovou ventilaci Twinstream </t>
  </si>
  <si>
    <t>Zajištění pravidelných předepsaných kontrol a validací minimálně dle doporučení výrobce a v souladu se zákony 268/2014 Sb. (zdravotnické prostředky) po dobu záruky zdarma</t>
  </si>
  <si>
    <t>Specifikace videobronchoskopů</t>
  </si>
  <si>
    <t>videobronchoskop musí mít přímý směr pohledu</t>
  </si>
  <si>
    <t>videobronchoskop musí mít úhel rozhledu minimálně 120°</t>
  </si>
  <si>
    <t>videobronchoskop musí mít hloubku zorného pole minimálně v rozsahu 3 - 100 mm</t>
  </si>
  <si>
    <t>videobronchoskop musí mít pohyb distálního konce nahoru/dolů minimálně 180°/130°</t>
  </si>
  <si>
    <t>videobronchoskop musí mít průměr distálního konce maximálně 6,1 mm</t>
  </si>
  <si>
    <t>videobronchoskop musí mít průměr pracovního kanálu minimálně 2,8 mm</t>
  </si>
  <si>
    <t xml:space="preserve">Název veřejné zakázky: Videobronchoskopy </t>
  </si>
  <si>
    <t>Dodávka, instalace, uvedení do provozu celkem 2kusů videobronchoskopů pro videoprocesor Pentax i7010 používaný na pracovišti bronchologie na Plicní klinice včetně provedení zaškolení personálu.</t>
  </si>
  <si>
    <t>videobronchoskopy musí být sterilizovatelné při teplotě až do 60°C</t>
  </si>
  <si>
    <t>videobronchoskop musí mít vnější průměr zaváděcího tubusu maximálně 6,4 mm</t>
  </si>
  <si>
    <t>videobronchoskop musí mít pracovní délku minimálně 600 mm</t>
  </si>
  <si>
    <t>videobronchoskop musí být HF kompatibilní - izolace distální části bronchoskopu</t>
  </si>
  <si>
    <t>videobronchoskop musí mít CCD čip s vysokým rozlišením</t>
  </si>
  <si>
    <t>videobronchoskopy musí být certifikovány pro určení k přístroji i7010 Pentax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</si>
</sst>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27">
    <xf numFmtId="0" fontId="0" fillId="0" borderId="0" xfId="0"/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0" fontId="15" fillId="9" borderId="29" xfId="0" applyFont="1" applyFill="1" applyBorder="1" applyAlignment="1">
      <alignment horizontal="center" vertical="center"/>
    </xf>
    <xf numFmtId="0" fontId="16" fillId="10" borderId="29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center" vertical="center" wrapText="1"/>
    </xf>
    <xf numFmtId="0" fontId="15" fillId="9" borderId="33" xfId="0" applyFont="1" applyFill="1" applyBorder="1" applyAlignment="1">
      <alignment horizontal="center" vertical="center" wrapText="1"/>
    </xf>
    <xf numFmtId="0" fontId="15" fillId="9" borderId="29" xfId="0" applyFont="1" applyFill="1" applyBorder="1" applyAlignment="1">
      <alignment horizontal="center" vertical="center" wrapText="1"/>
    </xf>
    <xf numFmtId="0" fontId="15" fillId="9" borderId="34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left" vertical="center" wrapText="1"/>
    </xf>
    <xf numFmtId="0" fontId="15" fillId="9" borderId="31" xfId="0" applyFont="1" applyFill="1" applyBorder="1" applyAlignment="1">
      <alignment horizontal="center" vertical="center" wrapText="1"/>
    </xf>
    <xf numFmtId="0" fontId="15" fillId="9" borderId="32" xfId="0" applyFont="1" applyFill="1" applyBorder="1" applyAlignment="1">
      <alignment horizontal="center" vertical="center" wrapText="1"/>
    </xf>
    <xf numFmtId="0" fontId="15" fillId="9" borderId="36" xfId="0" applyFont="1" applyFill="1" applyBorder="1" applyAlignment="1">
      <alignment horizontal="center" vertical="center" wrapText="1"/>
    </xf>
    <xf numFmtId="0" fontId="15" fillId="9" borderId="37" xfId="0" applyFont="1" applyFill="1" applyBorder="1" applyAlignment="1">
      <alignment horizontal="center" vertical="center" wrapText="1"/>
    </xf>
    <xf numFmtId="0" fontId="15" fillId="9" borderId="40" xfId="0" applyFont="1" applyFill="1" applyBorder="1" applyAlignment="1">
      <alignment horizontal="center" vertical="center" wrapText="1"/>
    </xf>
    <xf numFmtId="0" fontId="15" fillId="9" borderId="41" xfId="0" applyFont="1" applyFill="1" applyBorder="1" applyAlignment="1">
      <alignment horizontal="center" vertical="center" wrapText="1"/>
    </xf>
    <xf numFmtId="0" fontId="15" fillId="11" borderId="30" xfId="0" applyFont="1" applyFill="1" applyBorder="1" applyAlignment="1">
      <alignment horizontal="center" vertical="center" wrapText="1"/>
    </xf>
    <xf numFmtId="0" fontId="15" fillId="11" borderId="31" xfId="0" applyFont="1" applyFill="1" applyBorder="1" applyAlignment="1">
      <alignment horizontal="center" vertical="center"/>
    </xf>
    <xf numFmtId="0" fontId="15" fillId="11" borderId="32" xfId="0" applyFont="1" applyFill="1" applyBorder="1" applyAlignment="1">
      <alignment horizontal="center" vertical="center"/>
    </xf>
    <xf numFmtId="0" fontId="16" fillId="10" borderId="43" xfId="0" applyFont="1" applyFill="1" applyBorder="1" applyAlignment="1">
      <alignment horizontal="center" vertical="center" wrapText="1"/>
    </xf>
    <xf numFmtId="0" fontId="16" fillId="10" borderId="44" xfId="0" applyFont="1" applyFill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center" wrapText="1"/>
    </xf>
    <xf numFmtId="0" fontId="17" fillId="10" borderId="42" xfId="0" applyFont="1" applyFill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top" wrapText="1"/>
    </xf>
    <xf numFmtId="0" fontId="15" fillId="9" borderId="38" xfId="0" applyFont="1" applyFill="1" applyBorder="1" applyAlignment="1">
      <alignment vertical="top" wrapText="1"/>
    </xf>
    <xf numFmtId="0" fontId="15" fillId="9" borderId="35" xfId="0" applyFont="1" applyFill="1" applyBorder="1" applyAlignment="1">
      <alignment vertical="top" wrapText="1"/>
    </xf>
    <xf numFmtId="0" fontId="15" fillId="9" borderId="39" xfId="0" applyFont="1" applyFill="1" applyBorder="1" applyAlignment="1">
      <alignment vertical="top" wrapText="1"/>
    </xf>
    <xf numFmtId="0" fontId="15" fillId="9" borderId="46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0" fillId="0" borderId="45" xfId="0" applyBorder="1" applyAlignment="1">
      <alignment horizontal="center"/>
    </xf>
    <xf numFmtId="0" fontId="0" fillId="0" borderId="0" xfId="0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44" fontId="2" fillId="0" borderId="11" xfId="1" applyFont="1" applyFill="1" applyBorder="1" applyAlignment="1">
      <alignment horizontal="center" vertical="center"/>
    </xf>
    <xf numFmtId="44" fontId="2" fillId="0" borderId="13" xfId="1" applyFont="1" applyFill="1" applyBorder="1" applyAlignment="1">
      <alignment horizontal="center" vertical="center"/>
    </xf>
    <xf numFmtId="44" fontId="2" fillId="0" borderId="14" xfId="1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0" fontId="9" fillId="3" borderId="1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44" fontId="2" fillId="4" borderId="11" xfId="1" applyFont="1" applyFill="1" applyBorder="1" applyAlignment="1">
      <alignment horizontal="center" vertical="center"/>
    </xf>
    <xf numFmtId="44" fontId="2" fillId="4" borderId="13" xfId="1" applyFont="1" applyFill="1" applyBorder="1" applyAlignment="1">
      <alignment horizontal="center" vertical="center"/>
    </xf>
    <xf numFmtId="44" fontId="2" fillId="0" borderId="15" xfId="1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0" fillId="8" borderId="0" xfId="0" applyFill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7" borderId="12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44" fontId="6" fillId="4" borderId="11" xfId="1" applyFont="1" applyFill="1" applyBorder="1" applyAlignment="1">
      <alignment horizontal="center" vertical="center"/>
    </xf>
    <xf numFmtId="44" fontId="6" fillId="4" borderId="13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0" fillId="0" borderId="11" xfId="0" applyBorder="1" applyAlignment="1">
      <alignment vertical="center"/>
    </xf>
    <xf numFmtId="0" fontId="2" fillId="8" borderId="12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3" fillId="0" borderId="19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44" fontId="2" fillId="4" borderId="21" xfId="1" applyFont="1" applyFill="1" applyBorder="1" applyAlignment="1">
      <alignment horizontal="center" vertical="center"/>
    </xf>
    <xf numFmtId="44" fontId="2" fillId="4" borderId="22" xfId="1" applyFont="1" applyFill="1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3" fillId="0" borderId="2" xfId="2" applyBorder="1" applyAlignment="1">
      <alignment vertical="center"/>
    </xf>
    <xf numFmtId="0" fontId="5" fillId="0" borderId="2" xfId="2" applyFont="1" applyBorder="1" applyAlignment="1">
      <alignment vertical="center"/>
    </xf>
    <xf numFmtId="0" fontId="3" fillId="4" borderId="9" xfId="2" applyFill="1" applyBorder="1" applyAlignment="1">
      <alignment vertical="center"/>
    </xf>
    <xf numFmtId="0" fontId="3" fillId="4" borderId="8" xfId="2" applyFill="1" applyBorder="1" applyAlignment="1">
      <alignment vertical="center"/>
    </xf>
    <xf numFmtId="3" fontId="3" fillId="4" borderId="9" xfId="2" applyNumberFormat="1" applyFill="1" applyBorder="1" applyAlignment="1">
      <alignment horizontal="left" vertical="center" indent="1"/>
    </xf>
    <xf numFmtId="0" fontId="3" fillId="4" borderId="8" xfId="2" applyFill="1" applyBorder="1" applyAlignment="1">
      <alignment horizontal="left" vertical="center" indent="1"/>
    </xf>
    <xf numFmtId="0" fontId="6" fillId="3" borderId="11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44" fontId="6" fillId="4" borderId="21" xfId="1" applyFont="1" applyFill="1" applyBorder="1" applyAlignment="1">
      <alignment horizontal="center" vertical="center"/>
    </xf>
    <xf numFmtId="44" fontId="6" fillId="4" borderId="10" xfId="1" applyFont="1" applyFill="1" applyBorder="1" applyAlignment="1">
      <alignment horizontal="center" vertical="center"/>
    </xf>
    <xf numFmtId="0" fontId="9" fillId="3" borderId="16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3" fillId="4" borderId="26" xfId="2" applyFill="1" applyBorder="1" applyAlignment="1">
      <alignment horizontal="left" vertical="center"/>
    </xf>
    <xf numFmtId="0" fontId="3" fillId="4" borderId="27" xfId="2" applyFill="1" applyBorder="1" applyAlignment="1">
      <alignment horizontal="left" vertical="center"/>
    </xf>
    <xf numFmtId="0" fontId="3" fillId="4" borderId="28" xfId="2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44" fontId="2" fillId="4" borderId="10" xfId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3" fillId="4" borderId="6" xfId="2" applyFill="1" applyBorder="1" applyAlignment="1">
      <alignment horizontal="left" vertical="center" indent="1"/>
    </xf>
    <xf numFmtId="0" fontId="3" fillId="4" borderId="1" xfId="2" applyFill="1" applyBorder="1" applyAlignment="1">
      <alignment horizontal="left" vertical="center" indent="1"/>
    </xf>
    <xf numFmtId="0" fontId="3" fillId="4" borderId="5" xfId="2" applyFill="1" applyBorder="1" applyAlignment="1">
      <alignment horizontal="left" vertical="center" indent="1"/>
    </xf>
  </cellXfs>
  <cellStyles count="3">
    <cellStyle name="Měna" xfId="1" builtinId="4"/>
    <cellStyle name="Normální" xfId="0" builtinId="0"/>
    <cellStyle name="normální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3" name="obrázek 6" descr="ilustrator kopi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4" name="WordPictureWatermark3" descr="ilustrator kopi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3"/>
  <sheetViews>
    <sheetView tabSelected="1" workbookViewId="0">
      <selection activeCell="A8" sqref="A8"/>
    </sheetView>
  </sheetViews>
  <sheetFormatPr defaultRowHeight="15" x14ac:dyDescent="0.25"/>
  <cols>
    <col min="1" max="1" width="76.28515625" customWidth="1"/>
    <col min="2" max="2" width="16.28515625" customWidth="1"/>
    <col min="3" max="3" width="21.7109375" customWidth="1"/>
  </cols>
  <sheetData>
    <row r="1" spans="1:3" ht="66.75" customHeight="1" thickBot="1" x14ac:dyDescent="0.3">
      <c r="A1" s="49"/>
      <c r="B1" s="49"/>
      <c r="C1" s="49"/>
    </row>
    <row r="2" spans="1:3" ht="41.45" customHeight="1" thickBot="1" x14ac:dyDescent="0.3">
      <c r="A2" s="46" t="s">
        <v>67</v>
      </c>
      <c r="B2" s="47"/>
      <c r="C2" s="48"/>
    </row>
    <row r="3" spans="1:3" ht="29.45" customHeight="1" thickBot="1" x14ac:dyDescent="0.3">
      <c r="A3" s="36" t="s">
        <v>42</v>
      </c>
      <c r="B3" s="44"/>
      <c r="C3" s="45"/>
    </row>
    <row r="4" spans="1:3" ht="25.5" customHeight="1" x14ac:dyDescent="0.25">
      <c r="A4" s="43" t="s">
        <v>50</v>
      </c>
      <c r="B4" s="18" t="s">
        <v>51</v>
      </c>
      <c r="C4" s="18" t="s">
        <v>43</v>
      </c>
    </row>
    <row r="5" spans="1:3" ht="60.75" thickBot="1" x14ac:dyDescent="0.3">
      <c r="A5" s="37" t="s">
        <v>68</v>
      </c>
      <c r="B5" s="19"/>
      <c r="C5" s="20"/>
    </row>
    <row r="6" spans="1:3" ht="15.75" x14ac:dyDescent="0.25">
      <c r="A6" s="31" t="s">
        <v>44</v>
      </c>
      <c r="B6" s="32" t="s">
        <v>49</v>
      </c>
      <c r="C6" s="33" t="s">
        <v>43</v>
      </c>
    </row>
    <row r="7" spans="1:3" ht="15.75" x14ac:dyDescent="0.25">
      <c r="A7" s="21" t="s">
        <v>60</v>
      </c>
      <c r="B7" s="22"/>
      <c r="C7" s="23"/>
    </row>
    <row r="8" spans="1:3" ht="19.5" customHeight="1" x14ac:dyDescent="0.25">
      <c r="A8" s="37" t="s">
        <v>74</v>
      </c>
      <c r="B8" s="19"/>
      <c r="C8" s="24"/>
    </row>
    <row r="9" spans="1:3" s="1" customFormat="1" ht="15.75" x14ac:dyDescent="0.25">
      <c r="A9" s="37" t="s">
        <v>69</v>
      </c>
      <c r="B9" s="19"/>
      <c r="C9" s="24"/>
    </row>
    <row r="10" spans="1:3" s="1" customFormat="1" ht="15.75" x14ac:dyDescent="0.25">
      <c r="A10" s="37" t="s">
        <v>62</v>
      </c>
      <c r="B10" s="19"/>
      <c r="C10" s="24"/>
    </row>
    <row r="11" spans="1:3" s="1" customFormat="1" ht="30" x14ac:dyDescent="0.25">
      <c r="A11" s="37" t="s">
        <v>63</v>
      </c>
      <c r="B11" s="19"/>
      <c r="C11" s="24"/>
    </row>
    <row r="12" spans="1:3" s="1" customFormat="1" ht="15.75" x14ac:dyDescent="0.25">
      <c r="A12" s="37" t="s">
        <v>61</v>
      </c>
      <c r="B12" s="19"/>
      <c r="C12" s="24"/>
    </row>
    <row r="13" spans="1:3" s="1" customFormat="1" ht="30" x14ac:dyDescent="0.25">
      <c r="A13" s="37" t="s">
        <v>64</v>
      </c>
      <c r="B13" s="19"/>
      <c r="C13" s="24"/>
    </row>
    <row r="14" spans="1:3" s="1" customFormat="1" ht="15.75" x14ac:dyDescent="0.25">
      <c r="A14" s="37" t="s">
        <v>65</v>
      </c>
      <c r="B14" s="19"/>
      <c r="C14" s="24"/>
    </row>
    <row r="15" spans="1:3" s="1" customFormat="1" ht="30" x14ac:dyDescent="0.25">
      <c r="A15" s="37" t="s">
        <v>70</v>
      </c>
      <c r="B15" s="19"/>
      <c r="C15" s="24"/>
    </row>
    <row r="16" spans="1:3" s="1" customFormat="1" ht="15.75" x14ac:dyDescent="0.25">
      <c r="A16" s="37" t="s">
        <v>66</v>
      </c>
      <c r="B16" s="19"/>
      <c r="C16" s="24"/>
    </row>
    <row r="17" spans="1:3" s="1" customFormat="1" ht="15.75" x14ac:dyDescent="0.25">
      <c r="A17" s="37" t="s">
        <v>71</v>
      </c>
      <c r="B17" s="19"/>
      <c r="C17" s="24"/>
    </row>
    <row r="18" spans="1:3" ht="30" x14ac:dyDescent="0.25">
      <c r="A18" s="37" t="s">
        <v>72</v>
      </c>
      <c r="B18" s="19"/>
      <c r="C18" s="24"/>
    </row>
    <row r="19" spans="1:3" ht="15.75" x14ac:dyDescent="0.25">
      <c r="A19" s="37" t="s">
        <v>73</v>
      </c>
      <c r="B19" s="19"/>
      <c r="C19" s="24"/>
    </row>
    <row r="20" spans="1:3" ht="15.75" x14ac:dyDescent="0.25">
      <c r="A20" s="37"/>
      <c r="B20" s="19"/>
      <c r="C20" s="24"/>
    </row>
    <row r="21" spans="1:3" ht="15.75" x14ac:dyDescent="0.25">
      <c r="A21" s="37"/>
      <c r="B21" s="19"/>
      <c r="C21" s="24"/>
    </row>
    <row r="22" spans="1:3" ht="15.75" x14ac:dyDescent="0.25">
      <c r="A22" s="37"/>
      <c r="B22" s="19"/>
      <c r="C22" s="24"/>
    </row>
    <row r="23" spans="1:3" ht="15.75" x14ac:dyDescent="0.25">
      <c r="A23" s="21" t="s">
        <v>45</v>
      </c>
      <c r="B23" s="22"/>
      <c r="C23" s="23"/>
    </row>
    <row r="24" spans="1:3" ht="48.75" customHeight="1" x14ac:dyDescent="0.25">
      <c r="A24" s="39" t="s">
        <v>59</v>
      </c>
      <c r="B24" s="19"/>
      <c r="C24" s="24"/>
    </row>
    <row r="25" spans="1:3" ht="30" x14ac:dyDescent="0.25">
      <c r="A25" s="37" t="s">
        <v>57</v>
      </c>
      <c r="B25" s="19"/>
      <c r="C25" s="24"/>
    </row>
    <row r="26" spans="1:3" ht="30" x14ac:dyDescent="0.25">
      <c r="A26" s="38" t="s">
        <v>46</v>
      </c>
      <c r="B26" s="34"/>
      <c r="C26" s="35"/>
    </row>
    <row r="27" spans="1:3" ht="15.75" x14ac:dyDescent="0.25">
      <c r="A27" s="21" t="s">
        <v>47</v>
      </c>
      <c r="B27" s="22"/>
      <c r="C27" s="23"/>
    </row>
    <row r="28" spans="1:3" ht="30" x14ac:dyDescent="0.25">
      <c r="A28" s="38" t="s">
        <v>56</v>
      </c>
      <c r="B28" s="34"/>
      <c r="C28" s="35"/>
    </row>
    <row r="29" spans="1:3" ht="16.5" thickBot="1" x14ac:dyDescent="0.3">
      <c r="A29" s="38" t="s">
        <v>48</v>
      </c>
      <c r="B29" s="34"/>
      <c r="C29" s="35"/>
    </row>
    <row r="30" spans="1:3" ht="18.600000000000001" customHeight="1" x14ac:dyDescent="0.25">
      <c r="A30" s="40" t="s">
        <v>52</v>
      </c>
      <c r="B30" s="25"/>
      <c r="C30" s="26"/>
    </row>
    <row r="31" spans="1:3" ht="18" customHeight="1" thickBot="1" x14ac:dyDescent="0.3">
      <c r="A31" s="41" t="s">
        <v>53</v>
      </c>
      <c r="B31" s="27"/>
      <c r="C31" s="28"/>
    </row>
    <row r="32" spans="1:3" ht="63" x14ac:dyDescent="0.25">
      <c r="A32" s="42" t="s">
        <v>54</v>
      </c>
      <c r="B32" s="29"/>
      <c r="C32" s="30"/>
    </row>
    <row r="33" spans="1:3" ht="63.75" thickBot="1" x14ac:dyDescent="0.3">
      <c r="A33" s="41" t="s">
        <v>55</v>
      </c>
      <c r="B33" s="27"/>
      <c r="C33" s="28"/>
    </row>
  </sheetData>
  <mergeCells count="3">
    <mergeCell ref="B3:C3"/>
    <mergeCell ref="A2:C2"/>
    <mergeCell ref="A1:C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88"/>
  <sheetViews>
    <sheetView topLeftCell="A25" zoomScaleNormal="100" workbookViewId="0">
      <selection activeCell="K36" sqref="K36"/>
    </sheetView>
  </sheetViews>
  <sheetFormatPr defaultColWidth="9.140625" defaultRowHeight="15" x14ac:dyDescent="0.25"/>
  <cols>
    <col min="1" max="4" width="25.140625" style="1" customWidth="1"/>
    <col min="5" max="8" width="9.140625" style="1"/>
    <col min="9" max="10" width="9.140625" style="11"/>
    <col min="11" max="11" width="13.28515625" style="1" customWidth="1"/>
    <col min="12" max="16384" width="9.140625" style="1"/>
  </cols>
  <sheetData>
    <row r="1" spans="1:10" ht="21" x14ac:dyDescent="0.25">
      <c r="A1" s="118" t="s">
        <v>34</v>
      </c>
      <c r="B1" s="118"/>
      <c r="C1" s="118"/>
      <c r="D1" s="118"/>
      <c r="E1" s="118"/>
      <c r="F1" s="118"/>
      <c r="G1" s="118"/>
      <c r="H1" s="118"/>
      <c r="I1" s="118"/>
      <c r="J1" s="118"/>
    </row>
    <row r="2" spans="1:10" ht="34.5" thickBot="1" x14ac:dyDescent="0.3">
      <c r="A2" s="121" t="s">
        <v>13</v>
      </c>
      <c r="B2" s="122"/>
      <c r="C2" s="122"/>
      <c r="D2" s="122"/>
      <c r="E2" s="122"/>
      <c r="F2" s="122"/>
      <c r="G2" s="122"/>
      <c r="H2" s="122"/>
      <c r="I2" s="122"/>
      <c r="J2" s="123"/>
    </row>
    <row r="3" spans="1:10" ht="27" customHeight="1" thickBot="1" x14ac:dyDescent="0.3">
      <c r="A3" s="17" t="s">
        <v>41</v>
      </c>
      <c r="B3" s="94" t="s">
        <v>58</v>
      </c>
      <c r="C3" s="117"/>
      <c r="D3" s="117"/>
      <c r="E3" s="117"/>
      <c r="F3" s="117"/>
      <c r="G3" s="117"/>
      <c r="H3" s="117"/>
      <c r="I3" s="117"/>
      <c r="J3" s="117"/>
    </row>
    <row r="4" spans="1:10" x14ac:dyDescent="0.25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 x14ac:dyDescent="0.25">
      <c r="A5" s="124"/>
      <c r="B5" s="125"/>
      <c r="C5" s="125"/>
      <c r="D5" s="125"/>
      <c r="E5" s="125"/>
      <c r="F5" s="125"/>
      <c r="G5" s="125"/>
      <c r="H5" s="125"/>
      <c r="I5" s="125"/>
      <c r="J5" s="126"/>
    </row>
    <row r="6" spans="1:10" x14ac:dyDescent="0.25">
      <c r="A6" s="96" t="s">
        <v>14</v>
      </c>
      <c r="B6" s="97"/>
      <c r="C6" s="97"/>
      <c r="D6" s="4" t="s">
        <v>1</v>
      </c>
      <c r="E6" s="2"/>
      <c r="F6" s="2"/>
      <c r="G6" s="98" t="s">
        <v>2</v>
      </c>
      <c r="H6" s="97"/>
      <c r="I6" s="97"/>
      <c r="J6" s="9"/>
    </row>
    <row r="7" spans="1:10" ht="15.75" thickBot="1" x14ac:dyDescent="0.3">
      <c r="A7" s="99"/>
      <c r="B7" s="100"/>
      <c r="C7" s="100"/>
      <c r="D7" s="101"/>
      <c r="E7" s="102"/>
      <c r="F7" s="102"/>
      <c r="G7" s="112"/>
      <c r="H7" s="113"/>
      <c r="I7" s="113"/>
      <c r="J7" s="114"/>
    </row>
    <row r="8" spans="1:10" ht="21.75" customHeight="1" thickTop="1" thickBot="1" x14ac:dyDescent="0.3">
      <c r="A8" s="107" t="s">
        <v>20</v>
      </c>
      <c r="B8" s="108"/>
      <c r="C8" s="108"/>
      <c r="D8" s="108"/>
      <c r="E8" s="108"/>
      <c r="F8" s="108"/>
      <c r="G8" s="108"/>
      <c r="H8" s="108"/>
      <c r="I8" s="108"/>
      <c r="J8" s="109"/>
    </row>
    <row r="9" spans="1:10" ht="15.75" thickBot="1" x14ac:dyDescent="0.3">
      <c r="A9" s="91"/>
      <c r="B9" s="92"/>
      <c r="C9" s="92"/>
      <c r="D9" s="93"/>
      <c r="E9" s="103" t="s">
        <v>3</v>
      </c>
      <c r="F9" s="103"/>
      <c r="G9" s="103" t="s">
        <v>4</v>
      </c>
      <c r="H9" s="103"/>
      <c r="I9" s="103" t="s">
        <v>5</v>
      </c>
      <c r="J9" s="104"/>
    </row>
    <row r="10" spans="1:10" s="5" customFormat="1" ht="15.75" thickBot="1" x14ac:dyDescent="0.3">
      <c r="A10" s="110" t="s">
        <v>17</v>
      </c>
      <c r="B10" s="111"/>
      <c r="C10" s="111"/>
      <c r="D10" s="14" t="s">
        <v>39</v>
      </c>
      <c r="E10" s="94"/>
      <c r="F10" s="95"/>
      <c r="G10" s="94"/>
      <c r="H10" s="95"/>
      <c r="I10" s="105"/>
      <c r="J10" s="106"/>
    </row>
    <row r="11" spans="1:10" s="5" customFormat="1" ht="15.75" thickBot="1" x14ac:dyDescent="0.3">
      <c r="A11" s="15" t="s">
        <v>19</v>
      </c>
      <c r="B11" s="16"/>
      <c r="C11" s="16"/>
      <c r="D11" s="13">
        <v>1</v>
      </c>
      <c r="E11" s="94">
        <v>0</v>
      </c>
      <c r="F11" s="95"/>
      <c r="G11" s="94">
        <v>0</v>
      </c>
      <c r="H11" s="95"/>
      <c r="I11" s="105">
        <v>0</v>
      </c>
      <c r="J11" s="106"/>
    </row>
    <row r="12" spans="1:10" ht="15.75" thickBot="1" x14ac:dyDescent="0.3">
      <c r="A12" s="71" t="s">
        <v>18</v>
      </c>
      <c r="B12" s="72"/>
      <c r="C12" s="72"/>
      <c r="D12" s="72"/>
      <c r="E12" s="72"/>
      <c r="F12" s="72"/>
      <c r="G12" s="72"/>
      <c r="H12" s="72"/>
      <c r="I12" s="12">
        <v>2</v>
      </c>
      <c r="J12" s="6" t="s">
        <v>6</v>
      </c>
    </row>
    <row r="13" spans="1:10" ht="5.25" customHeight="1" thickBot="1" x14ac:dyDescent="0.3">
      <c r="A13" s="81"/>
      <c r="B13" s="82"/>
      <c r="C13" s="82"/>
      <c r="D13" s="82"/>
      <c r="E13" s="82"/>
      <c r="F13" s="82"/>
      <c r="G13" s="82"/>
      <c r="H13" s="82"/>
      <c r="I13" s="82"/>
      <c r="J13" s="83"/>
    </row>
    <row r="14" spans="1:10" ht="18" customHeight="1" thickBot="1" x14ac:dyDescent="0.3">
      <c r="A14" s="57" t="s">
        <v>40</v>
      </c>
      <c r="B14" s="58"/>
      <c r="C14" s="58"/>
      <c r="D14" s="58"/>
      <c r="E14" s="58"/>
      <c r="F14" s="58"/>
      <c r="G14" s="58"/>
      <c r="H14" s="58"/>
      <c r="I14" s="58"/>
      <c r="J14" s="59"/>
    </row>
    <row r="15" spans="1:10" ht="15.75" thickBot="1" x14ac:dyDescent="0.3">
      <c r="A15" s="119"/>
      <c r="B15" s="120"/>
      <c r="C15" s="120"/>
      <c r="D15" s="120"/>
      <c r="E15" s="103" t="s">
        <v>3</v>
      </c>
      <c r="F15" s="103"/>
      <c r="G15" s="103" t="s">
        <v>4</v>
      </c>
      <c r="H15" s="103"/>
      <c r="I15" s="103" t="s">
        <v>5</v>
      </c>
      <c r="J15" s="104"/>
    </row>
    <row r="16" spans="1:10" ht="32.25" customHeight="1" thickBot="1" x14ac:dyDescent="0.3">
      <c r="A16" s="77" t="s">
        <v>15</v>
      </c>
      <c r="B16" s="89"/>
      <c r="C16" s="89"/>
      <c r="D16" s="89"/>
      <c r="E16" s="60">
        <f xml:space="preserve"> 580+580+3100</f>
        <v>4260</v>
      </c>
      <c r="F16" s="60"/>
      <c r="G16" s="60">
        <f>E16*0.21</f>
        <v>894.6</v>
      </c>
      <c r="H16" s="60"/>
      <c r="I16" s="75">
        <f>G16+E16</f>
        <v>5154.6000000000004</v>
      </c>
      <c r="J16" s="76"/>
    </row>
    <row r="17" spans="1:10" ht="15.75" thickBot="1" x14ac:dyDescent="0.3">
      <c r="A17" s="71" t="s">
        <v>21</v>
      </c>
      <c r="B17" s="72"/>
      <c r="C17" s="72"/>
      <c r="D17" s="72"/>
      <c r="E17" s="72"/>
      <c r="F17" s="72"/>
      <c r="G17" s="72"/>
      <c r="H17" s="72"/>
      <c r="I17" s="12">
        <v>0.5</v>
      </c>
      <c r="J17" s="6" t="s">
        <v>7</v>
      </c>
    </row>
    <row r="18" spans="1:10" ht="32.25" customHeight="1" thickBot="1" x14ac:dyDescent="0.3">
      <c r="A18" s="115" t="s">
        <v>16</v>
      </c>
      <c r="B18" s="116"/>
      <c r="C18" s="116"/>
      <c r="D18" s="116"/>
      <c r="E18" s="52">
        <f>E16*(8-I12)*I17</f>
        <v>12780</v>
      </c>
      <c r="F18" s="52"/>
      <c r="G18" s="52">
        <f>G16*(8-I12)*I17</f>
        <v>2683.8</v>
      </c>
      <c r="H18" s="52"/>
      <c r="I18" s="52">
        <f>I16*(8-I12)*I17</f>
        <v>15463.800000000001</v>
      </c>
      <c r="J18" s="53"/>
    </row>
    <row r="19" spans="1:10" ht="3.75" customHeight="1" thickBot="1" x14ac:dyDescent="0.3">
      <c r="A19" s="81"/>
      <c r="B19" s="82"/>
      <c r="C19" s="82"/>
      <c r="D19" s="82"/>
      <c r="E19" s="82"/>
      <c r="F19" s="82"/>
      <c r="G19" s="82"/>
      <c r="H19" s="82"/>
      <c r="I19" s="82"/>
      <c r="J19" s="83"/>
    </row>
    <row r="20" spans="1:10" ht="47.25" customHeight="1" thickBot="1" x14ac:dyDescent="0.3">
      <c r="A20" s="84" t="s">
        <v>22</v>
      </c>
      <c r="B20" s="85"/>
      <c r="C20" s="85"/>
      <c r="D20" s="85"/>
      <c r="E20" s="60">
        <v>0</v>
      </c>
      <c r="F20" s="60"/>
      <c r="G20" s="60">
        <v>0</v>
      </c>
      <c r="H20" s="60"/>
      <c r="I20" s="75">
        <v>0</v>
      </c>
      <c r="J20" s="76"/>
    </row>
    <row r="21" spans="1:10" ht="15.75" thickBot="1" x14ac:dyDescent="0.3">
      <c r="A21" s="71" t="s">
        <v>26</v>
      </c>
      <c r="B21" s="72"/>
      <c r="C21" s="72"/>
      <c r="D21" s="72"/>
      <c r="E21" s="72"/>
      <c r="F21" s="72"/>
      <c r="G21" s="72"/>
      <c r="H21" s="72"/>
      <c r="I21" s="12">
        <v>1</v>
      </c>
      <c r="J21" s="6" t="s">
        <v>7</v>
      </c>
    </row>
    <row r="22" spans="1:10" ht="33.75" customHeight="1" thickBot="1" x14ac:dyDescent="0.3">
      <c r="A22" s="73" t="s">
        <v>23</v>
      </c>
      <c r="B22" s="74"/>
      <c r="C22" s="74"/>
      <c r="D22" s="74"/>
      <c r="E22" s="52">
        <f>E20*(8-I12)*I21</f>
        <v>0</v>
      </c>
      <c r="F22" s="52"/>
      <c r="G22" s="52">
        <f>G20*(8-I12)*I21</f>
        <v>0</v>
      </c>
      <c r="H22" s="52"/>
      <c r="I22" s="52">
        <f>I20*(8-I12)*I21</f>
        <v>0</v>
      </c>
      <c r="J22" s="53"/>
    </row>
    <row r="23" spans="1:10" ht="5.25" customHeight="1" thickBot="1" x14ac:dyDescent="0.3">
      <c r="A23" s="81"/>
      <c r="B23" s="82"/>
      <c r="C23" s="82"/>
      <c r="D23" s="82"/>
      <c r="E23" s="82"/>
      <c r="F23" s="82"/>
      <c r="G23" s="82"/>
      <c r="H23" s="82"/>
      <c r="I23" s="82"/>
      <c r="J23" s="83"/>
    </row>
    <row r="24" spans="1:10" ht="54" customHeight="1" thickBot="1" x14ac:dyDescent="0.3">
      <c r="A24" s="84" t="s">
        <v>24</v>
      </c>
      <c r="B24" s="85"/>
      <c r="C24" s="85"/>
      <c r="D24" s="85"/>
      <c r="E24" s="60">
        <v>0</v>
      </c>
      <c r="F24" s="60"/>
      <c r="G24" s="60">
        <v>0</v>
      </c>
      <c r="H24" s="60"/>
      <c r="I24" s="75">
        <v>0</v>
      </c>
      <c r="J24" s="76"/>
    </row>
    <row r="25" spans="1:10" ht="15.75" thickBot="1" x14ac:dyDescent="0.3">
      <c r="A25" s="77" t="s">
        <v>25</v>
      </c>
      <c r="B25" s="78"/>
      <c r="C25" s="78"/>
      <c r="D25" s="78"/>
      <c r="E25" s="78"/>
      <c r="F25" s="78"/>
      <c r="G25" s="78"/>
      <c r="H25" s="78"/>
      <c r="I25" s="12">
        <v>1</v>
      </c>
      <c r="J25" s="6" t="s">
        <v>7</v>
      </c>
    </row>
    <row r="26" spans="1:10" ht="36" customHeight="1" thickBot="1" x14ac:dyDescent="0.3">
      <c r="A26" s="79" t="s">
        <v>27</v>
      </c>
      <c r="B26" s="80"/>
      <c r="C26" s="80"/>
      <c r="D26" s="80"/>
      <c r="E26" s="52">
        <f>E24*(8-I12)*I25</f>
        <v>0</v>
      </c>
      <c r="F26" s="52"/>
      <c r="G26" s="52">
        <f>G24*(8-I12)*I25</f>
        <v>0</v>
      </c>
      <c r="H26" s="52"/>
      <c r="I26" s="52">
        <f>I24*(8-I12)*I25</f>
        <v>0</v>
      </c>
      <c r="J26" s="53"/>
    </row>
    <row r="27" spans="1:10" ht="4.5" customHeight="1" thickBot="1" x14ac:dyDescent="0.3">
      <c r="A27" s="86"/>
      <c r="B27" s="87"/>
      <c r="C27" s="87"/>
      <c r="D27" s="87"/>
      <c r="E27" s="87"/>
      <c r="F27" s="87"/>
      <c r="G27" s="87"/>
      <c r="H27" s="87"/>
      <c r="I27" s="87"/>
      <c r="J27" s="88"/>
    </row>
    <row r="28" spans="1:10" ht="30" customHeight="1" thickBot="1" x14ac:dyDescent="0.3">
      <c r="A28" s="63" t="s">
        <v>28</v>
      </c>
      <c r="B28" s="64"/>
      <c r="C28" s="64"/>
      <c r="D28" s="64"/>
      <c r="E28" s="52">
        <f>D11*(E18+E22+E26)</f>
        <v>12780</v>
      </c>
      <c r="F28" s="52"/>
      <c r="G28" s="52">
        <f>D11*(G18+G22+G26)</f>
        <v>2683.8</v>
      </c>
      <c r="H28" s="52"/>
      <c r="I28" s="52">
        <f>D11*(I18+I22+I26)</f>
        <v>15463.800000000001</v>
      </c>
      <c r="J28" s="53"/>
    </row>
    <row r="29" spans="1:10" ht="30" customHeight="1" thickBot="1" x14ac:dyDescent="0.3">
      <c r="A29" s="57" t="s">
        <v>11</v>
      </c>
      <c r="B29" s="58"/>
      <c r="C29" s="58"/>
      <c r="D29" s="58"/>
      <c r="E29" s="58"/>
      <c r="F29" s="58"/>
      <c r="G29" s="58"/>
      <c r="H29" s="58"/>
      <c r="I29" s="58"/>
      <c r="J29" s="59"/>
    </row>
    <row r="30" spans="1:10" ht="51" customHeight="1" thickBot="1" x14ac:dyDescent="0.3">
      <c r="A30" s="77" t="s">
        <v>29</v>
      </c>
      <c r="B30" s="89"/>
      <c r="C30" s="89"/>
      <c r="D30" s="89"/>
      <c r="E30" s="60">
        <v>3000</v>
      </c>
      <c r="F30" s="60"/>
      <c r="G30" s="60">
        <v>630</v>
      </c>
      <c r="H30" s="60"/>
      <c r="I30" s="60">
        <f>1210*3</f>
        <v>3630</v>
      </c>
      <c r="J30" s="61"/>
    </row>
    <row r="31" spans="1:10" ht="29.25" customHeight="1" thickBot="1" x14ac:dyDescent="0.3">
      <c r="A31" s="57" t="s">
        <v>38</v>
      </c>
      <c r="B31" s="58"/>
      <c r="C31" s="58"/>
      <c r="D31" s="58"/>
      <c r="E31" s="58"/>
      <c r="F31" s="58"/>
      <c r="G31" s="58"/>
      <c r="H31" s="58"/>
      <c r="I31" s="58"/>
      <c r="J31" s="59"/>
    </row>
    <row r="32" spans="1:10" ht="29.25" customHeight="1" thickBot="1" x14ac:dyDescent="0.3">
      <c r="A32" s="77" t="s">
        <v>30</v>
      </c>
      <c r="B32" s="89"/>
      <c r="C32" s="89"/>
      <c r="D32" s="89"/>
      <c r="E32" s="60">
        <v>850</v>
      </c>
      <c r="F32" s="60"/>
      <c r="G32" s="60">
        <v>178.5</v>
      </c>
      <c r="H32" s="60"/>
      <c r="I32" s="60">
        <v>1028.5</v>
      </c>
      <c r="J32" s="61"/>
    </row>
    <row r="33" spans="1:11" ht="48" customHeight="1" thickBot="1" x14ac:dyDescent="0.3">
      <c r="A33" s="77" t="s">
        <v>31</v>
      </c>
      <c r="B33" s="89"/>
      <c r="C33" s="89"/>
      <c r="D33" s="89"/>
      <c r="E33" s="60">
        <v>120</v>
      </c>
      <c r="F33" s="60"/>
      <c r="G33" s="60">
        <v>25.2</v>
      </c>
      <c r="H33" s="60"/>
      <c r="I33" s="60">
        <v>145.19999999999999</v>
      </c>
      <c r="J33" s="61"/>
    </row>
    <row r="34" spans="1:11" ht="39" customHeight="1" thickBot="1" x14ac:dyDescent="0.3">
      <c r="A34" s="55" t="s">
        <v>32</v>
      </c>
      <c r="B34" s="56"/>
      <c r="C34" s="56"/>
      <c r="D34" s="56"/>
      <c r="E34" s="52">
        <f>(E32+E33)*1*(8-I12)</f>
        <v>5820</v>
      </c>
      <c r="F34" s="52"/>
      <c r="G34" s="52">
        <f>(G32+G33)*1*(8-I12)</f>
        <v>1222.1999999999998</v>
      </c>
      <c r="H34" s="52"/>
      <c r="I34" s="52">
        <f>(I32+I33)*1*(8-I12)</f>
        <v>7042.2000000000007</v>
      </c>
      <c r="J34" s="53"/>
    </row>
    <row r="35" spans="1:11" ht="3.75" customHeight="1" thickBot="1" x14ac:dyDescent="0.3">
      <c r="A35" s="67"/>
      <c r="B35" s="68"/>
      <c r="C35" s="68"/>
      <c r="D35" s="68"/>
      <c r="E35" s="68"/>
      <c r="F35" s="68"/>
      <c r="G35" s="68"/>
      <c r="H35" s="68"/>
      <c r="I35" s="68"/>
      <c r="J35" s="69"/>
    </row>
    <row r="36" spans="1:11" s="7" customFormat="1" ht="39.75" customHeight="1" thickBot="1" x14ac:dyDescent="0.3">
      <c r="A36" s="63" t="s">
        <v>33</v>
      </c>
      <c r="B36" s="64"/>
      <c r="C36" s="64"/>
      <c r="D36" s="64"/>
      <c r="E36" s="54">
        <f>E11+E28+E30+E34</f>
        <v>21600</v>
      </c>
      <c r="F36" s="54"/>
      <c r="G36" s="54">
        <f>G11+G28+G30+G34</f>
        <v>4536</v>
      </c>
      <c r="H36" s="54"/>
      <c r="I36" s="54">
        <f>I11+I28+I30+I34</f>
        <v>26136.000000000004</v>
      </c>
      <c r="J36" s="62"/>
      <c r="K36" s="7">
        <v>35000</v>
      </c>
    </row>
    <row r="37" spans="1:11" ht="9.75" customHeight="1" x14ac:dyDescent="0.25"/>
    <row r="38" spans="1:11" ht="30" customHeight="1" x14ac:dyDescent="0.25">
      <c r="A38" s="66" t="s">
        <v>10</v>
      </c>
      <c r="B38" s="66"/>
      <c r="C38" s="66"/>
      <c r="D38" s="66"/>
      <c r="E38" s="66"/>
      <c r="F38" s="66"/>
      <c r="G38" s="66"/>
      <c r="H38" s="66"/>
      <c r="I38" s="66"/>
      <c r="J38" s="66"/>
    </row>
    <row r="39" spans="1:11" ht="32.25" customHeight="1" x14ac:dyDescent="0.25">
      <c r="A39" s="51" t="s">
        <v>8</v>
      </c>
      <c r="B39" s="51"/>
      <c r="C39" s="51"/>
      <c r="D39" s="51"/>
      <c r="E39" s="51"/>
      <c r="F39" s="51"/>
      <c r="G39" s="51"/>
      <c r="H39" s="51"/>
      <c r="I39" s="51"/>
      <c r="J39" s="51"/>
    </row>
    <row r="40" spans="1:11" ht="46.5" customHeight="1" x14ac:dyDescent="0.25">
      <c r="A40" s="70" t="s">
        <v>9</v>
      </c>
      <c r="B40" s="70"/>
      <c r="C40" s="70"/>
      <c r="D40" s="70"/>
      <c r="E40" s="70"/>
      <c r="F40" s="70"/>
      <c r="G40" s="70"/>
      <c r="H40" s="70"/>
      <c r="I40" s="70"/>
      <c r="J40" s="70"/>
    </row>
    <row r="41" spans="1:11" ht="44.25" customHeight="1" x14ac:dyDescent="0.25">
      <c r="A41" s="90" t="s">
        <v>12</v>
      </c>
      <c r="B41" s="90"/>
      <c r="C41" s="90"/>
      <c r="D41" s="90"/>
      <c r="E41" s="90"/>
      <c r="F41" s="90"/>
      <c r="G41" s="90"/>
      <c r="H41" s="90"/>
      <c r="I41" s="90"/>
      <c r="J41" s="90"/>
    </row>
    <row r="42" spans="1:11" ht="9" customHeight="1" x14ac:dyDescent="0.25">
      <c r="A42" s="65"/>
      <c r="B42" s="65"/>
      <c r="C42" s="65"/>
      <c r="D42" s="65"/>
      <c r="E42" s="65"/>
      <c r="F42" s="65"/>
      <c r="G42" s="65"/>
      <c r="H42" s="65"/>
      <c r="I42" s="65"/>
      <c r="J42" s="65"/>
    </row>
    <row r="43" spans="1:11" ht="31.5" customHeight="1" x14ac:dyDescent="0.25">
      <c r="A43" s="50" t="s">
        <v>37</v>
      </c>
      <c r="B43" s="50"/>
      <c r="C43" s="50"/>
      <c r="D43" s="50"/>
      <c r="E43" s="50"/>
      <c r="F43" s="50"/>
      <c r="G43" s="50"/>
      <c r="H43" s="50"/>
      <c r="I43" s="50"/>
      <c r="J43" s="50"/>
    </row>
    <row r="44" spans="1:11" ht="33" customHeight="1" x14ac:dyDescent="0.25">
      <c r="A44" s="50" t="s">
        <v>36</v>
      </c>
      <c r="B44" s="50"/>
      <c r="C44" s="50"/>
      <c r="D44" s="50"/>
      <c r="E44" s="50"/>
      <c r="F44" s="50"/>
      <c r="G44" s="50"/>
      <c r="H44" s="50"/>
      <c r="I44" s="50"/>
      <c r="J44" s="50"/>
    </row>
    <row r="45" spans="1:11" ht="39" customHeight="1" x14ac:dyDescent="0.25">
      <c r="A45" s="50" t="s">
        <v>35</v>
      </c>
      <c r="B45" s="50"/>
      <c r="C45" s="50"/>
      <c r="D45" s="50"/>
      <c r="E45" s="50"/>
      <c r="F45" s="50"/>
      <c r="G45" s="50"/>
      <c r="H45" s="50"/>
      <c r="I45" s="50"/>
      <c r="J45" s="50"/>
    </row>
    <row r="46" spans="1:11" ht="17.25" x14ac:dyDescent="0.25">
      <c r="A46" s="8"/>
    </row>
    <row r="47" spans="1:11" ht="27" customHeight="1" x14ac:dyDescent="0.25">
      <c r="I47" s="1"/>
      <c r="J47" s="1"/>
    </row>
    <row r="87" ht="22.5" customHeight="1" x14ac:dyDescent="0.25"/>
    <row r="88" ht="8.25" customHeight="1" x14ac:dyDescent="0.25"/>
  </sheetData>
  <mergeCells count="93">
    <mergeCell ref="B3:J3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5:F15"/>
    <mergeCell ref="G15:H15"/>
    <mergeCell ref="I15:J15"/>
    <mergeCell ref="A2:J2"/>
    <mergeCell ref="A5:J5"/>
    <mergeCell ref="E16:F16"/>
    <mergeCell ref="G16:H16"/>
    <mergeCell ref="I16:J16"/>
    <mergeCell ref="A19:J19"/>
    <mergeCell ref="A20:D20"/>
    <mergeCell ref="E20:F20"/>
    <mergeCell ref="G20:H20"/>
    <mergeCell ref="A17:H17"/>
    <mergeCell ref="A18:D18"/>
    <mergeCell ref="E18:F18"/>
    <mergeCell ref="G18:H18"/>
    <mergeCell ref="I18:J18"/>
    <mergeCell ref="A9:D9"/>
    <mergeCell ref="E10:F10"/>
    <mergeCell ref="A6:C6"/>
    <mergeCell ref="G6:I6"/>
    <mergeCell ref="A7:C7"/>
    <mergeCell ref="D7:F7"/>
    <mergeCell ref="E9:F9"/>
    <mergeCell ref="G9:H9"/>
    <mergeCell ref="I9:J9"/>
    <mergeCell ref="I10:J10"/>
    <mergeCell ref="A8:J8"/>
    <mergeCell ref="G10:H10"/>
    <mergeCell ref="A10:C10"/>
    <mergeCell ref="G7:J7"/>
    <mergeCell ref="A45:J45"/>
    <mergeCell ref="A27:J27"/>
    <mergeCell ref="A30:D30"/>
    <mergeCell ref="E30:F30"/>
    <mergeCell ref="G30:H30"/>
    <mergeCell ref="I30:J30"/>
    <mergeCell ref="A31:J31"/>
    <mergeCell ref="A32:D32"/>
    <mergeCell ref="E32:F32"/>
    <mergeCell ref="G32:H32"/>
    <mergeCell ref="I32:J32"/>
    <mergeCell ref="A33:D33"/>
    <mergeCell ref="E33:F33"/>
    <mergeCell ref="G33:H33"/>
    <mergeCell ref="A41:J41"/>
    <mergeCell ref="E34:F34"/>
    <mergeCell ref="A21:H21"/>
    <mergeCell ref="A22:D22"/>
    <mergeCell ref="E22:F22"/>
    <mergeCell ref="G36:H36"/>
    <mergeCell ref="I20:J20"/>
    <mergeCell ref="A25:H25"/>
    <mergeCell ref="A26:D26"/>
    <mergeCell ref="G22:H22"/>
    <mergeCell ref="E26:F26"/>
    <mergeCell ref="I22:J22"/>
    <mergeCell ref="A23:J23"/>
    <mergeCell ref="A24:D24"/>
    <mergeCell ref="E24:F24"/>
    <mergeCell ref="G24:H24"/>
    <mergeCell ref="I24:J24"/>
    <mergeCell ref="A42:J42"/>
    <mergeCell ref="A38:J38"/>
    <mergeCell ref="A35:J35"/>
    <mergeCell ref="A36:D36"/>
    <mergeCell ref="A40:J40"/>
    <mergeCell ref="A44:J44"/>
    <mergeCell ref="A39:J39"/>
    <mergeCell ref="I26:J26"/>
    <mergeCell ref="E36:F36"/>
    <mergeCell ref="A34:D34"/>
    <mergeCell ref="A29:J29"/>
    <mergeCell ref="I33:J33"/>
    <mergeCell ref="I34:J34"/>
    <mergeCell ref="G34:H34"/>
    <mergeCell ref="I36:J36"/>
    <mergeCell ref="A28:D28"/>
    <mergeCell ref="E28:F28"/>
    <mergeCell ref="G28:H28"/>
    <mergeCell ref="I28:J28"/>
    <mergeCell ref="G26:H26"/>
    <mergeCell ref="A43:J43"/>
  </mergeCells>
  <pageMargins left="0.24" right="0.24" top="0.25" bottom="0.22" header="0.2" footer="0.2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průzkum trhu - specifikace</vt:lpstr>
      <vt:lpstr>průzkum trhu - rozpis cen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Uživatel systému Windows</cp:lastModifiedBy>
  <cp:lastPrinted>2017-03-17T08:38:19Z</cp:lastPrinted>
  <dcterms:created xsi:type="dcterms:W3CDTF">2016-05-04T05:30:34Z</dcterms:created>
  <dcterms:modified xsi:type="dcterms:W3CDTF">2019-11-27T10:55:45Z</dcterms:modified>
</cp:coreProperties>
</file>