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256" windowHeight="12696" tabRatio="692" activeTab="2"/>
  </bookViews>
  <sheets>
    <sheet name="průzkum trhu - specifikace Body" sheetId="2" r:id="rId1"/>
    <sheet name="průzkum trhu - specifikace Ergo" sheetId="3" r:id="rId2"/>
    <sheet name="průzkum trhu- rozpis cen Ergo" sheetId="4" r:id="rId3"/>
    <sheet name="průzkum trhu - rozpis cen Body" sheetId="1" r:id="rId4"/>
  </sheets>
  <calcPr calcId="114210"/>
</workbook>
</file>

<file path=xl/calcChain.xml><?xml version="1.0" encoding="utf-8"?>
<calcChain xmlns="http://schemas.openxmlformats.org/spreadsheetml/2006/main">
  <c r="I16" i="1"/>
  <c r="G16"/>
  <c r="G11"/>
  <c r="I11"/>
  <c r="E11"/>
  <c r="I10"/>
  <c r="G10"/>
  <c r="I34"/>
  <c r="G34"/>
  <c r="I31"/>
  <c r="G31"/>
  <c r="I30"/>
  <c r="G30"/>
  <c r="I16" i="4"/>
  <c r="G16"/>
  <c r="I11"/>
  <c r="G11"/>
  <c r="I34"/>
  <c r="G34"/>
  <c r="I31"/>
  <c r="I30"/>
  <c r="G31"/>
  <c r="G30"/>
  <c r="I20"/>
  <c r="G20"/>
  <c r="I10"/>
  <c r="G10"/>
  <c r="E18"/>
  <c r="G18"/>
  <c r="I18"/>
  <c r="E22"/>
  <c r="G22"/>
  <c r="I22"/>
  <c r="E26"/>
  <c r="G26"/>
  <c r="I26"/>
  <c r="E28"/>
  <c r="G28"/>
  <c r="I28"/>
  <c r="E32"/>
  <c r="G32"/>
  <c r="I32"/>
  <c r="E36"/>
  <c r="G36"/>
  <c r="I36"/>
  <c r="I32" i="1"/>
  <c r="G32"/>
  <c r="E32"/>
  <c r="I26"/>
  <c r="G26"/>
  <c r="E26"/>
  <c r="I22"/>
  <c r="G22"/>
  <c r="E22"/>
  <c r="I18"/>
  <c r="G18"/>
  <c r="E18"/>
  <c r="E28"/>
  <c r="G28"/>
  <c r="I28"/>
  <c r="I36"/>
  <c r="G36"/>
  <c r="E36"/>
</calcChain>
</file>

<file path=xl/sharedStrings.xml><?xml version="1.0" encoding="utf-8"?>
<sst xmlns="http://schemas.openxmlformats.org/spreadsheetml/2006/main" count="368" uniqueCount="184">
  <si>
    <t>Celotělový pletysmografický vyšetřovací systém pro stanovení statických a dynamických plicních objemů a odporů dýchacích cest, difúzní kapacity plic (transferfaktoru) a dalších parametrů plicní mechaniky a přístroj pro měření frakčně exhalovaného oxidu dusnatého (FeNO) standardizovanou metodou</t>
  </si>
  <si>
    <t>Měření odporů a nepřímo měřitelných objemů dýchacích cest; měření  ITGV (FRC pleth), reziduálního objemu RV, celkové plicní kapacity TLC a proudových  odporů dýchacích cest (Rtot, sRtot, sReff, sGaw..,) při klidových i usilovných manévrech</t>
  </si>
  <si>
    <t>Pacientský kabel 10 žilový pro jednorázové elektrody, nebo</t>
  </si>
  <si>
    <t xml:space="preserve">Měření transferfaktoru /difúzní kapacity plic TLCO/DLCO metodou SingleBreath
a metodou IntraBreath (měření bez zadržení dechu pro nemocné, kteří nejsou SB manévru schopni) </t>
  </si>
  <si>
    <t>Rozlišení průtoku - minimálně 1ml/s</t>
  </si>
  <si>
    <t xml:space="preserve">Použití jen jedné tlakové láhve se směsí plynu pro vyšetření TLCO i bodypletysmografie </t>
  </si>
  <si>
    <t>Převod výstupních zpráv do formátů PDF, JPEG, TIF, RTF, Excel</t>
  </si>
  <si>
    <t>Odpor průtokoměru (celé měřící cesty, včetně bakteriologického filtru) &lt;0,150 kPa*s/l při 14 l/s</t>
  </si>
  <si>
    <t>Přesnost:   ± 1 % nebo ± 0,1 l/s</t>
  </si>
  <si>
    <t>Rozsah průtoku: 0 až 18 l/s ve dvou směrech</t>
  </si>
  <si>
    <t>Přesnost:   ± 1 % nebo ± 0,01 kPa</t>
  </si>
  <si>
    <t>Rozsah ústního tlaku ± 20 kPa</t>
  </si>
  <si>
    <t>Možnost zpětné opravy údajů pro výpočet náležitých hodnot</t>
  </si>
  <si>
    <t xml:space="preserve">Měřící plyn CH4, CO </t>
  </si>
  <si>
    <t>Automatický nebo manuální výpočet anaerobních hodnot prahů  AT a respiračních kompenzačních bodů RC. Metody minimálně V-Slope, RER, ventilační prahy VT1, VT2, VT3  a manuálně</t>
  </si>
  <si>
    <t>podtlakový systém přísavných elektrod se spojitou regulací intenzity podtlaku</t>
  </si>
  <si>
    <t>Kalibrační pumpa 3l</t>
  </si>
  <si>
    <t>Jednotka měření difúzní kapacity plic (transferfaktoru TLCO)</t>
  </si>
  <si>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</si>
  <si>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</si>
  <si>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</si>
  <si>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</si>
  <si>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</si>
  <si>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</si>
  <si>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</si>
  <si>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</si>
  <si>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</si>
  <si>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indexed="8"/>
        <rFont val="Calibri"/>
        <family val="2"/>
        <charset val="238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</si>
  <si>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</si>
  <si>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</si>
  <si>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</si>
  <si>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</si>
  <si>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</si>
  <si>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</si>
  <si>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</si>
  <si>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</si>
  <si>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</si>
  <si>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</si>
  <si>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</si>
  <si>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indexed="8"/>
        <rFont val="Calibri"/>
        <family val="2"/>
        <charset val="238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</si>
  <si>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</si>
  <si>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indexed="8"/>
        <rFont val="Calibri"/>
        <family val="2"/>
        <charset val="238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</si>
  <si>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</si>
  <si>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</si>
  <si>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</si>
  <si>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</si>
  <si>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</si>
  <si>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</si>
  <si>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</si>
  <si>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</si>
  <si>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</si>
  <si>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</si>
  <si>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</si>
  <si>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</si>
  <si>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</si>
  <si>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</si>
  <si>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</si>
  <si>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</si>
  <si>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</si>
  <si>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</si>
  <si>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</si>
  <si>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</si>
  <si>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</si>
  <si>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</si>
  <si>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</si>
  <si>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</si>
  <si>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</si>
  <si>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</si>
  <si>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</si>
  <si>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</si>
  <si>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</si>
  <si>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</si>
  <si>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</si>
  <si>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</si>
  <si>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</si>
  <si>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</si>
  <si>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</si>
  <si>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</si>
  <si>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Přístroj odpovídající platným standardům ERS/ATS akceptovaným ČPFS.</t>
  </si>
  <si>
    <t>Klidová a usilovná spirometrie, test MVV</t>
  </si>
  <si>
    <t>Měření usilovné spirometrie a proudových odporů dýchacích cest jako odezvu na bronchoprovokační podnět aplikovaný dozimetrickou bronchoprovokační jednotkou</t>
  </si>
  <si>
    <t>Výškově nastavitelná židle kabiny</t>
  </si>
  <si>
    <t>Kabina stabilní konstrukce, plně prosklená (z důvodu sledování pacienta), umožňující komunikaci s pacientem, bezpečnostní otevírání kabiny zevnitř pacientem, automatická kalibrace kabiny</t>
  </si>
  <si>
    <t>Grafické zobrazení smyčky Rezistence/ITGV a Rezistence/Objem pro klinické hodnocení</t>
  </si>
  <si>
    <t>Zobrazení trendů vybraných parametrů jednotlivého pacienta z různých vyšetření</t>
  </si>
  <si>
    <t>Doplňková uživatelská editace grafů pro výpočet objemu a rezistence</t>
  </si>
  <si>
    <t>Možnost manuálního zadání hodnoty Hb, COHb, PaO2 a přepočítání výsledků TLCO</t>
  </si>
  <si>
    <t>Vyjádření naměřených parametrů v procentech náležitých hodnot a v Z-score, LLN, ULN</t>
  </si>
  <si>
    <t>Nízká nástupová hrana kabiny, max. 7 cm, umožňující snadný přístup do kabiny</t>
  </si>
  <si>
    <t>Měření max. inspiračních a expiračních okluzních tlaků MIP, MEP</t>
  </si>
  <si>
    <t>Vestavěná do bodypletysmografické kabiny</t>
  </si>
  <si>
    <t>Měření oxidu dusnatého NO ve vydechovaném vzduchu (FeNO)</t>
  </si>
  <si>
    <t>Možnost servisu vzdáleným přístupem</t>
  </si>
  <si>
    <t xml:space="preserve">Možnost porovnání předchozích vyšetření a vyhodnocení diference hodnot parametrů včetně příslušných grafů </t>
  </si>
  <si>
    <t>Jednotka musí být soběstačná, bez nutnosti použití externího stlačeného plynu</t>
  </si>
  <si>
    <t>Možnost vytvoření minimálně 20 přednastavených provokačních sekvencí</t>
  </si>
  <si>
    <t>Volitelné a snadno uživatelsky nastavitelné výstupní zprávy (neomezený počet formátů)</t>
  </si>
  <si>
    <t xml:space="preserve">Dozimetrická jednotka řízená počítačem spirometru, určená pro provádění  specifických a nespecifických inhalačních bronchoprovokačních a bronchodilatačních testů </t>
  </si>
  <si>
    <t>Určení prahové dávky PD, PC minimálně u parametrů FEV1, FVC, PEF, AEX, MMEF</t>
  </si>
  <si>
    <t>Řídící jednotka bodypletysmografického systému - minimální konfigurace:
Počítač PC Intel I7,  8GBRAM,  SSD 500 GB, DVD, Win10 Prof., LCD monitor 24", tiskárna laserová color</t>
  </si>
  <si>
    <t>Převod výstupních zpráv do formátů pdf, txt, gdt</t>
  </si>
  <si>
    <t xml:space="preserve">Systém na stanovení NO splňující standardy ATS/ERS </t>
  </si>
  <si>
    <t>Neinvazívní, rychlé a snadné měření</t>
  </si>
  <si>
    <t>Možnost připojení k PC</t>
  </si>
  <si>
    <t>Kompaktní a přenosný přístroj (k použití i u lůžka pacienta)</t>
  </si>
  <si>
    <t>Doba analýzy výsledků ˂ 30s</t>
  </si>
  <si>
    <t>Uživatelská úprava a tvorba náležitých (prediktivních) hodnot, integrované náležité hodnoty GLI2012</t>
  </si>
  <si>
    <t>Jednotka musí mít spirometrické měření nadechované substance pro přesné určení bronchiální reaktivity</t>
  </si>
  <si>
    <t>Měření spirometrie a transferfaktoru i mimo kabinu (pro handicapové pacienty, klaustrofobní pacienty..)</t>
  </si>
  <si>
    <t>Průtokoměr na ultrazvukovém principu (stabilní, nevyžaduje kalibraci)</t>
  </si>
  <si>
    <t>Souvislé nebo pulzní řízení inspirace nadechované substance (nastavitelný bolus od 0,2 s pro přesné dávkování)</t>
  </si>
  <si>
    <t>Automatická kontrola provedení správnosti měření dle aktuálních standardů ATS/ERS</t>
  </si>
  <si>
    <t>Automatická korekce BTPS / ATPS</t>
  </si>
  <si>
    <t>Vestavěný, plně automatický kalibrační systém snímače objemu  (bez nutnosti použití kalibrační pumpy)</t>
  </si>
  <si>
    <t>Vestavěný, plně automatický kalibrační systém analyzátorů</t>
  </si>
  <si>
    <t>Určení Flow-Volume křivky v klidu a během zátěže, včetně parciální křivky, navršení křivky, přizpůsobení a stanovení  EELV nebo IC</t>
  </si>
  <si>
    <t xml:space="preserve">Možnost během testu měnit celkový tvar a sklon zátěžové křivky v zátěžovém protokolu (nejen po jednotlivých stupních) </t>
  </si>
  <si>
    <t xml:space="preserve">Volitelné zátěžové protokoly - v zátěži, ve fázi bez zátěže i pro klidové fáze (min 15 typů) </t>
  </si>
  <si>
    <t>Umožnit obsluze sledování zaznamenávaných dat v průběhu jejich záznamu a kdykoliv zpětně</t>
  </si>
  <si>
    <t>Automatická kalkulace sklonů V'O2 = f (Load), V'E = f (V'02), V'E = f (V'CO2), HR = f (V'O2 / kg) s možností manuální úpravy vypočtených rozsahů</t>
  </si>
  <si>
    <t>Možnost nastavení každé jednotlivé EFVL pro výpočet EEL</t>
  </si>
  <si>
    <t xml:space="preserve">Zpracování, zobrazení a vytištění volitelného počtu parametrů, volitelné nastavení grafů a zobrazovaných parametrů i během měření, možnost zadání textu obsluhou (hodnocení) a hodnot krevních plynů a laktátu. </t>
  </si>
  <si>
    <t>Rozsah měření min. 5–400 ppb</t>
  </si>
  <si>
    <t>Zobrazení pokynů na monitoru k odběru krve nebo k měření krevního tlaku během měření.</t>
  </si>
  <si>
    <t>Možnost  rozšíření systému o mísící jednotku, Cardiac output CO2 rebreathing – měření srdečního výdeje neinvazivní cestou, High / Low FiO2 a P0.1 během zátěže</t>
  </si>
  <si>
    <t>Automatické vyhodnocení AT na konci zátěže</t>
  </si>
  <si>
    <t>Nepřímé stanovení kalorimetrie (REE, FAT..)</t>
  </si>
  <si>
    <t>Zátěžový testovací systém pro stanovení kardiorespiračních a následných parametrů: vyšetření spotřeby O2 a výdeje CO2 , V’O2, V’CO2, RER, V’O2/kg, V’E, BF, VTex, EqO2, EqCO2, BR FEV%, PETO2, PETCO2, REE, FAT, CHO, PROT, RQ, VE, MET, VT, BF, BR, saturace O2, TF, atd.</t>
  </si>
  <si>
    <t>Vhodný pro všechny skupiny osob (dospělí, děti, sportovci, pacienti..)</t>
  </si>
  <si>
    <t>Definování zátěže ve Watt i Watt/kg,</t>
  </si>
  <si>
    <t>Měřící metoda Breath by Breath a Intrabreath - měření dynamické flow-volume křivky v zátěži</t>
  </si>
  <si>
    <t>Snímač objemu necitlivý vůči vodě, vodním párám, vydechovanému plynu a teplotě</t>
  </si>
  <si>
    <t>Editor náležitých hodnot pro uživatele,  možnost výběru náležitých hodnot nebo zadání vlastních</t>
  </si>
  <si>
    <t>Součást dodávky</t>
  </si>
  <si>
    <t>Tlaková láhev s kalibračním plynem min. 0,8l</t>
  </si>
  <si>
    <t xml:space="preserve">Řídící jednotka spiroergometrického systému - minimální konfigurace:
Počítač PC Intel Core I5,  8MB RAM,  SSD 500 GB, DVD, Win10/64 Prof. </t>
  </si>
  <si>
    <t>2 kusy LCD monitorů o minimální úhlopříčce 23,8“ TFT nebo 1 kus LCD monitoru Ultrawide o minimální úhlopříčce 29" s duálním zobrazením, pro současné sledování EKG a dechových křivek</t>
  </si>
  <si>
    <t>Funkce virtuálního zátěžového protokolu pro externí řízení všech typů ergometrů (kola nebo pásu) Watt/kg nebo absolutně</t>
  </si>
  <si>
    <t>zátěž 20 - 999 W,</t>
  </si>
  <si>
    <t>rozsah otáček min. 30 - 130 ot/min</t>
  </si>
  <si>
    <t>externí řízení pomocí EKG nebo počítače přes PC rozhraní RS232, USB nebo manuálně</t>
  </si>
  <si>
    <t>nastavení sedla plynule elektricky pro výšku osob od 120 až 210 cm</t>
  </si>
  <si>
    <t xml:space="preserve">nastavení řídítek plynule mechanicky (výška min. 90- 126 cm, úhel natočení 360°) </t>
  </si>
  <si>
    <t>počítačem řízená magnetická brzda na bázi vířivých proudů</t>
  </si>
  <si>
    <t>pevně nastavené programy (min. 5,WHO, Hollman aj.)</t>
  </si>
  <si>
    <t>programovatelné ergometrické programy (min. 10)</t>
  </si>
  <si>
    <t>Klidové a zátěžové 12-kanálové EKG</t>
  </si>
  <si>
    <t>Bicyklový ergometr</t>
  </si>
  <si>
    <t>LC-displej - zobrazení zátěž, otáčky, rychlost, čas, puls. Displej pro pacienta (LED), zobrazení otáček.</t>
  </si>
  <si>
    <t>Redukční ventil pro kalibrační plyn</t>
  </si>
  <si>
    <t>Automatické nebo poloautomatické interpretace dle Wassermana (stromová metoda)</t>
  </si>
  <si>
    <t>nosnost min. 160 kg</t>
  </si>
  <si>
    <t>Modul pro automatické měření tlaku včetně tlakové manžety</t>
  </si>
  <si>
    <t>Kontrola správnosti umístění elektrod</t>
  </si>
  <si>
    <t>Spiroergometrický systém včetně EKG a bicyklového ergometru</t>
  </si>
  <si>
    <t xml:space="preserve">Měřící metody klidová spirometrie, flow-volume křivka, PRE/POST měření </t>
  </si>
  <si>
    <t>Testovací mód pro děti a dospělé s délkou výdechu max 10-12 s</t>
  </si>
  <si>
    <t>Přesnost měření ± 5 ppb pro ˂ 50 ppb</t>
  </si>
  <si>
    <t>Přesnost měření 10% pro koncentrace nad 50 ppb</t>
  </si>
  <si>
    <t xml:space="preserve">Technická specifikace HW a SW  </t>
  </si>
  <si>
    <t>Česká lokalizace</t>
  </si>
  <si>
    <t>Bronchoprovokační jednotka</t>
  </si>
  <si>
    <t>Laserová tiskárna čb HP LaserJet, formát tisku A4, duplex, USB, LAN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</si>
  <si>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</si>
  <si>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</t>
  </si>
  <si>
    <t>Náklady na pravidelné elektrické revize / kontroly po celou dobu předpokládané životnosti přístroje, zařízení budou vypočteny podle následujícího vzorce:                                                                       Náklady na jednotlivou pravidel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</si>
  <si>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</si>
  <si>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</si>
  <si>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</t>
  </si>
  <si>
    <t>Kurka.Med s.r.o.</t>
  </si>
  <si>
    <t>Eva Kurková</t>
  </si>
  <si>
    <t>603167599, 241484670</t>
  </si>
  <si>
    <t>Spiroergometr</t>
  </si>
  <si>
    <t>eva.kurkova@kurka.cz</t>
  </si>
  <si>
    <t>Klidové a zátěžové 12-kanálové EKG, integrované do spiroergometrického systému</t>
  </si>
  <si>
    <t>Bodypletysmografická kabina</t>
  </si>
  <si>
    <t>Požadovaná vyšetření</t>
  </si>
  <si>
    <t>ano</t>
  </si>
  <si>
    <t xml:space="preserve">Redukční ventil pro tlakovou láhev </t>
  </si>
  <si>
    <t>Specifikace přístroje pro měření FeNO</t>
  </si>
  <si>
    <r>
      <t xml:space="preserve">Uveďte typ, výrobce: </t>
    </r>
    <r>
      <rPr>
        <sz val="12"/>
        <rFont val="Arial"/>
        <family val="2"/>
        <charset val="238"/>
      </rPr>
      <t>Vyntus Body, Vyaire Medical, Carefusion</t>
    </r>
  </si>
  <si>
    <t>Komunikace s NIS Stapro MEDEA, automatický import pacientských dat z NIS do databáze pletysmografického systému (bez nutnosti zadávat nově pacienta, pokud je v NIS) a export výstupní zprávy do NIS po vyšetření</t>
  </si>
  <si>
    <t xml:space="preserve">Česká lokalizace softwaru </t>
  </si>
  <si>
    <r>
      <t xml:space="preserve">Uveďte typ, výrobce: </t>
    </r>
    <r>
      <rPr>
        <sz val="12"/>
        <rFont val="Arial"/>
        <family val="2"/>
        <charset val="238"/>
      </rPr>
      <t>Vyntus CPX, Vyaire Medical, Carefusion</t>
    </r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</si>
</sst>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vertAlign val="superscript"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41"/>
      <name val="Arial"/>
      <family val="2"/>
      <charset val="238"/>
    </font>
    <font>
      <b/>
      <sz val="12"/>
      <name val="Calibri"/>
      <family val="2"/>
      <charset val="238"/>
    </font>
    <font>
      <u/>
      <sz val="11"/>
      <color indexed="12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3" fillId="0" borderId="0"/>
  </cellStyleXfs>
  <cellXfs count="157">
    <xf numFmtId="0" fontId="0" fillId="0" borderId="0" xfId="0"/>
    <xf numFmtId="0" fontId="0" fillId="0" borderId="0" xfId="0" applyAlignment="1">
      <alignment vertical="center"/>
    </xf>
    <xf numFmtId="0" fontId="3" fillId="0" borderId="0" xfId="3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3" borderId="4" xfId="3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0" borderId="1" xfId="3" applyFont="1" applyBorder="1" applyAlignment="1">
      <alignment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14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top" wrapText="1"/>
    </xf>
    <xf numFmtId="0" fontId="15" fillId="3" borderId="15" xfId="0" applyFont="1" applyFill="1" applyBorder="1" applyAlignment="1">
      <alignment vertical="top" wrapText="1"/>
    </xf>
    <xf numFmtId="0" fontId="15" fillId="3" borderId="16" xfId="0" applyFont="1" applyFill="1" applyBorder="1" applyAlignment="1">
      <alignment vertical="top" wrapText="1"/>
    </xf>
    <xf numFmtId="0" fontId="15" fillId="3" borderId="17" xfId="0" applyFont="1" applyFill="1" applyBorder="1" applyAlignment="1">
      <alignment vertical="top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justify" vertical="center" wrapText="1"/>
    </xf>
    <xf numFmtId="0" fontId="16" fillId="4" borderId="13" xfId="0" applyFont="1" applyFill="1" applyBorder="1" applyAlignment="1">
      <alignment horizontal="justify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left" vertical="top" wrapText="1"/>
    </xf>
    <xf numFmtId="0" fontId="21" fillId="0" borderId="27" xfId="0" applyFont="1" applyBorder="1" applyAlignment="1">
      <alignment vertical="top" wrapText="1"/>
    </xf>
    <xf numFmtId="0" fontId="15" fillId="4" borderId="17" xfId="0" applyFont="1" applyFill="1" applyBorder="1" applyAlignment="1">
      <alignment horizontal="left" vertical="top" wrapText="1"/>
    </xf>
    <xf numFmtId="0" fontId="0" fillId="0" borderId="0" xfId="0" applyBorder="1"/>
    <xf numFmtId="0" fontId="21" fillId="0" borderId="0" xfId="0" applyFont="1" applyBorder="1" applyAlignment="1">
      <alignment vertical="top" wrapText="1"/>
    </xf>
    <xf numFmtId="0" fontId="20" fillId="0" borderId="0" xfId="0" applyFont="1" applyFill="1" applyBorder="1" applyAlignment="1">
      <alignment horizontal="left" vertical="top"/>
    </xf>
    <xf numFmtId="0" fontId="22" fillId="11" borderId="20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left" vertical="top" wrapText="1"/>
    </xf>
    <xf numFmtId="0" fontId="16" fillId="4" borderId="26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4" fontId="2" fillId="2" borderId="21" xfId="2" applyFont="1" applyFill="1" applyBorder="1" applyAlignment="1">
      <alignment horizontal="center" vertical="center"/>
    </xf>
    <xf numFmtId="44" fontId="2" fillId="2" borderId="22" xfId="2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4" fontId="6" fillId="2" borderId="21" xfId="2" applyFont="1" applyFill="1" applyBorder="1" applyAlignment="1">
      <alignment horizontal="center" vertical="center"/>
    </xf>
    <xf numFmtId="44" fontId="6" fillId="2" borderId="30" xfId="2" applyFont="1" applyFill="1" applyBorder="1" applyAlignment="1">
      <alignment horizontal="center" vertical="center"/>
    </xf>
    <xf numFmtId="0" fontId="9" fillId="3" borderId="36" xfId="3" applyFont="1" applyFill="1" applyBorder="1" applyAlignment="1">
      <alignment horizontal="center" vertical="center"/>
    </xf>
    <xf numFmtId="0" fontId="9" fillId="3" borderId="30" xfId="3" applyFont="1" applyFill="1" applyBorder="1" applyAlignment="1">
      <alignment horizontal="center" vertical="center"/>
    </xf>
    <xf numFmtId="0" fontId="9" fillId="3" borderId="37" xfId="3" applyFont="1" applyFill="1" applyBorder="1" applyAlignment="1">
      <alignment horizontal="center" vertical="center"/>
    </xf>
    <xf numFmtId="44" fontId="2" fillId="2" borderId="30" xfId="2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3" fillId="2" borderId="19" xfId="3" applyFont="1" applyFill="1" applyBorder="1" applyAlignment="1">
      <alignment horizontal="left" vertical="center" indent="1"/>
    </xf>
    <xf numFmtId="0" fontId="3" fillId="2" borderId="38" xfId="3" applyFill="1" applyBorder="1" applyAlignment="1">
      <alignment horizontal="left" vertical="center" indent="1"/>
    </xf>
    <xf numFmtId="0" fontId="3" fillId="2" borderId="39" xfId="3" applyFill="1" applyBorder="1" applyAlignment="1">
      <alignment horizontal="left" vertical="center" indent="1"/>
    </xf>
    <xf numFmtId="0" fontId="3" fillId="0" borderId="36" xfId="3" applyBorder="1" applyAlignment="1">
      <alignment horizontal="center" vertical="center"/>
    </xf>
    <xf numFmtId="0" fontId="3" fillId="0" borderId="30" xfId="3" applyBorder="1" applyAlignment="1">
      <alignment horizontal="center" vertical="center"/>
    </xf>
    <xf numFmtId="0" fontId="3" fillId="0" borderId="22" xfId="3" applyBorder="1" applyAlignment="1">
      <alignment horizontal="center" vertical="center"/>
    </xf>
    <xf numFmtId="0" fontId="5" fillId="0" borderId="40" xfId="3" applyFont="1" applyBorder="1" applyAlignment="1">
      <alignment vertical="center"/>
    </xf>
    <xf numFmtId="0" fontId="3" fillId="0" borderId="41" xfId="3" applyBorder="1" applyAlignment="1">
      <alignment vertical="center"/>
    </xf>
    <xf numFmtId="0" fontId="5" fillId="0" borderId="41" xfId="3" applyFont="1" applyBorder="1" applyAlignment="1">
      <alignment vertical="center"/>
    </xf>
    <xf numFmtId="0" fontId="3" fillId="2" borderId="31" xfId="3" applyFont="1" applyFill="1" applyBorder="1" applyAlignment="1">
      <alignment vertical="center"/>
    </xf>
    <xf numFmtId="0" fontId="3" fillId="2" borderId="32" xfId="3" applyFill="1" applyBorder="1" applyAlignment="1">
      <alignment vertical="center"/>
    </xf>
    <xf numFmtId="0" fontId="24" fillId="2" borderId="33" xfId="1" applyFill="1" applyBorder="1" applyAlignment="1" applyProtection="1">
      <alignment horizontal="left" vertical="center"/>
    </xf>
    <xf numFmtId="0" fontId="3" fillId="2" borderId="34" xfId="3" applyFill="1" applyBorder="1" applyAlignment="1">
      <alignment horizontal="left" vertical="center"/>
    </xf>
    <xf numFmtId="0" fontId="3" fillId="2" borderId="35" xfId="3" applyFill="1" applyBorder="1" applyAlignment="1">
      <alignment horizontal="left" vertical="center"/>
    </xf>
    <xf numFmtId="3" fontId="3" fillId="2" borderId="31" xfId="3" applyNumberFormat="1" applyFont="1" applyFill="1" applyBorder="1" applyAlignment="1">
      <alignment horizontal="left" vertical="center" indent="1"/>
    </xf>
    <xf numFmtId="0" fontId="3" fillId="2" borderId="32" xfId="3" applyFill="1" applyBorder="1" applyAlignment="1">
      <alignment horizontal="left" vertical="center" indent="1"/>
    </xf>
    <xf numFmtId="0" fontId="6" fillId="3" borderId="4" xfId="3" applyFont="1" applyFill="1" applyBorder="1" applyAlignment="1">
      <alignment horizontal="center" vertical="center"/>
    </xf>
    <xf numFmtId="44" fontId="2" fillId="0" borderId="4" xfId="2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center" vertical="center"/>
    </xf>
    <xf numFmtId="44" fontId="6" fillId="2" borderId="4" xfId="2" applyFont="1" applyFill="1" applyBorder="1" applyAlignment="1">
      <alignment horizontal="center" vertical="center"/>
    </xf>
    <xf numFmtId="44" fontId="6" fillId="2" borderId="2" xfId="2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9" fillId="3" borderId="42" xfId="3" applyFont="1" applyFill="1" applyBorder="1" applyAlignment="1">
      <alignment horizontal="center" vertical="center"/>
    </xf>
    <xf numFmtId="0" fontId="9" fillId="3" borderId="43" xfId="3" applyFont="1" applyFill="1" applyBorder="1" applyAlignment="1">
      <alignment horizontal="center" vertical="center"/>
    </xf>
    <xf numFmtId="0" fontId="9" fillId="3" borderId="44" xfId="3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44" fontId="2" fillId="0" borderId="45" xfId="2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44" fontId="2" fillId="0" borderId="46" xfId="2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7" borderId="0" xfId="0" applyFill="1" applyAlignment="1">
      <alignment horizontal="left" vertical="center" wrapText="1"/>
    </xf>
    <xf numFmtId="0" fontId="0" fillId="8" borderId="47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18" fillId="8" borderId="4" xfId="0" applyFont="1" applyFill="1" applyBorder="1" applyAlignment="1">
      <alignment horizontal="left" vertical="center" wrapText="1"/>
    </xf>
    <xf numFmtId="44" fontId="2" fillId="2" borderId="52" xfId="2" applyFont="1" applyFill="1" applyBorder="1" applyAlignment="1">
      <alignment horizontal="center" vertical="center"/>
    </xf>
    <xf numFmtId="8" fontId="2" fillId="2" borderId="21" xfId="2" applyNumberFormat="1" applyFont="1" applyFill="1" applyBorder="1" applyAlignment="1">
      <alignment horizontal="center" vertical="center"/>
    </xf>
    <xf numFmtId="8" fontId="2" fillId="2" borderId="22" xfId="2" applyNumberFormat="1" applyFont="1" applyFill="1" applyBorder="1" applyAlignment="1">
      <alignment horizontal="center" vertical="center"/>
    </xf>
    <xf numFmtId="0" fontId="3" fillId="2" borderId="19" xfId="3" applyFill="1" applyBorder="1" applyAlignment="1">
      <alignment horizontal="left" vertical="center" indent="1"/>
    </xf>
    <xf numFmtId="0" fontId="3" fillId="2" borderId="31" xfId="3" applyFill="1" applyBorder="1" applyAlignment="1">
      <alignment vertical="center"/>
    </xf>
    <xf numFmtId="0" fontId="3" fillId="2" borderId="33" xfId="3" applyFill="1" applyBorder="1" applyAlignment="1">
      <alignment horizontal="left" vertical="center"/>
    </xf>
    <xf numFmtId="3" fontId="3" fillId="2" borderId="31" xfId="3" applyNumberFormat="1" applyFill="1" applyBorder="1" applyAlignment="1">
      <alignment horizontal="left" vertical="center" indent="1"/>
    </xf>
  </cellXfs>
  <cellStyles count="4">
    <cellStyle name="Hypertextový odkaz" xfId="1" builtinId="8"/>
    <cellStyle name="měny" xfId="2" builtinId="4"/>
    <cellStyle name="normální" xfId="0" builtinId="0"/>
    <cellStyle name="normální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2346960</xdr:colOff>
      <xdr:row>0</xdr:row>
      <xdr:rowOff>822960</xdr:rowOff>
    </xdr:to>
    <xdr:pic>
      <xdr:nvPicPr>
        <xdr:cNvPr id="1025" name="obrázek 6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59" t="3206" r="60689" b="88243"/>
        <a:stretch>
          <a:fillRect/>
        </a:stretch>
      </xdr:blipFill>
      <xdr:spPr bwMode="auto">
        <a:xfrm>
          <a:off x="0" y="0"/>
          <a:ext cx="234696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2484120</xdr:colOff>
      <xdr:row>0</xdr:row>
      <xdr:rowOff>0</xdr:rowOff>
    </xdr:from>
    <xdr:to>
      <xdr:col>2</xdr:col>
      <xdr:colOff>1432560</xdr:colOff>
      <xdr:row>0</xdr:row>
      <xdr:rowOff>800100</xdr:rowOff>
    </xdr:to>
    <xdr:pic>
      <xdr:nvPicPr>
        <xdr:cNvPr id="1026" name="WordPictureWatermark3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6634" t="89499"/>
        <a:stretch>
          <a:fillRect/>
        </a:stretch>
      </xdr:blipFill>
      <xdr:spPr bwMode="auto">
        <a:xfrm>
          <a:off x="2484120" y="0"/>
          <a:ext cx="661416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2346960</xdr:colOff>
      <xdr:row>0</xdr:row>
      <xdr:rowOff>822960</xdr:rowOff>
    </xdr:to>
    <xdr:pic>
      <xdr:nvPicPr>
        <xdr:cNvPr id="2049" name="obrázek 6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559" t="3206" r="60689" b="88243"/>
        <a:stretch>
          <a:fillRect/>
        </a:stretch>
      </xdr:blipFill>
      <xdr:spPr bwMode="auto">
        <a:xfrm>
          <a:off x="0" y="0"/>
          <a:ext cx="234696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2484120</xdr:colOff>
      <xdr:row>0</xdr:row>
      <xdr:rowOff>0</xdr:rowOff>
    </xdr:from>
    <xdr:to>
      <xdr:col>2</xdr:col>
      <xdr:colOff>1432560</xdr:colOff>
      <xdr:row>0</xdr:row>
      <xdr:rowOff>800100</xdr:rowOff>
    </xdr:to>
    <xdr:pic>
      <xdr:nvPicPr>
        <xdr:cNvPr id="2050" name="WordPictureWatermark3" descr="ilustrator kopi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6634" t="89499"/>
        <a:stretch>
          <a:fillRect/>
        </a:stretch>
      </xdr:blipFill>
      <xdr:spPr bwMode="auto">
        <a:xfrm>
          <a:off x="2484120" y="0"/>
          <a:ext cx="661416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va.kurkova@kurka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opLeftCell="A43" zoomScale="75" workbookViewId="0">
      <selection activeCell="A46" sqref="A46"/>
    </sheetView>
  </sheetViews>
  <sheetFormatPr defaultRowHeight="14.4"/>
  <cols>
    <col min="1" max="1" width="95.44140625" customWidth="1"/>
    <col min="2" max="2" width="16.33203125" customWidth="1"/>
    <col min="3" max="3" width="21.6640625" customWidth="1"/>
    <col min="6" max="6" width="69.21875" customWidth="1"/>
  </cols>
  <sheetData>
    <row r="1" spans="1:3" ht="66.75" customHeight="1" thickBot="1">
      <c r="A1" s="65"/>
      <c r="B1" s="66"/>
      <c r="C1" s="67"/>
    </row>
    <row r="2" spans="1:3" ht="66.75" customHeight="1" thickBot="1">
      <c r="A2" s="68" t="s">
        <v>71</v>
      </c>
      <c r="B2" s="69"/>
      <c r="C2" s="70"/>
    </row>
    <row r="3" spans="1:3" ht="41.4" customHeight="1" thickBot="1">
      <c r="A3" s="62" t="s">
        <v>77</v>
      </c>
      <c r="B3" s="63"/>
      <c r="C3" s="64"/>
    </row>
    <row r="4" spans="1:3" ht="29.4" customHeight="1" thickBot="1">
      <c r="A4" s="27" t="s">
        <v>180</v>
      </c>
      <c r="B4" s="60"/>
      <c r="C4" s="61"/>
    </row>
    <row r="5" spans="1:3" ht="25.5" customHeight="1" thickBot="1">
      <c r="A5" s="38" t="s">
        <v>65</v>
      </c>
      <c r="B5" s="40" t="s">
        <v>66</v>
      </c>
      <c r="C5" s="39" t="s">
        <v>58</v>
      </c>
    </row>
    <row r="6" spans="1:3" ht="64.8" customHeight="1" thickBot="1">
      <c r="A6" s="36" t="s">
        <v>0</v>
      </c>
      <c r="B6" s="58" t="s">
        <v>177</v>
      </c>
      <c r="C6" s="37"/>
    </row>
    <row r="7" spans="1:3" ht="15.6">
      <c r="A7" s="54" t="s">
        <v>59</v>
      </c>
      <c r="B7" s="24" t="s">
        <v>64</v>
      </c>
      <c r="C7" s="25" t="s">
        <v>58</v>
      </c>
    </row>
    <row r="8" spans="1:3" ht="15.6">
      <c r="A8" s="47" t="s">
        <v>78</v>
      </c>
      <c r="B8" s="57" t="s">
        <v>177</v>
      </c>
      <c r="C8" s="20"/>
    </row>
    <row r="9" spans="1:3" ht="15.6">
      <c r="A9" s="49" t="s">
        <v>176</v>
      </c>
      <c r="B9" s="57"/>
      <c r="C9" s="20"/>
    </row>
    <row r="10" spans="1:3" ht="15.6">
      <c r="A10" s="47" t="s">
        <v>79</v>
      </c>
      <c r="B10" s="57" t="s">
        <v>177</v>
      </c>
      <c r="C10" s="20"/>
    </row>
    <row r="11" spans="1:3" ht="45">
      <c r="A11" s="47" t="s">
        <v>1</v>
      </c>
      <c r="B11" s="57" t="s">
        <v>177</v>
      </c>
      <c r="C11" s="20"/>
    </row>
    <row r="12" spans="1:3" ht="44.4" customHeight="1">
      <c r="A12" s="47" t="s">
        <v>3</v>
      </c>
      <c r="B12" s="57" t="s">
        <v>177</v>
      </c>
      <c r="C12" s="20"/>
    </row>
    <row r="13" spans="1:3" ht="15.6">
      <c r="A13" s="47" t="s">
        <v>89</v>
      </c>
      <c r="B13" s="57" t="s">
        <v>177</v>
      </c>
      <c r="C13" s="20"/>
    </row>
    <row r="14" spans="1:3" ht="30" customHeight="1">
      <c r="A14" s="47" t="s">
        <v>80</v>
      </c>
      <c r="B14" s="57" t="s">
        <v>177</v>
      </c>
      <c r="C14" s="20"/>
    </row>
    <row r="15" spans="1:3" ht="16.2" customHeight="1">
      <c r="A15" s="47" t="s">
        <v>91</v>
      </c>
      <c r="B15" s="57" t="s">
        <v>177</v>
      </c>
      <c r="C15" s="20"/>
    </row>
    <row r="16" spans="1:3" ht="16.2" customHeight="1">
      <c r="A16" s="47"/>
      <c r="B16" s="57"/>
      <c r="C16" s="20"/>
    </row>
    <row r="17" spans="1:3" ht="15.6">
      <c r="A17" s="49" t="s">
        <v>175</v>
      </c>
      <c r="B17" s="57" t="s">
        <v>177</v>
      </c>
      <c r="C17" s="20"/>
    </row>
    <row r="18" spans="1:3" ht="31.2" customHeight="1">
      <c r="A18" s="47" t="s">
        <v>82</v>
      </c>
      <c r="B18" s="57" t="s">
        <v>177</v>
      </c>
      <c r="C18" s="20"/>
    </row>
    <row r="19" spans="1:3" ht="16.8" customHeight="1">
      <c r="A19" s="47" t="s">
        <v>9</v>
      </c>
      <c r="B19" s="57" t="s">
        <v>177</v>
      </c>
      <c r="C19" s="20"/>
    </row>
    <row r="20" spans="1:3" ht="15.6">
      <c r="A20" s="47" t="s">
        <v>4</v>
      </c>
      <c r="B20" s="57" t="s">
        <v>177</v>
      </c>
      <c r="C20" s="20"/>
    </row>
    <row r="21" spans="1:3" ht="15.6">
      <c r="A21" s="47" t="s">
        <v>8</v>
      </c>
      <c r="B21" s="57" t="s">
        <v>177</v>
      </c>
      <c r="C21" s="20"/>
    </row>
    <row r="22" spans="1:3" ht="15.6">
      <c r="A22" s="47" t="s">
        <v>11</v>
      </c>
      <c r="B22" s="57" t="s">
        <v>177</v>
      </c>
      <c r="C22" s="20"/>
    </row>
    <row r="23" spans="1:3" ht="15.6">
      <c r="A23" s="47" t="s">
        <v>10</v>
      </c>
      <c r="B23" s="57" t="s">
        <v>177</v>
      </c>
      <c r="C23" s="20"/>
    </row>
    <row r="24" spans="1:3" ht="15.6" customHeight="1">
      <c r="A24" s="47" t="s">
        <v>7</v>
      </c>
      <c r="B24" s="57" t="s">
        <v>177</v>
      </c>
      <c r="C24" s="20"/>
    </row>
    <row r="25" spans="1:3" ht="15.6">
      <c r="A25" s="47" t="s">
        <v>109</v>
      </c>
      <c r="B25" s="57" t="s">
        <v>177</v>
      </c>
      <c r="C25" s="20"/>
    </row>
    <row r="26" spans="1:3" ht="15.6">
      <c r="A26" s="47" t="s">
        <v>112</v>
      </c>
      <c r="B26" s="57" t="s">
        <v>177</v>
      </c>
      <c r="C26" s="20"/>
    </row>
    <row r="27" spans="1:3" ht="15.6">
      <c r="A27" s="47" t="s">
        <v>88</v>
      </c>
      <c r="B27" s="57" t="s">
        <v>177</v>
      </c>
      <c r="C27" s="20"/>
    </row>
    <row r="28" spans="1:3" ht="15.6">
      <c r="A28" s="47" t="s">
        <v>81</v>
      </c>
      <c r="B28" s="57" t="s">
        <v>177</v>
      </c>
      <c r="C28" s="20"/>
    </row>
    <row r="29" spans="1:3" ht="31.8" customHeight="1">
      <c r="A29" s="47" t="s">
        <v>108</v>
      </c>
      <c r="B29" s="57" t="s">
        <v>177</v>
      </c>
      <c r="C29" s="20"/>
    </row>
    <row r="30" spans="1:3" ht="15.6">
      <c r="A30" s="47" t="s">
        <v>111</v>
      </c>
      <c r="B30" s="57" t="s">
        <v>177</v>
      </c>
      <c r="C30" s="20"/>
    </row>
    <row r="31" spans="1:3" ht="16.8" customHeight="1">
      <c r="A31" s="47" t="s">
        <v>106</v>
      </c>
      <c r="B31" s="57" t="s">
        <v>177</v>
      </c>
      <c r="C31" s="20"/>
    </row>
    <row r="32" spans="1:3" ht="15.6">
      <c r="A32" s="47" t="s">
        <v>87</v>
      </c>
      <c r="B32" s="57" t="s">
        <v>177</v>
      </c>
      <c r="C32" s="20"/>
    </row>
    <row r="33" spans="1:3" ht="15.6">
      <c r="A33" s="47" t="s">
        <v>83</v>
      </c>
      <c r="B33" s="57" t="s">
        <v>177</v>
      </c>
      <c r="C33" s="20"/>
    </row>
    <row r="34" spans="1:3" ht="15.6">
      <c r="A34" s="47" t="s">
        <v>85</v>
      </c>
      <c r="B34" s="57" t="s">
        <v>177</v>
      </c>
      <c r="C34" s="20"/>
    </row>
    <row r="35" spans="1:3" ht="15.6">
      <c r="A35" s="47" t="s">
        <v>84</v>
      </c>
      <c r="B35" s="57" t="s">
        <v>177</v>
      </c>
      <c r="C35" s="20"/>
    </row>
    <row r="36" spans="1:3" ht="31.2" customHeight="1">
      <c r="A36" s="47" t="s">
        <v>93</v>
      </c>
      <c r="B36" s="57" t="s">
        <v>177</v>
      </c>
      <c r="C36" s="20"/>
    </row>
    <row r="37" spans="1:3" ht="15.6">
      <c r="A37" s="47" t="s">
        <v>12</v>
      </c>
      <c r="B37" s="57" t="s">
        <v>177</v>
      </c>
      <c r="C37" s="20"/>
    </row>
    <row r="38" spans="1:3" ht="15.6">
      <c r="A38" s="47" t="s">
        <v>96</v>
      </c>
      <c r="B38" s="57" t="s">
        <v>177</v>
      </c>
      <c r="C38" s="20"/>
    </row>
    <row r="39" spans="1:3" ht="15.6">
      <c r="A39" s="47" t="s">
        <v>16</v>
      </c>
      <c r="B39" s="57" t="s">
        <v>177</v>
      </c>
      <c r="C39" s="20"/>
    </row>
    <row r="40" spans="1:3" ht="15.6">
      <c r="A40" s="47"/>
      <c r="B40" s="57"/>
      <c r="C40" s="20"/>
    </row>
    <row r="41" spans="1:3" ht="15.6">
      <c r="A41" s="49" t="s">
        <v>17</v>
      </c>
      <c r="B41" s="57" t="s">
        <v>177</v>
      </c>
      <c r="C41" s="20"/>
    </row>
    <row r="42" spans="1:3" ht="15.6">
      <c r="A42" s="47" t="s">
        <v>90</v>
      </c>
      <c r="B42" s="57" t="s">
        <v>177</v>
      </c>
      <c r="C42" s="20"/>
    </row>
    <row r="43" spans="1:3" ht="15.6">
      <c r="A43" s="47" t="s">
        <v>5</v>
      </c>
      <c r="B43" s="57" t="s">
        <v>177</v>
      </c>
      <c r="C43" s="20"/>
    </row>
    <row r="44" spans="1:3" ht="15.6">
      <c r="A44" s="47" t="s">
        <v>13</v>
      </c>
      <c r="B44" s="57" t="s">
        <v>177</v>
      </c>
      <c r="C44" s="20"/>
    </row>
    <row r="45" spans="1:3" ht="15.6">
      <c r="A45" s="47" t="s">
        <v>178</v>
      </c>
      <c r="B45" s="57" t="s">
        <v>177</v>
      </c>
      <c r="C45" s="20"/>
    </row>
    <row r="46" spans="1:3" ht="15.6">
      <c r="A46" s="47" t="s">
        <v>86</v>
      </c>
      <c r="B46" s="57" t="s">
        <v>177</v>
      </c>
      <c r="C46" s="20"/>
    </row>
    <row r="47" spans="1:3" ht="15.6">
      <c r="A47" s="47"/>
      <c r="B47" s="57"/>
      <c r="C47" s="20"/>
    </row>
    <row r="48" spans="1:3" ht="15.6">
      <c r="A48" s="49" t="s">
        <v>161</v>
      </c>
      <c r="B48" s="57" t="s">
        <v>177</v>
      </c>
      <c r="C48" s="20"/>
    </row>
    <row r="49" spans="1:6" ht="30">
      <c r="A49" s="47" t="s">
        <v>97</v>
      </c>
      <c r="B49" s="57" t="s">
        <v>177</v>
      </c>
      <c r="C49" s="20"/>
    </row>
    <row r="50" spans="1:6" ht="15.6">
      <c r="A50" s="47" t="s">
        <v>90</v>
      </c>
      <c r="B50" s="57" t="s">
        <v>177</v>
      </c>
      <c r="C50" s="20"/>
    </row>
    <row r="51" spans="1:6" ht="15.6">
      <c r="A51" s="47" t="s">
        <v>94</v>
      </c>
      <c r="B51" s="57" t="s">
        <v>177</v>
      </c>
      <c r="C51" s="20"/>
    </row>
    <row r="52" spans="1:6" ht="30">
      <c r="A52" s="47" t="s">
        <v>107</v>
      </c>
      <c r="B52" s="57" t="s">
        <v>177</v>
      </c>
      <c r="C52" s="20"/>
    </row>
    <row r="53" spans="1:6" ht="15.6">
      <c r="A53" s="47" t="s">
        <v>95</v>
      </c>
      <c r="B53" s="57" t="s">
        <v>177</v>
      </c>
      <c r="C53" s="20"/>
    </row>
    <row r="54" spans="1:6" ht="30">
      <c r="A54" s="47" t="s">
        <v>110</v>
      </c>
      <c r="B54" s="57" t="s">
        <v>177</v>
      </c>
      <c r="C54" s="20"/>
    </row>
    <row r="55" spans="1:6" ht="15.6">
      <c r="A55" s="47" t="s">
        <v>98</v>
      </c>
      <c r="B55" s="57" t="s">
        <v>177</v>
      </c>
      <c r="C55" s="20"/>
    </row>
    <row r="56" spans="1:6" ht="15.6">
      <c r="A56" s="47"/>
      <c r="B56" s="57"/>
      <c r="C56" s="20"/>
    </row>
    <row r="57" spans="1:6" ht="15.6">
      <c r="A57" s="49" t="s">
        <v>159</v>
      </c>
      <c r="B57" s="57" t="s">
        <v>177</v>
      </c>
      <c r="C57" s="20"/>
    </row>
    <row r="58" spans="1:6" ht="30" customHeight="1">
      <c r="A58" s="47" t="s">
        <v>99</v>
      </c>
      <c r="B58" s="57" t="s">
        <v>177</v>
      </c>
      <c r="C58" s="20"/>
    </row>
    <row r="59" spans="1:6" ht="16.2" customHeight="1">
      <c r="A59" s="47" t="s">
        <v>160</v>
      </c>
      <c r="B59" s="57" t="s">
        <v>177</v>
      </c>
      <c r="C59" s="20"/>
    </row>
    <row r="60" spans="1:6" ht="15.6">
      <c r="A60" s="47" t="s">
        <v>100</v>
      </c>
      <c r="B60" s="57" t="s">
        <v>177</v>
      </c>
      <c r="C60" s="20"/>
    </row>
    <row r="61" spans="1:6" ht="46.8" customHeight="1">
      <c r="A61" s="47" t="s">
        <v>181</v>
      </c>
      <c r="B61" s="57" t="s">
        <v>177</v>
      </c>
      <c r="C61" s="44"/>
    </row>
    <row r="62" spans="1:6" ht="15.6">
      <c r="A62" s="47" t="s">
        <v>92</v>
      </c>
      <c r="B62" s="57" t="s">
        <v>177</v>
      </c>
      <c r="C62" s="44"/>
      <c r="E62" s="50"/>
      <c r="F62" s="50"/>
    </row>
    <row r="63" spans="1:6" ht="15.6">
      <c r="A63" s="47"/>
      <c r="B63" s="57"/>
      <c r="C63" s="44"/>
      <c r="E63" s="50"/>
      <c r="F63" s="50"/>
    </row>
    <row r="64" spans="1:6" ht="15.6">
      <c r="A64" s="49" t="s">
        <v>179</v>
      </c>
      <c r="B64" s="57" t="s">
        <v>177</v>
      </c>
      <c r="C64" s="44"/>
      <c r="E64" s="52"/>
      <c r="F64" s="50"/>
    </row>
    <row r="65" spans="1:6" ht="15.6">
      <c r="A65" s="47" t="s">
        <v>101</v>
      </c>
      <c r="B65" s="57" t="s">
        <v>177</v>
      </c>
      <c r="C65" s="44"/>
      <c r="E65" s="50"/>
      <c r="F65" s="50"/>
    </row>
    <row r="66" spans="1:6" ht="15.6">
      <c r="A66" s="47" t="s">
        <v>104</v>
      </c>
      <c r="B66" s="57" t="s">
        <v>177</v>
      </c>
      <c r="C66" s="44"/>
      <c r="E66" s="50"/>
      <c r="F66" s="50"/>
    </row>
    <row r="67" spans="1:6" ht="15.6">
      <c r="A67" s="47" t="s">
        <v>156</v>
      </c>
      <c r="B67" s="57" t="s">
        <v>177</v>
      </c>
      <c r="C67" s="44"/>
      <c r="E67" s="50"/>
      <c r="F67" s="50"/>
    </row>
    <row r="68" spans="1:6" ht="15.6">
      <c r="A68" s="47" t="s">
        <v>105</v>
      </c>
      <c r="B68" s="57" t="s">
        <v>177</v>
      </c>
      <c r="C68" s="44"/>
      <c r="E68" s="50"/>
      <c r="F68" s="50"/>
    </row>
    <row r="69" spans="1:6" ht="15.6">
      <c r="A69" s="47" t="s">
        <v>122</v>
      </c>
      <c r="B69" s="57" t="s">
        <v>177</v>
      </c>
      <c r="C69" s="44"/>
      <c r="E69" s="50"/>
      <c r="F69" s="51"/>
    </row>
    <row r="70" spans="1:6" ht="15.6">
      <c r="A70" s="47" t="s">
        <v>157</v>
      </c>
      <c r="B70" s="57" t="s">
        <v>177</v>
      </c>
      <c r="C70" s="45"/>
      <c r="E70" s="50"/>
      <c r="F70" s="51"/>
    </row>
    <row r="71" spans="1:6" ht="15.6">
      <c r="A71" s="47" t="s">
        <v>158</v>
      </c>
      <c r="B71" s="57" t="s">
        <v>177</v>
      </c>
      <c r="C71" s="45"/>
      <c r="E71" s="50"/>
      <c r="F71" s="51"/>
    </row>
    <row r="72" spans="1:6" ht="15.6">
      <c r="A72" s="47" t="s">
        <v>102</v>
      </c>
      <c r="B72" s="57" t="s">
        <v>177</v>
      </c>
      <c r="C72" s="45"/>
      <c r="E72" s="50"/>
      <c r="F72" s="51"/>
    </row>
    <row r="73" spans="1:6" ht="15.6">
      <c r="A73" s="47" t="s">
        <v>103</v>
      </c>
      <c r="B73" s="57" t="s">
        <v>177</v>
      </c>
      <c r="C73" s="45"/>
      <c r="E73" s="50"/>
      <c r="F73" s="51"/>
    </row>
    <row r="74" spans="1:6" ht="15.6">
      <c r="A74" s="18" t="s">
        <v>60</v>
      </c>
      <c r="B74" s="41"/>
      <c r="C74" s="19"/>
      <c r="E74" s="50"/>
      <c r="F74" s="51"/>
    </row>
    <row r="75" spans="1:6" ht="45">
      <c r="A75" s="30" t="s">
        <v>67</v>
      </c>
      <c r="B75" s="59" t="s">
        <v>177</v>
      </c>
      <c r="C75" s="26"/>
      <c r="E75" s="50"/>
      <c r="F75" s="51"/>
    </row>
    <row r="76" spans="1:6" ht="34.799999999999997" customHeight="1" thickBot="1">
      <c r="A76" s="28" t="s">
        <v>68</v>
      </c>
      <c r="B76" s="59" t="s">
        <v>177</v>
      </c>
      <c r="C76" s="26"/>
      <c r="F76" s="48"/>
    </row>
    <row r="77" spans="1:6" ht="34.799999999999997" customHeight="1" thickBot="1">
      <c r="A77" s="29" t="s">
        <v>61</v>
      </c>
      <c r="B77" s="59" t="s">
        <v>177</v>
      </c>
      <c r="C77" s="26"/>
      <c r="F77" s="48"/>
    </row>
    <row r="78" spans="1:6" ht="16.2" thickBot="1">
      <c r="A78" s="18" t="s">
        <v>62</v>
      </c>
      <c r="B78" s="41"/>
      <c r="C78" s="19"/>
      <c r="F78" s="48"/>
    </row>
    <row r="79" spans="1:6" ht="30">
      <c r="A79" s="29" t="s">
        <v>74</v>
      </c>
      <c r="B79" s="59" t="s">
        <v>177</v>
      </c>
      <c r="C79" s="26"/>
    </row>
    <row r="80" spans="1:6" ht="18" customHeight="1" thickBot="1">
      <c r="A80" s="29" t="s">
        <v>63</v>
      </c>
      <c r="B80" s="59" t="s">
        <v>177</v>
      </c>
      <c r="C80" s="26"/>
    </row>
    <row r="81" spans="1:3" ht="15.6">
      <c r="A81" s="31" t="s">
        <v>69</v>
      </c>
      <c r="B81" s="34"/>
      <c r="C81" s="21"/>
    </row>
    <row r="82" spans="1:3" ht="16.2" thickBot="1">
      <c r="A82" s="32" t="s">
        <v>70</v>
      </c>
      <c r="B82" s="42"/>
      <c r="C82" s="22"/>
    </row>
    <row r="83" spans="1:3" ht="46.8">
      <c r="A83" s="33" t="s">
        <v>75</v>
      </c>
      <c r="B83" s="43"/>
      <c r="C83" s="46"/>
    </row>
    <row r="84" spans="1:3" ht="47.4" thickBot="1">
      <c r="A84" s="32" t="s">
        <v>76</v>
      </c>
      <c r="B84" s="42"/>
      <c r="C84" s="22"/>
    </row>
  </sheetData>
  <mergeCells count="4">
    <mergeCell ref="B4:C4"/>
    <mergeCell ref="A3:C3"/>
    <mergeCell ref="A1:C1"/>
    <mergeCell ref="A2:C2"/>
  </mergeCells>
  <phoneticPr fontId="19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7"/>
  <sheetViews>
    <sheetView topLeftCell="A30" zoomScale="75" workbookViewId="0">
      <selection activeCell="A51" sqref="A51"/>
    </sheetView>
  </sheetViews>
  <sheetFormatPr defaultRowHeight="14.4"/>
  <cols>
    <col min="1" max="1" width="95.44140625" customWidth="1"/>
    <col min="2" max="2" width="16.33203125" customWidth="1"/>
    <col min="3" max="3" width="21.6640625" customWidth="1"/>
    <col min="7" max="7" width="78.33203125" customWidth="1"/>
  </cols>
  <sheetData>
    <row r="1" spans="1:3" ht="66.75" customHeight="1" thickBot="1">
      <c r="A1" s="65"/>
      <c r="B1" s="66"/>
      <c r="C1" s="67"/>
    </row>
    <row r="2" spans="1:3" ht="66.75" customHeight="1" thickBot="1">
      <c r="A2" s="68" t="s">
        <v>71</v>
      </c>
      <c r="B2" s="69"/>
      <c r="C2" s="70"/>
    </row>
    <row r="3" spans="1:3" ht="41.4" customHeight="1" thickBot="1">
      <c r="A3" s="62" t="s">
        <v>77</v>
      </c>
      <c r="B3" s="63"/>
      <c r="C3" s="64"/>
    </row>
    <row r="4" spans="1:3" ht="29.4" customHeight="1" thickBot="1">
      <c r="A4" s="27" t="s">
        <v>183</v>
      </c>
      <c r="B4" s="60"/>
      <c r="C4" s="61"/>
    </row>
    <row r="5" spans="1:3" ht="25.5" customHeight="1" thickBot="1">
      <c r="A5" s="38" t="s">
        <v>65</v>
      </c>
      <c r="B5" s="40" t="s">
        <v>66</v>
      </c>
      <c r="C5" s="39" t="s">
        <v>58</v>
      </c>
    </row>
    <row r="6" spans="1:3" ht="44.4" customHeight="1" thickBot="1">
      <c r="A6" s="36" t="s">
        <v>154</v>
      </c>
      <c r="B6" s="57" t="s">
        <v>177</v>
      </c>
      <c r="C6" s="37"/>
    </row>
    <row r="7" spans="1:3" ht="15.6">
      <c r="A7" s="23" t="s">
        <v>59</v>
      </c>
      <c r="B7" s="24" t="s">
        <v>64</v>
      </c>
      <c r="C7" s="25" t="s">
        <v>58</v>
      </c>
    </row>
    <row r="8" spans="1:3" ht="60">
      <c r="A8" s="47" t="s">
        <v>127</v>
      </c>
      <c r="B8" s="57" t="s">
        <v>177</v>
      </c>
      <c r="C8" s="53"/>
    </row>
    <row r="9" spans="1:3" ht="15.6">
      <c r="A9" s="47" t="s">
        <v>128</v>
      </c>
      <c r="B9" s="57" t="s">
        <v>177</v>
      </c>
      <c r="C9" s="53"/>
    </row>
    <row r="10" spans="1:3" ht="15.6">
      <c r="A10" s="47" t="s">
        <v>129</v>
      </c>
      <c r="B10" s="57" t="s">
        <v>177</v>
      </c>
      <c r="C10" s="53"/>
    </row>
    <row r="11" spans="1:3" ht="15.6">
      <c r="A11" s="47" t="s">
        <v>130</v>
      </c>
      <c r="B11" s="57" t="s">
        <v>177</v>
      </c>
      <c r="C11" s="20"/>
    </row>
    <row r="12" spans="1:3" ht="15.6">
      <c r="A12" s="47" t="s">
        <v>155</v>
      </c>
      <c r="B12" s="57" t="s">
        <v>177</v>
      </c>
      <c r="C12" s="20"/>
    </row>
    <row r="13" spans="1:3" ht="15.6">
      <c r="A13" s="47" t="s">
        <v>126</v>
      </c>
      <c r="B13" s="57" t="s">
        <v>177</v>
      </c>
      <c r="C13" s="20"/>
    </row>
    <row r="14" spans="1:3" ht="30">
      <c r="A14" s="47" t="s">
        <v>115</v>
      </c>
      <c r="B14" s="57" t="s">
        <v>177</v>
      </c>
      <c r="C14" s="20"/>
    </row>
    <row r="15" spans="1:3" ht="15.6">
      <c r="A15" s="47" t="s">
        <v>114</v>
      </c>
      <c r="B15" s="57" t="s">
        <v>177</v>
      </c>
      <c r="C15" s="20"/>
    </row>
    <row r="16" spans="1:3" ht="30">
      <c r="A16" s="47" t="s">
        <v>113</v>
      </c>
      <c r="B16" s="57" t="s">
        <v>177</v>
      </c>
      <c r="C16" s="20"/>
    </row>
    <row r="17" spans="1:3" ht="15.6">
      <c r="A17" s="47" t="s">
        <v>131</v>
      </c>
      <c r="B17" s="57" t="s">
        <v>177</v>
      </c>
      <c r="C17" s="20"/>
    </row>
    <row r="18" spans="1:3" ht="30">
      <c r="A18" s="47" t="s">
        <v>116</v>
      </c>
      <c r="B18" s="57" t="s">
        <v>177</v>
      </c>
      <c r="C18" s="20"/>
    </row>
    <row r="19" spans="1:3" ht="15.6">
      <c r="A19" s="47" t="s">
        <v>117</v>
      </c>
      <c r="B19" s="57" t="s">
        <v>177</v>
      </c>
      <c r="C19" s="20"/>
    </row>
    <row r="20" spans="1:3" ht="15.6">
      <c r="A20" s="47" t="s">
        <v>118</v>
      </c>
      <c r="B20" s="57" t="s">
        <v>177</v>
      </c>
      <c r="C20" s="20"/>
    </row>
    <row r="21" spans="1:3" ht="15.6">
      <c r="A21" s="47" t="s">
        <v>123</v>
      </c>
      <c r="B21" s="57" t="s">
        <v>177</v>
      </c>
      <c r="C21" s="20"/>
    </row>
    <row r="22" spans="1:3" ht="15.6">
      <c r="A22" s="47" t="s">
        <v>125</v>
      </c>
      <c r="B22" s="57" t="s">
        <v>177</v>
      </c>
      <c r="C22" s="20"/>
    </row>
    <row r="23" spans="1:3" ht="33" customHeight="1">
      <c r="A23" s="47" t="s">
        <v>14</v>
      </c>
      <c r="B23" s="57" t="s">
        <v>177</v>
      </c>
      <c r="C23" s="20"/>
    </row>
    <row r="24" spans="1:3" ht="30">
      <c r="A24" s="47" t="s">
        <v>119</v>
      </c>
      <c r="B24" s="57" t="s">
        <v>177</v>
      </c>
      <c r="C24" s="20"/>
    </row>
    <row r="25" spans="1:3" ht="15.6">
      <c r="A25" s="47" t="s">
        <v>120</v>
      </c>
      <c r="B25" s="57" t="s">
        <v>177</v>
      </c>
      <c r="C25" s="20"/>
    </row>
    <row r="26" spans="1:3" ht="16.2" customHeight="1">
      <c r="A26" s="47" t="s">
        <v>132</v>
      </c>
      <c r="B26" s="57" t="s">
        <v>177</v>
      </c>
      <c r="C26" s="20"/>
    </row>
    <row r="27" spans="1:3" ht="15.6">
      <c r="A27" s="47" t="s">
        <v>150</v>
      </c>
      <c r="B27" s="57" t="s">
        <v>177</v>
      </c>
      <c r="C27" s="20"/>
    </row>
    <row r="28" spans="1:3" ht="45">
      <c r="A28" s="47" t="s">
        <v>121</v>
      </c>
      <c r="B28" s="57" t="s">
        <v>177</v>
      </c>
      <c r="C28" s="20"/>
    </row>
    <row r="29" spans="1:3" ht="15.6">
      <c r="A29" s="47" t="s">
        <v>6</v>
      </c>
      <c r="B29" s="57" t="s">
        <v>177</v>
      </c>
      <c r="C29" s="20"/>
    </row>
    <row r="30" spans="1:3" ht="30">
      <c r="A30" s="47" t="s">
        <v>137</v>
      </c>
      <c r="B30" s="57" t="s">
        <v>177</v>
      </c>
      <c r="C30" s="20"/>
    </row>
    <row r="31" spans="1:3" ht="30">
      <c r="A31" s="47" t="s">
        <v>124</v>
      </c>
      <c r="B31" s="57" t="s">
        <v>177</v>
      </c>
      <c r="C31" s="20"/>
    </row>
    <row r="32" spans="1:3" ht="15.6">
      <c r="A32" s="49" t="s">
        <v>146</v>
      </c>
      <c r="B32" s="57"/>
      <c r="C32" s="20"/>
    </row>
    <row r="33" spans="1:7" ht="15.6">
      <c r="A33" s="47" t="s">
        <v>174</v>
      </c>
      <c r="B33" s="57" t="s">
        <v>177</v>
      </c>
      <c r="C33" s="20"/>
    </row>
    <row r="34" spans="1:7" ht="15.6">
      <c r="A34" s="47" t="s">
        <v>2</v>
      </c>
      <c r="B34" s="57" t="s">
        <v>177</v>
      </c>
      <c r="C34" s="20"/>
    </row>
    <row r="35" spans="1:7" ht="15.6">
      <c r="A35" s="47" t="s">
        <v>15</v>
      </c>
      <c r="B35" s="57" t="s">
        <v>177</v>
      </c>
      <c r="C35" s="20"/>
    </row>
    <row r="36" spans="1:7" ht="15.6">
      <c r="A36" s="47"/>
      <c r="B36" s="57"/>
      <c r="C36" s="20"/>
    </row>
    <row r="37" spans="1:7" ht="15.6">
      <c r="A37" s="55" t="s">
        <v>147</v>
      </c>
      <c r="B37" s="57"/>
      <c r="C37" s="20"/>
      <c r="G37" t="s">
        <v>153</v>
      </c>
    </row>
    <row r="38" spans="1:7" ht="15.6">
      <c r="A38" s="47" t="s">
        <v>138</v>
      </c>
      <c r="B38" s="57" t="s">
        <v>177</v>
      </c>
      <c r="C38" s="20"/>
    </row>
    <row r="39" spans="1:7" ht="16.8" customHeight="1">
      <c r="A39" s="47" t="s">
        <v>148</v>
      </c>
      <c r="B39" s="57" t="s">
        <v>177</v>
      </c>
      <c r="C39" s="20"/>
    </row>
    <row r="40" spans="1:7" ht="15.6">
      <c r="A40" s="47" t="s">
        <v>145</v>
      </c>
      <c r="B40" s="57" t="s">
        <v>177</v>
      </c>
      <c r="C40" s="20"/>
    </row>
    <row r="41" spans="1:7" ht="15.6">
      <c r="A41" s="47" t="s">
        <v>144</v>
      </c>
      <c r="B41" s="57" t="s">
        <v>177</v>
      </c>
      <c r="C41" s="20"/>
    </row>
    <row r="42" spans="1:7" ht="15.6">
      <c r="A42" s="47" t="s">
        <v>143</v>
      </c>
      <c r="B42" s="57" t="s">
        <v>177</v>
      </c>
      <c r="C42" s="20"/>
    </row>
    <row r="43" spans="1:7" ht="15.6">
      <c r="A43" s="47" t="s">
        <v>139</v>
      </c>
      <c r="B43" s="57" t="s">
        <v>177</v>
      </c>
      <c r="C43" s="20"/>
    </row>
    <row r="44" spans="1:7" ht="15.6">
      <c r="A44" s="47" t="s">
        <v>140</v>
      </c>
      <c r="B44" s="57" t="s">
        <v>177</v>
      </c>
      <c r="C44" s="20"/>
    </row>
    <row r="45" spans="1:7" ht="15.6">
      <c r="A45" s="47" t="s">
        <v>141</v>
      </c>
      <c r="B45" s="57" t="s">
        <v>177</v>
      </c>
      <c r="C45" s="20"/>
    </row>
    <row r="46" spans="1:7" ht="15.6">
      <c r="A46" s="47" t="s">
        <v>142</v>
      </c>
      <c r="B46" s="57" t="s">
        <v>177</v>
      </c>
      <c r="C46" s="20"/>
    </row>
    <row r="47" spans="1:7" ht="15.6">
      <c r="A47" s="47" t="s">
        <v>151</v>
      </c>
      <c r="B47" s="57" t="s">
        <v>177</v>
      </c>
      <c r="C47" s="20"/>
    </row>
    <row r="48" spans="1:7" ht="15.6">
      <c r="A48" s="47" t="s">
        <v>152</v>
      </c>
      <c r="B48" s="57" t="s">
        <v>177</v>
      </c>
      <c r="C48" s="20"/>
    </row>
    <row r="49" spans="1:5" ht="15.6">
      <c r="A49" s="35" t="s">
        <v>133</v>
      </c>
      <c r="B49" s="35"/>
      <c r="C49" s="35"/>
    </row>
    <row r="50" spans="1:5" ht="33" customHeight="1">
      <c r="A50" s="47" t="s">
        <v>135</v>
      </c>
      <c r="B50" s="57" t="s">
        <v>177</v>
      </c>
      <c r="C50" s="20"/>
    </row>
    <row r="51" spans="1:5" ht="33" customHeight="1">
      <c r="A51" s="47" t="s">
        <v>136</v>
      </c>
      <c r="B51" s="57" t="s">
        <v>177</v>
      </c>
      <c r="C51" s="20"/>
    </row>
    <row r="52" spans="1:5" ht="15.6">
      <c r="A52" s="47" t="s">
        <v>162</v>
      </c>
      <c r="B52" s="57" t="s">
        <v>177</v>
      </c>
      <c r="C52" s="20"/>
    </row>
    <row r="53" spans="1:5" ht="15.6">
      <c r="A53" s="47" t="s">
        <v>134</v>
      </c>
      <c r="B53" s="57" t="s">
        <v>177</v>
      </c>
      <c r="C53" s="20"/>
    </row>
    <row r="54" spans="1:5" ht="15.6">
      <c r="A54" s="47" t="s">
        <v>149</v>
      </c>
      <c r="B54" s="57" t="s">
        <v>177</v>
      </c>
      <c r="C54" s="20"/>
    </row>
    <row r="55" spans="1:5" ht="15.6">
      <c r="A55" s="47" t="s">
        <v>182</v>
      </c>
      <c r="B55" s="57" t="s">
        <v>177</v>
      </c>
      <c r="C55" s="56"/>
      <c r="E55" s="50"/>
    </row>
    <row r="56" spans="1:5" ht="15.6">
      <c r="A56" s="47" t="s">
        <v>92</v>
      </c>
      <c r="B56" s="57" t="s">
        <v>177</v>
      </c>
      <c r="C56" s="26"/>
      <c r="E56" s="50"/>
    </row>
    <row r="57" spans="1:5" ht="15.6">
      <c r="A57" s="18" t="s">
        <v>60</v>
      </c>
      <c r="B57" s="41"/>
      <c r="C57" s="19"/>
      <c r="E57" s="50"/>
    </row>
    <row r="58" spans="1:5" ht="45">
      <c r="A58" s="30" t="s">
        <v>67</v>
      </c>
      <c r="B58" s="57" t="s">
        <v>177</v>
      </c>
      <c r="C58" s="26"/>
      <c r="E58" s="50"/>
    </row>
    <row r="59" spans="1:5" ht="30">
      <c r="A59" s="28" t="s">
        <v>68</v>
      </c>
      <c r="B59" s="57" t="s">
        <v>177</v>
      </c>
      <c r="C59" s="26"/>
    </row>
    <row r="60" spans="1:5" ht="30">
      <c r="A60" s="29" t="s">
        <v>61</v>
      </c>
      <c r="B60" s="57" t="s">
        <v>177</v>
      </c>
      <c r="C60" s="26"/>
    </row>
    <row r="61" spans="1:5" ht="15.6">
      <c r="A61" s="18" t="s">
        <v>62</v>
      </c>
      <c r="B61" s="41"/>
      <c r="C61" s="19"/>
    </row>
    <row r="62" spans="1:5" ht="30">
      <c r="A62" s="29" t="s">
        <v>74</v>
      </c>
      <c r="B62" s="57" t="s">
        <v>177</v>
      </c>
      <c r="C62" s="26"/>
    </row>
    <row r="63" spans="1:5" ht="18" customHeight="1" thickBot="1">
      <c r="A63" s="29" t="s">
        <v>63</v>
      </c>
      <c r="B63" s="57" t="s">
        <v>177</v>
      </c>
      <c r="C63" s="26"/>
    </row>
    <row r="64" spans="1:5" ht="15.6">
      <c r="A64" s="31" t="s">
        <v>69</v>
      </c>
      <c r="B64" s="34"/>
      <c r="C64" s="21"/>
    </row>
    <row r="65" spans="1:3" ht="16.2" thickBot="1">
      <c r="A65" s="32" t="s">
        <v>70</v>
      </c>
      <c r="B65" s="42"/>
      <c r="C65" s="22"/>
    </row>
    <row r="66" spans="1:3" ht="46.8">
      <c r="A66" s="33" t="s">
        <v>75</v>
      </c>
      <c r="B66" s="43"/>
      <c r="C66" s="46"/>
    </row>
    <row r="67" spans="1:3" ht="47.4" thickBot="1">
      <c r="A67" s="32" t="s">
        <v>76</v>
      </c>
      <c r="B67" s="42"/>
      <c r="C67" s="22"/>
    </row>
  </sheetData>
  <mergeCells count="4">
    <mergeCell ref="B4:C4"/>
    <mergeCell ref="A3:C3"/>
    <mergeCell ref="A1:C1"/>
    <mergeCell ref="A2:C2"/>
  </mergeCells>
  <phoneticPr fontId="19" type="noConversion"/>
  <pageMargins left="0.7" right="0.7" top="0.78740157499999996" bottom="0.78740157499999996" header="0.3" footer="0.3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abSelected="1" topLeftCell="A7" zoomScale="75" zoomScaleNormal="80" workbookViewId="0">
      <selection activeCell="E20" sqref="E20:F20"/>
    </sheetView>
  </sheetViews>
  <sheetFormatPr defaultColWidth="9.109375" defaultRowHeight="14.4"/>
  <cols>
    <col min="1" max="3" width="25.109375" style="1" customWidth="1"/>
    <col min="4" max="4" width="24.33203125" style="1" customWidth="1"/>
    <col min="5" max="8" width="9.109375" style="1"/>
    <col min="9" max="10" width="9.109375" style="11"/>
    <col min="11" max="11" width="13.33203125" style="1" customWidth="1"/>
    <col min="12" max="16384" width="9.109375" style="1"/>
  </cols>
  <sheetData>
    <row r="1" spans="1:10" ht="21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3.6" thickBot="1">
      <c r="A2" s="89" t="s">
        <v>30</v>
      </c>
      <c r="B2" s="90"/>
      <c r="C2" s="90"/>
      <c r="D2" s="90"/>
      <c r="E2" s="90"/>
      <c r="F2" s="90"/>
      <c r="G2" s="90"/>
      <c r="H2" s="90"/>
      <c r="I2" s="90"/>
      <c r="J2" s="91"/>
    </row>
    <row r="3" spans="1:10" ht="27" customHeight="1" thickBot="1">
      <c r="A3" s="17" t="s">
        <v>57</v>
      </c>
      <c r="B3" s="76" t="s">
        <v>172</v>
      </c>
      <c r="C3" s="88"/>
      <c r="D3" s="88"/>
      <c r="E3" s="88"/>
      <c r="F3" s="88"/>
      <c r="G3" s="88"/>
      <c r="H3" s="88"/>
      <c r="I3" s="88"/>
      <c r="J3" s="88"/>
    </row>
    <row r="4" spans="1:10">
      <c r="A4" s="3" t="s">
        <v>18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2" t="s">
        <v>169</v>
      </c>
      <c r="B5" s="93"/>
      <c r="C5" s="93"/>
      <c r="D5" s="93"/>
      <c r="E5" s="93"/>
      <c r="F5" s="93"/>
      <c r="G5" s="93"/>
      <c r="H5" s="93"/>
      <c r="I5" s="93"/>
      <c r="J5" s="94"/>
    </row>
    <row r="6" spans="1:10">
      <c r="A6" s="98" t="s">
        <v>31</v>
      </c>
      <c r="B6" s="99"/>
      <c r="C6" s="99"/>
      <c r="D6" s="4" t="s">
        <v>19</v>
      </c>
      <c r="E6" s="2"/>
      <c r="F6" s="2"/>
      <c r="G6" s="100" t="s">
        <v>20</v>
      </c>
      <c r="H6" s="99"/>
      <c r="I6" s="99"/>
      <c r="J6" s="9"/>
    </row>
    <row r="7" spans="1:10" ht="15" thickBot="1">
      <c r="A7" s="101" t="s">
        <v>170</v>
      </c>
      <c r="B7" s="102"/>
      <c r="C7" s="102"/>
      <c r="D7" s="106" t="s">
        <v>171</v>
      </c>
      <c r="E7" s="107"/>
      <c r="F7" s="107"/>
      <c r="G7" s="103" t="s">
        <v>173</v>
      </c>
      <c r="H7" s="104"/>
      <c r="I7" s="104"/>
      <c r="J7" s="105"/>
    </row>
    <row r="8" spans="1:10" ht="21.75" customHeight="1" thickTop="1" thickBot="1">
      <c r="A8" s="122" t="s">
        <v>37</v>
      </c>
      <c r="B8" s="123"/>
      <c r="C8" s="123"/>
      <c r="D8" s="123"/>
      <c r="E8" s="123"/>
      <c r="F8" s="123"/>
      <c r="G8" s="123"/>
      <c r="H8" s="123"/>
      <c r="I8" s="123"/>
      <c r="J8" s="124"/>
    </row>
    <row r="9" spans="1:10" ht="15" thickBot="1">
      <c r="A9" s="95"/>
      <c r="B9" s="96"/>
      <c r="C9" s="96"/>
      <c r="D9" s="97"/>
      <c r="E9" s="108" t="s">
        <v>21</v>
      </c>
      <c r="F9" s="108"/>
      <c r="G9" s="108" t="s">
        <v>22</v>
      </c>
      <c r="H9" s="108"/>
      <c r="I9" s="108" t="s">
        <v>23</v>
      </c>
      <c r="J9" s="111"/>
    </row>
    <row r="10" spans="1:10" s="5" customFormat="1" ht="15" thickBot="1">
      <c r="A10" s="125" t="s">
        <v>34</v>
      </c>
      <c r="B10" s="126"/>
      <c r="C10" s="126"/>
      <c r="D10" s="14" t="s">
        <v>55</v>
      </c>
      <c r="E10" s="76">
        <v>811651</v>
      </c>
      <c r="F10" s="77"/>
      <c r="G10" s="76">
        <f>E10*0.21</f>
        <v>170446.71</v>
      </c>
      <c r="H10" s="77"/>
      <c r="I10" s="83">
        <f>E10*1.21</f>
        <v>982097.71</v>
      </c>
      <c r="J10" s="84"/>
    </row>
    <row r="11" spans="1:10" s="5" customFormat="1" ht="15" thickBot="1">
      <c r="A11" s="15" t="s">
        <v>36</v>
      </c>
      <c r="B11" s="16"/>
      <c r="C11" s="16"/>
      <c r="D11" s="13">
        <v>1</v>
      </c>
      <c r="E11" s="76">
        <v>811651</v>
      </c>
      <c r="F11" s="77"/>
      <c r="G11" s="76">
        <f>E11*0.21</f>
        <v>170446.71</v>
      </c>
      <c r="H11" s="77"/>
      <c r="I11" s="83">
        <f>E11*1.21</f>
        <v>982097.71</v>
      </c>
      <c r="J11" s="84"/>
    </row>
    <row r="12" spans="1:10" ht="15" thickBot="1">
      <c r="A12" s="78" t="s">
        <v>35</v>
      </c>
      <c r="B12" s="79"/>
      <c r="C12" s="79"/>
      <c r="D12" s="79"/>
      <c r="E12" s="79"/>
      <c r="F12" s="79"/>
      <c r="G12" s="79"/>
      <c r="H12" s="79"/>
      <c r="I12" s="12">
        <v>2</v>
      </c>
      <c r="J12" s="6" t="s">
        <v>24</v>
      </c>
    </row>
    <row r="13" spans="1:10" ht="5.25" customHeight="1" thickBot="1">
      <c r="A13" s="80"/>
      <c r="B13" s="81"/>
      <c r="C13" s="81"/>
      <c r="D13" s="81"/>
      <c r="E13" s="81"/>
      <c r="F13" s="81"/>
      <c r="G13" s="81"/>
      <c r="H13" s="81"/>
      <c r="I13" s="81"/>
      <c r="J13" s="82"/>
    </row>
    <row r="14" spans="1:10" ht="18" customHeight="1" thickBot="1">
      <c r="A14" s="85" t="s">
        <v>56</v>
      </c>
      <c r="B14" s="86"/>
      <c r="C14" s="86"/>
      <c r="D14" s="86"/>
      <c r="E14" s="86"/>
      <c r="F14" s="86"/>
      <c r="G14" s="86"/>
      <c r="H14" s="86"/>
      <c r="I14" s="86"/>
      <c r="J14" s="87"/>
    </row>
    <row r="15" spans="1:10" ht="15" thickBot="1">
      <c r="A15" s="72"/>
      <c r="B15" s="73"/>
      <c r="C15" s="73"/>
      <c r="D15" s="73"/>
      <c r="E15" s="108" t="s">
        <v>21</v>
      </c>
      <c r="F15" s="108"/>
      <c r="G15" s="108" t="s">
        <v>22</v>
      </c>
      <c r="H15" s="108"/>
      <c r="I15" s="108" t="s">
        <v>23</v>
      </c>
      <c r="J15" s="111"/>
    </row>
    <row r="16" spans="1:10" ht="32.25" customHeight="1" thickBot="1">
      <c r="A16" s="74" t="s">
        <v>32</v>
      </c>
      <c r="B16" s="75"/>
      <c r="C16" s="75"/>
      <c r="D16" s="75"/>
      <c r="E16" s="112">
        <v>10920</v>
      </c>
      <c r="F16" s="112"/>
      <c r="G16" s="112">
        <f>E16*0.21</f>
        <v>2293.1999999999998</v>
      </c>
      <c r="H16" s="112"/>
      <c r="I16" s="113">
        <f>E16*1.21</f>
        <v>13213.199999999999</v>
      </c>
      <c r="J16" s="114"/>
    </row>
    <row r="17" spans="1:10" ht="15" thickBot="1">
      <c r="A17" s="78" t="s">
        <v>38</v>
      </c>
      <c r="B17" s="79"/>
      <c r="C17" s="79"/>
      <c r="D17" s="79"/>
      <c r="E17" s="79"/>
      <c r="F17" s="79"/>
      <c r="G17" s="79"/>
      <c r="H17" s="79"/>
      <c r="I17" s="12">
        <v>1</v>
      </c>
      <c r="J17" s="6" t="s">
        <v>25</v>
      </c>
    </row>
    <row r="18" spans="1:10" ht="32.25" customHeight="1" thickBot="1">
      <c r="A18" s="120" t="s">
        <v>33</v>
      </c>
      <c r="B18" s="121"/>
      <c r="C18" s="121"/>
      <c r="D18" s="121"/>
      <c r="E18" s="109">
        <f>E16*(8-I12)*I17</f>
        <v>65520</v>
      </c>
      <c r="F18" s="109"/>
      <c r="G18" s="109">
        <f>G16*(8-I12)*I17</f>
        <v>13759.199999999999</v>
      </c>
      <c r="H18" s="109"/>
      <c r="I18" s="109">
        <f>I16*(8-I12)*I17</f>
        <v>79279.199999999997</v>
      </c>
      <c r="J18" s="110"/>
    </row>
    <row r="19" spans="1:10" ht="3.75" customHeight="1" thickBot="1">
      <c r="A19" s="80"/>
      <c r="B19" s="81"/>
      <c r="C19" s="81"/>
      <c r="D19" s="81"/>
      <c r="E19" s="81"/>
      <c r="F19" s="81"/>
      <c r="G19" s="81"/>
      <c r="H19" s="81"/>
      <c r="I19" s="81"/>
      <c r="J19" s="82"/>
    </row>
    <row r="20" spans="1:10" ht="47.25" customHeight="1" thickBot="1">
      <c r="A20" s="116" t="s">
        <v>39</v>
      </c>
      <c r="B20" s="117"/>
      <c r="C20" s="117"/>
      <c r="D20" s="117"/>
      <c r="E20" s="112">
        <v>12999</v>
      </c>
      <c r="F20" s="112"/>
      <c r="G20" s="112">
        <f>E20*0.21</f>
        <v>2729.79</v>
      </c>
      <c r="H20" s="112"/>
      <c r="I20" s="113">
        <f>E20*1.21</f>
        <v>15728.789999999999</v>
      </c>
      <c r="J20" s="114"/>
    </row>
    <row r="21" spans="1:10" ht="15" thickBot="1">
      <c r="A21" s="78" t="s">
        <v>43</v>
      </c>
      <c r="B21" s="79"/>
      <c r="C21" s="79"/>
      <c r="D21" s="79"/>
      <c r="E21" s="79"/>
      <c r="F21" s="79"/>
      <c r="G21" s="79"/>
      <c r="H21" s="79"/>
      <c r="I21" s="12">
        <v>0.5</v>
      </c>
      <c r="J21" s="6" t="s">
        <v>25</v>
      </c>
    </row>
    <row r="22" spans="1:10" ht="33.75" customHeight="1" thickBot="1">
      <c r="A22" s="118" t="s">
        <v>40</v>
      </c>
      <c r="B22" s="119"/>
      <c r="C22" s="119"/>
      <c r="D22" s="119"/>
      <c r="E22" s="109">
        <f>E20*(8-I12)*I21</f>
        <v>38997</v>
      </c>
      <c r="F22" s="109"/>
      <c r="G22" s="109">
        <f>G20*(8-I12)*I21</f>
        <v>8189.37</v>
      </c>
      <c r="H22" s="109"/>
      <c r="I22" s="109">
        <f>I20*(8-I12)*I21</f>
        <v>47186.369999999995</v>
      </c>
      <c r="J22" s="110"/>
    </row>
    <row r="23" spans="1:10" ht="5.25" customHeight="1" thickBot="1">
      <c r="A23" s="80"/>
      <c r="B23" s="81"/>
      <c r="C23" s="81"/>
      <c r="D23" s="81"/>
      <c r="E23" s="81"/>
      <c r="F23" s="81"/>
      <c r="G23" s="81"/>
      <c r="H23" s="81"/>
      <c r="I23" s="81"/>
      <c r="J23" s="82"/>
    </row>
    <row r="24" spans="1:10" ht="54" customHeight="1" thickBot="1">
      <c r="A24" s="116" t="s">
        <v>41</v>
      </c>
      <c r="B24" s="117"/>
      <c r="C24" s="117"/>
      <c r="D24" s="117"/>
      <c r="E24" s="112"/>
      <c r="F24" s="112"/>
      <c r="G24" s="112"/>
      <c r="H24" s="112"/>
      <c r="I24" s="113"/>
      <c r="J24" s="114"/>
    </row>
    <row r="25" spans="1:10" ht="15" thickBot="1">
      <c r="A25" s="74" t="s">
        <v>42</v>
      </c>
      <c r="B25" s="115"/>
      <c r="C25" s="115"/>
      <c r="D25" s="115"/>
      <c r="E25" s="115"/>
      <c r="F25" s="115"/>
      <c r="G25" s="115"/>
      <c r="H25" s="115"/>
      <c r="I25" s="12"/>
      <c r="J25" s="6" t="s">
        <v>25</v>
      </c>
    </row>
    <row r="26" spans="1:10" ht="36" customHeight="1" thickBot="1">
      <c r="A26" s="142" t="s">
        <v>44</v>
      </c>
      <c r="B26" s="143"/>
      <c r="C26" s="143"/>
      <c r="D26" s="143"/>
      <c r="E26" s="109">
        <f>E24*(8-I12)*I25</f>
        <v>0</v>
      </c>
      <c r="F26" s="109"/>
      <c r="G26" s="109">
        <f>G24*(8-I12)*I25</f>
        <v>0</v>
      </c>
      <c r="H26" s="109"/>
      <c r="I26" s="109">
        <f>I24*(8-I12)*I25</f>
        <v>0</v>
      </c>
      <c r="J26" s="110"/>
    </row>
    <row r="27" spans="1:10" ht="4.5" customHeight="1" thickBot="1">
      <c r="A27" s="128"/>
      <c r="B27" s="129"/>
      <c r="C27" s="129"/>
      <c r="D27" s="129"/>
      <c r="E27" s="129"/>
      <c r="F27" s="129"/>
      <c r="G27" s="129"/>
      <c r="H27" s="129"/>
      <c r="I27" s="129"/>
      <c r="J27" s="130"/>
    </row>
    <row r="28" spans="1:10" ht="30" customHeight="1" thickBot="1">
      <c r="A28" s="144" t="s">
        <v>45</v>
      </c>
      <c r="B28" s="145"/>
      <c r="C28" s="145"/>
      <c r="D28" s="145"/>
      <c r="E28" s="109">
        <f>D11*(E18+E22+E26)</f>
        <v>104517</v>
      </c>
      <c r="F28" s="109"/>
      <c r="G28" s="109">
        <f>D11*(G18+G22+G26)</f>
        <v>21948.57</v>
      </c>
      <c r="H28" s="109"/>
      <c r="I28" s="109">
        <f>D11*(I18+I22+I26)</f>
        <v>126465.56999999999</v>
      </c>
      <c r="J28" s="110"/>
    </row>
    <row r="29" spans="1:10" ht="29.25" customHeight="1" thickBot="1">
      <c r="A29" s="85" t="s">
        <v>72</v>
      </c>
      <c r="B29" s="86"/>
      <c r="C29" s="86"/>
      <c r="D29" s="86"/>
      <c r="E29" s="86"/>
      <c r="F29" s="86"/>
      <c r="G29" s="86"/>
      <c r="H29" s="86"/>
      <c r="I29" s="86"/>
      <c r="J29" s="87"/>
    </row>
    <row r="30" spans="1:10" ht="29.25" customHeight="1" thickBot="1">
      <c r="A30" s="74" t="s">
        <v>47</v>
      </c>
      <c r="B30" s="75"/>
      <c r="C30" s="75"/>
      <c r="D30" s="75"/>
      <c r="E30" s="112">
        <v>980</v>
      </c>
      <c r="F30" s="112"/>
      <c r="G30" s="112">
        <f>E30*0.21</f>
        <v>205.79999999999998</v>
      </c>
      <c r="H30" s="112"/>
      <c r="I30" s="112">
        <f>E30*1.21</f>
        <v>1185.8</v>
      </c>
      <c r="J30" s="131"/>
    </row>
    <row r="31" spans="1:10" ht="48" customHeight="1" thickBot="1">
      <c r="A31" s="74" t="s">
        <v>48</v>
      </c>
      <c r="B31" s="75"/>
      <c r="C31" s="75"/>
      <c r="D31" s="75"/>
      <c r="E31" s="112">
        <v>2456.5</v>
      </c>
      <c r="F31" s="112"/>
      <c r="G31" s="112">
        <f>E31*0.21</f>
        <v>515.86500000000001</v>
      </c>
      <c r="H31" s="112"/>
      <c r="I31" s="112">
        <f>E31*1.21</f>
        <v>2972.3649999999998</v>
      </c>
      <c r="J31" s="131"/>
    </row>
    <row r="32" spans="1:10" ht="39" customHeight="1" thickBot="1">
      <c r="A32" s="134" t="s">
        <v>49</v>
      </c>
      <c r="B32" s="135"/>
      <c r="C32" s="135"/>
      <c r="D32" s="135"/>
      <c r="E32" s="109">
        <f>(E30+E31)*1*(8-I12)</f>
        <v>20619</v>
      </c>
      <c r="F32" s="109"/>
      <c r="G32" s="109">
        <f>(G30+G31)*1*(8-I12)</f>
        <v>4329.99</v>
      </c>
      <c r="H32" s="109"/>
      <c r="I32" s="109">
        <f>(I30+I31)*1*(8-I12)</f>
        <v>24948.989999999998</v>
      </c>
      <c r="J32" s="110"/>
    </row>
    <row r="33" spans="1:10" ht="30" customHeight="1" thickBot="1">
      <c r="A33" s="85" t="s">
        <v>73</v>
      </c>
      <c r="B33" s="86"/>
      <c r="C33" s="86"/>
      <c r="D33" s="86"/>
      <c r="E33" s="86"/>
      <c r="F33" s="86"/>
      <c r="G33" s="86"/>
      <c r="H33" s="86"/>
      <c r="I33" s="86"/>
      <c r="J33" s="87"/>
    </row>
    <row r="34" spans="1:10" ht="51" customHeight="1" thickBot="1">
      <c r="A34" s="74" t="s">
        <v>46</v>
      </c>
      <c r="B34" s="75"/>
      <c r="C34" s="75"/>
      <c r="D34" s="75"/>
      <c r="E34" s="112">
        <v>1960</v>
      </c>
      <c r="F34" s="112"/>
      <c r="G34" s="112">
        <f>E34*0.21</f>
        <v>411.59999999999997</v>
      </c>
      <c r="H34" s="112"/>
      <c r="I34" s="112">
        <f>E34*1.21</f>
        <v>2371.6</v>
      </c>
      <c r="J34" s="131"/>
    </row>
    <row r="35" spans="1:10" ht="3.75" customHeight="1" thickBot="1">
      <c r="A35" s="139"/>
      <c r="B35" s="140"/>
      <c r="C35" s="140"/>
      <c r="D35" s="140"/>
      <c r="E35" s="140"/>
      <c r="F35" s="140"/>
      <c r="G35" s="140"/>
      <c r="H35" s="140"/>
      <c r="I35" s="140"/>
      <c r="J35" s="141"/>
    </row>
    <row r="36" spans="1:10" s="7" customFormat="1" ht="39.75" customHeight="1" thickBot="1">
      <c r="A36" s="148" t="s">
        <v>50</v>
      </c>
      <c r="B36" s="149"/>
      <c r="C36" s="149"/>
      <c r="D36" s="149"/>
      <c r="E36" s="133">
        <f>E11+E28+E34+E32</f>
        <v>938747</v>
      </c>
      <c r="F36" s="133"/>
      <c r="G36" s="133">
        <f>G11+G28+G34+G32</f>
        <v>197136.87</v>
      </c>
      <c r="H36" s="133"/>
      <c r="I36" s="133">
        <f>I11+I28+I34+I32</f>
        <v>1135883.8700000001</v>
      </c>
      <c r="J36" s="136"/>
    </row>
    <row r="37" spans="1:10" ht="9.75" customHeight="1"/>
    <row r="38" spans="1:10" ht="30" customHeight="1">
      <c r="A38" s="138" t="s">
        <v>163</v>
      </c>
      <c r="B38" s="138"/>
      <c r="C38" s="138"/>
      <c r="D38" s="138"/>
      <c r="E38" s="138"/>
      <c r="F38" s="138"/>
      <c r="G38" s="138"/>
      <c r="H38" s="138"/>
      <c r="I38" s="138"/>
      <c r="J38" s="138"/>
    </row>
    <row r="39" spans="1:10" ht="32.25" customHeight="1">
      <c r="A39" s="132" t="s">
        <v>164</v>
      </c>
      <c r="B39" s="132"/>
      <c r="C39" s="132"/>
      <c r="D39" s="132"/>
      <c r="E39" s="132"/>
      <c r="F39" s="132"/>
      <c r="G39" s="132"/>
      <c r="H39" s="132"/>
      <c r="I39" s="132"/>
      <c r="J39" s="132"/>
    </row>
    <row r="40" spans="1:10" ht="46.5" customHeight="1">
      <c r="A40" s="146" t="s">
        <v>165</v>
      </c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 ht="44.25" customHeight="1">
      <c r="A41" s="147" t="s">
        <v>166</v>
      </c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9" customHeight="1">
      <c r="A42" s="137"/>
      <c r="B42" s="137"/>
      <c r="C42" s="137"/>
      <c r="D42" s="137"/>
      <c r="E42" s="137"/>
      <c r="F42" s="137"/>
      <c r="G42" s="137"/>
      <c r="H42" s="137"/>
      <c r="I42" s="137"/>
      <c r="J42" s="137"/>
    </row>
    <row r="43" spans="1:10" ht="31.5" customHeight="1">
      <c r="A43" s="127" t="s">
        <v>54</v>
      </c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10" ht="33" customHeight="1">
      <c r="A44" s="127" t="s">
        <v>167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 ht="39" customHeight="1">
      <c r="A45" s="127" t="s">
        <v>168</v>
      </c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6.2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3:J43"/>
    <mergeCell ref="E31:F31"/>
    <mergeCell ref="G31:H31"/>
    <mergeCell ref="A40:J40"/>
    <mergeCell ref="A41:J41"/>
    <mergeCell ref="E32:F32"/>
    <mergeCell ref="G36:H36"/>
    <mergeCell ref="A36:D36"/>
    <mergeCell ref="G32:H32"/>
    <mergeCell ref="E28:F28"/>
    <mergeCell ref="G28:H28"/>
    <mergeCell ref="I31:J31"/>
    <mergeCell ref="I28:J28"/>
    <mergeCell ref="G26:H26"/>
    <mergeCell ref="A28:D28"/>
    <mergeCell ref="I30:J30"/>
    <mergeCell ref="A31:D31"/>
    <mergeCell ref="E30:F30"/>
    <mergeCell ref="A44:J44"/>
    <mergeCell ref="A39:J39"/>
    <mergeCell ref="I26:J26"/>
    <mergeCell ref="E36:F36"/>
    <mergeCell ref="A32:D32"/>
    <mergeCell ref="A33:J33"/>
    <mergeCell ref="I36:J36"/>
    <mergeCell ref="A42:J42"/>
    <mergeCell ref="A38:J38"/>
    <mergeCell ref="A35:J35"/>
    <mergeCell ref="G22:H22"/>
    <mergeCell ref="E26:F26"/>
    <mergeCell ref="A23:J23"/>
    <mergeCell ref="A24:D24"/>
    <mergeCell ref="E24:F24"/>
    <mergeCell ref="G24:H24"/>
    <mergeCell ref="A26:D26"/>
    <mergeCell ref="G30:H30"/>
    <mergeCell ref="A45:J45"/>
    <mergeCell ref="A27:J27"/>
    <mergeCell ref="A34:D34"/>
    <mergeCell ref="E34:F34"/>
    <mergeCell ref="G34:H34"/>
    <mergeCell ref="I34:J34"/>
    <mergeCell ref="A29:J29"/>
    <mergeCell ref="A30:D30"/>
    <mergeCell ref="I32:J32"/>
    <mergeCell ref="A18:D18"/>
    <mergeCell ref="I10:J10"/>
    <mergeCell ref="A8:J8"/>
    <mergeCell ref="G10:H10"/>
    <mergeCell ref="A10:C10"/>
    <mergeCell ref="I9:J9"/>
    <mergeCell ref="G9:H9"/>
    <mergeCell ref="I16:J16"/>
    <mergeCell ref="I20:J20"/>
    <mergeCell ref="A25:H25"/>
    <mergeCell ref="A20:D20"/>
    <mergeCell ref="E20:F20"/>
    <mergeCell ref="G20:H20"/>
    <mergeCell ref="A21:H21"/>
    <mergeCell ref="A22:D22"/>
    <mergeCell ref="E22:F22"/>
    <mergeCell ref="I24:J24"/>
    <mergeCell ref="I22:J22"/>
    <mergeCell ref="A19:J19"/>
    <mergeCell ref="I18:J18"/>
    <mergeCell ref="E15:F15"/>
    <mergeCell ref="G15:H15"/>
    <mergeCell ref="I15:J15"/>
    <mergeCell ref="E18:F18"/>
    <mergeCell ref="G18:H18"/>
    <mergeCell ref="E16:F16"/>
    <mergeCell ref="G16:H16"/>
    <mergeCell ref="A17:H17"/>
    <mergeCell ref="A2:J2"/>
    <mergeCell ref="A5:J5"/>
    <mergeCell ref="A9:D9"/>
    <mergeCell ref="E10:F10"/>
    <mergeCell ref="A6:C6"/>
    <mergeCell ref="G6:I6"/>
    <mergeCell ref="A7:C7"/>
    <mergeCell ref="G7:J7"/>
    <mergeCell ref="D7:F7"/>
    <mergeCell ref="E9:F9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B3:J3"/>
  </mergeCells>
  <phoneticPr fontId="19" type="noConversion"/>
  <hyperlinks>
    <hyperlink ref="G7" r:id="rId1"/>
  </hyperlinks>
  <pageMargins left="0.24" right="0.24" top="0.25" bottom="0.22" header="0.2" footer="0.2"/>
  <pageSetup paperSize="9" scale="61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topLeftCell="A22" zoomScale="80" zoomScaleNormal="80" workbookViewId="0">
      <selection activeCell="E18" sqref="E18:F18"/>
    </sheetView>
  </sheetViews>
  <sheetFormatPr defaultColWidth="9.109375" defaultRowHeight="14.4"/>
  <cols>
    <col min="1" max="4" width="25.109375" style="1" customWidth="1"/>
    <col min="5" max="8" width="9.109375" style="1"/>
    <col min="9" max="10" width="9.109375" style="11"/>
    <col min="11" max="11" width="13.33203125" style="1" customWidth="1"/>
    <col min="12" max="16384" width="9.109375" style="1"/>
  </cols>
  <sheetData>
    <row r="1" spans="1:10" ht="21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3.6" thickBot="1">
      <c r="A2" s="89" t="s">
        <v>30</v>
      </c>
      <c r="B2" s="90"/>
      <c r="C2" s="90"/>
      <c r="D2" s="90"/>
      <c r="E2" s="90"/>
      <c r="F2" s="90"/>
      <c r="G2" s="90"/>
      <c r="H2" s="90"/>
      <c r="I2" s="90"/>
      <c r="J2" s="91"/>
    </row>
    <row r="3" spans="1:10" ht="27" customHeight="1" thickBot="1">
      <c r="A3" s="17" t="s">
        <v>57</v>
      </c>
      <c r="B3" s="76"/>
      <c r="C3" s="88"/>
      <c r="D3" s="88"/>
      <c r="E3" s="88"/>
      <c r="F3" s="88"/>
      <c r="G3" s="88"/>
      <c r="H3" s="88"/>
      <c r="I3" s="88"/>
      <c r="J3" s="88"/>
    </row>
    <row r="4" spans="1:10">
      <c r="A4" s="3" t="s">
        <v>18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53"/>
      <c r="B5" s="93"/>
      <c r="C5" s="93"/>
      <c r="D5" s="93"/>
      <c r="E5" s="93"/>
      <c r="F5" s="93"/>
      <c r="G5" s="93"/>
      <c r="H5" s="93"/>
      <c r="I5" s="93"/>
      <c r="J5" s="94"/>
    </row>
    <row r="6" spans="1:10">
      <c r="A6" s="98" t="s">
        <v>31</v>
      </c>
      <c r="B6" s="99"/>
      <c r="C6" s="99"/>
      <c r="D6" s="4" t="s">
        <v>19</v>
      </c>
      <c r="E6" s="2"/>
      <c r="F6" s="2"/>
      <c r="G6" s="100" t="s">
        <v>20</v>
      </c>
      <c r="H6" s="99"/>
      <c r="I6" s="99"/>
      <c r="J6" s="9"/>
    </row>
    <row r="7" spans="1:10" ht="15" thickBot="1">
      <c r="A7" s="154"/>
      <c r="B7" s="102"/>
      <c r="C7" s="102"/>
      <c r="D7" s="156"/>
      <c r="E7" s="107"/>
      <c r="F7" s="107"/>
      <c r="G7" s="155"/>
      <c r="H7" s="104"/>
      <c r="I7" s="104"/>
      <c r="J7" s="105"/>
    </row>
    <row r="8" spans="1:10" ht="21.75" customHeight="1" thickTop="1" thickBot="1">
      <c r="A8" s="122" t="s">
        <v>37</v>
      </c>
      <c r="B8" s="123"/>
      <c r="C8" s="123"/>
      <c r="D8" s="123"/>
      <c r="E8" s="123"/>
      <c r="F8" s="123"/>
      <c r="G8" s="123"/>
      <c r="H8" s="123"/>
      <c r="I8" s="123"/>
      <c r="J8" s="124"/>
    </row>
    <row r="9" spans="1:10" ht="15" thickBot="1">
      <c r="A9" s="95"/>
      <c r="B9" s="96"/>
      <c r="C9" s="96"/>
      <c r="D9" s="97"/>
      <c r="E9" s="108" t="s">
        <v>21</v>
      </c>
      <c r="F9" s="108"/>
      <c r="G9" s="108" t="s">
        <v>22</v>
      </c>
      <c r="H9" s="108"/>
      <c r="I9" s="108" t="s">
        <v>23</v>
      </c>
      <c r="J9" s="111"/>
    </row>
    <row r="10" spans="1:10" s="5" customFormat="1" ht="15" thickBot="1">
      <c r="A10" s="125" t="s">
        <v>34</v>
      </c>
      <c r="B10" s="126"/>
      <c r="C10" s="126"/>
      <c r="D10" s="14" t="s">
        <v>55</v>
      </c>
      <c r="E10" s="76">
        <v>991852</v>
      </c>
      <c r="F10" s="77"/>
      <c r="G10" s="151">
        <f>E10*0.21</f>
        <v>208288.91999999998</v>
      </c>
      <c r="H10" s="152"/>
      <c r="I10" s="83">
        <f>E10*1.21</f>
        <v>1200140.92</v>
      </c>
      <c r="J10" s="84"/>
    </row>
    <row r="11" spans="1:10" s="5" customFormat="1" ht="15" thickBot="1">
      <c r="A11" s="15" t="s">
        <v>36</v>
      </c>
      <c r="B11" s="16"/>
      <c r="C11" s="16"/>
      <c r="D11" s="13">
        <v>2</v>
      </c>
      <c r="E11" s="76">
        <f>E10*2</f>
        <v>1983704</v>
      </c>
      <c r="F11" s="77"/>
      <c r="G11" s="76">
        <f>G10*2</f>
        <v>416577.83999999997</v>
      </c>
      <c r="H11" s="77"/>
      <c r="I11" s="76">
        <f>I10*2</f>
        <v>2400281.84</v>
      </c>
      <c r="J11" s="77"/>
    </row>
    <row r="12" spans="1:10" ht="15" thickBot="1">
      <c r="A12" s="78" t="s">
        <v>35</v>
      </c>
      <c r="B12" s="79"/>
      <c r="C12" s="79"/>
      <c r="D12" s="79"/>
      <c r="E12" s="79"/>
      <c r="F12" s="79"/>
      <c r="G12" s="79"/>
      <c r="H12" s="79"/>
      <c r="I12" s="12">
        <v>2</v>
      </c>
      <c r="J12" s="6" t="s">
        <v>24</v>
      </c>
    </row>
    <row r="13" spans="1:10" ht="5.25" customHeight="1" thickBot="1">
      <c r="A13" s="80"/>
      <c r="B13" s="81"/>
      <c r="C13" s="81"/>
      <c r="D13" s="81"/>
      <c r="E13" s="81"/>
      <c r="F13" s="81"/>
      <c r="G13" s="81"/>
      <c r="H13" s="81"/>
      <c r="I13" s="81"/>
      <c r="J13" s="82"/>
    </row>
    <row r="14" spans="1:10" ht="18" customHeight="1" thickBot="1">
      <c r="A14" s="85" t="s">
        <v>56</v>
      </c>
      <c r="B14" s="86"/>
      <c r="C14" s="86"/>
      <c r="D14" s="86"/>
      <c r="E14" s="86"/>
      <c r="F14" s="86"/>
      <c r="G14" s="86"/>
      <c r="H14" s="86"/>
      <c r="I14" s="86"/>
      <c r="J14" s="87"/>
    </row>
    <row r="15" spans="1:10" ht="15" thickBot="1">
      <c r="A15" s="72"/>
      <c r="B15" s="73"/>
      <c r="C15" s="73"/>
      <c r="D15" s="73"/>
      <c r="E15" s="108" t="s">
        <v>21</v>
      </c>
      <c r="F15" s="108"/>
      <c r="G15" s="108" t="s">
        <v>22</v>
      </c>
      <c r="H15" s="108"/>
      <c r="I15" s="108" t="s">
        <v>23</v>
      </c>
      <c r="J15" s="111"/>
    </row>
    <row r="16" spans="1:10" ht="32.25" customHeight="1" thickBot="1">
      <c r="A16" s="74" t="s">
        <v>32</v>
      </c>
      <c r="B16" s="75"/>
      <c r="C16" s="75"/>
      <c r="D16" s="75"/>
      <c r="E16" s="112">
        <v>16850</v>
      </c>
      <c r="F16" s="112"/>
      <c r="G16" s="112">
        <f>E16*0.21</f>
        <v>3538.5</v>
      </c>
      <c r="H16" s="112"/>
      <c r="I16" s="113">
        <f>E16*1.21</f>
        <v>20388.5</v>
      </c>
      <c r="J16" s="114"/>
    </row>
    <row r="17" spans="1:10" ht="15" thickBot="1">
      <c r="A17" s="78" t="s">
        <v>38</v>
      </c>
      <c r="B17" s="79"/>
      <c r="C17" s="79"/>
      <c r="D17" s="79"/>
      <c r="E17" s="79"/>
      <c r="F17" s="79"/>
      <c r="G17" s="79"/>
      <c r="H17" s="79"/>
      <c r="I17" s="12">
        <v>1</v>
      </c>
      <c r="J17" s="6" t="s">
        <v>25</v>
      </c>
    </row>
    <row r="18" spans="1:10" ht="32.25" customHeight="1" thickBot="1">
      <c r="A18" s="120" t="s">
        <v>33</v>
      </c>
      <c r="B18" s="121"/>
      <c r="C18" s="121"/>
      <c r="D18" s="121"/>
      <c r="E18" s="109">
        <f>E16*(8-I12)*I17</f>
        <v>101100</v>
      </c>
      <c r="F18" s="109"/>
      <c r="G18" s="109">
        <f>G16*(8-I12)*I17</f>
        <v>21231</v>
      </c>
      <c r="H18" s="109"/>
      <c r="I18" s="109">
        <f>I16*(8-I12)*I17</f>
        <v>122331</v>
      </c>
      <c r="J18" s="110"/>
    </row>
    <row r="19" spans="1:10" ht="3.75" customHeight="1" thickBot="1">
      <c r="A19" s="80"/>
      <c r="B19" s="81"/>
      <c r="C19" s="81"/>
      <c r="D19" s="81"/>
      <c r="E19" s="81"/>
      <c r="F19" s="81"/>
      <c r="G19" s="81"/>
      <c r="H19" s="81"/>
      <c r="I19" s="81"/>
      <c r="J19" s="82"/>
    </row>
    <row r="20" spans="1:10" ht="47.25" customHeight="1" thickBot="1">
      <c r="A20" s="116" t="s">
        <v>39</v>
      </c>
      <c r="B20" s="117"/>
      <c r="C20" s="117"/>
      <c r="D20" s="117"/>
      <c r="E20" s="112"/>
      <c r="F20" s="112"/>
      <c r="G20" s="112"/>
      <c r="H20" s="112"/>
      <c r="I20" s="113"/>
      <c r="J20" s="114"/>
    </row>
    <row r="21" spans="1:10" ht="15" thickBot="1">
      <c r="A21" s="78" t="s">
        <v>43</v>
      </c>
      <c r="B21" s="79"/>
      <c r="C21" s="79"/>
      <c r="D21" s="79"/>
      <c r="E21" s="79"/>
      <c r="F21" s="79"/>
      <c r="G21" s="79"/>
      <c r="H21" s="79"/>
      <c r="I21" s="12"/>
      <c r="J21" s="6" t="s">
        <v>25</v>
      </c>
    </row>
    <row r="22" spans="1:10" ht="33.75" customHeight="1" thickBot="1">
      <c r="A22" s="118" t="s">
        <v>40</v>
      </c>
      <c r="B22" s="119"/>
      <c r="C22" s="119"/>
      <c r="D22" s="119"/>
      <c r="E22" s="109">
        <f>E20*(8-I12)*I21</f>
        <v>0</v>
      </c>
      <c r="F22" s="109"/>
      <c r="G22" s="109">
        <f>G20*(8-I12)*I21</f>
        <v>0</v>
      </c>
      <c r="H22" s="109"/>
      <c r="I22" s="109">
        <f>I20*(8-I12)*I21</f>
        <v>0</v>
      </c>
      <c r="J22" s="110"/>
    </row>
    <row r="23" spans="1:10" ht="5.25" customHeight="1" thickBot="1">
      <c r="A23" s="80"/>
      <c r="B23" s="81"/>
      <c r="C23" s="81"/>
      <c r="D23" s="81"/>
      <c r="E23" s="81"/>
      <c r="F23" s="81"/>
      <c r="G23" s="81"/>
      <c r="H23" s="81"/>
      <c r="I23" s="81"/>
      <c r="J23" s="82"/>
    </row>
    <row r="24" spans="1:10" ht="54" customHeight="1" thickBot="1">
      <c r="A24" s="116" t="s">
        <v>41</v>
      </c>
      <c r="B24" s="117"/>
      <c r="C24" s="117"/>
      <c r="D24" s="117"/>
      <c r="E24" s="112"/>
      <c r="F24" s="112"/>
      <c r="G24" s="112"/>
      <c r="H24" s="112"/>
      <c r="I24" s="113"/>
      <c r="J24" s="114"/>
    </row>
    <row r="25" spans="1:10" ht="15" thickBot="1">
      <c r="A25" s="74" t="s">
        <v>42</v>
      </c>
      <c r="B25" s="115"/>
      <c r="C25" s="115"/>
      <c r="D25" s="115"/>
      <c r="E25" s="115"/>
      <c r="F25" s="115"/>
      <c r="G25" s="115"/>
      <c r="H25" s="115"/>
      <c r="I25" s="12"/>
      <c r="J25" s="6" t="s">
        <v>25</v>
      </c>
    </row>
    <row r="26" spans="1:10" ht="36" customHeight="1" thickBot="1">
      <c r="A26" s="142" t="s">
        <v>44</v>
      </c>
      <c r="B26" s="143"/>
      <c r="C26" s="143"/>
      <c r="D26" s="143"/>
      <c r="E26" s="109">
        <f>E24*(8-I12)*I25</f>
        <v>0</v>
      </c>
      <c r="F26" s="109"/>
      <c r="G26" s="109">
        <f>G24*(8-I12)*I25</f>
        <v>0</v>
      </c>
      <c r="H26" s="109"/>
      <c r="I26" s="109">
        <f>I24*(8-I12)*I25</f>
        <v>0</v>
      </c>
      <c r="J26" s="110"/>
    </row>
    <row r="27" spans="1:10" ht="4.5" customHeight="1" thickBot="1">
      <c r="A27" s="128"/>
      <c r="B27" s="129"/>
      <c r="C27" s="129"/>
      <c r="D27" s="129"/>
      <c r="E27" s="129"/>
      <c r="F27" s="129"/>
      <c r="G27" s="129"/>
      <c r="H27" s="129"/>
      <c r="I27" s="129"/>
      <c r="J27" s="130"/>
    </row>
    <row r="28" spans="1:10" ht="30" customHeight="1" thickBot="1">
      <c r="A28" s="144" t="s">
        <v>45</v>
      </c>
      <c r="B28" s="145"/>
      <c r="C28" s="145"/>
      <c r="D28" s="145"/>
      <c r="E28" s="109">
        <f>D11*(E18+E22+E26)</f>
        <v>202200</v>
      </c>
      <c r="F28" s="109"/>
      <c r="G28" s="109">
        <f>D11*(G18+G22+G26)</f>
        <v>42462</v>
      </c>
      <c r="H28" s="109"/>
      <c r="I28" s="109">
        <f>D11*(I18+I22+I26)</f>
        <v>244662</v>
      </c>
      <c r="J28" s="110"/>
    </row>
    <row r="29" spans="1:10" ht="29.25" customHeight="1" thickBot="1">
      <c r="A29" s="85" t="s">
        <v>72</v>
      </c>
      <c r="B29" s="86"/>
      <c r="C29" s="86"/>
      <c r="D29" s="86"/>
      <c r="E29" s="86"/>
      <c r="F29" s="86"/>
      <c r="G29" s="86"/>
      <c r="H29" s="86"/>
      <c r="I29" s="86"/>
      <c r="J29" s="87"/>
    </row>
    <row r="30" spans="1:10" ht="29.25" customHeight="1" thickBot="1">
      <c r="A30" s="74" t="s">
        <v>47</v>
      </c>
      <c r="B30" s="75"/>
      <c r="C30" s="75"/>
      <c r="D30" s="75"/>
      <c r="E30" s="112">
        <v>980</v>
      </c>
      <c r="F30" s="112"/>
      <c r="G30" s="112">
        <f>E30*0.21</f>
        <v>205.79999999999998</v>
      </c>
      <c r="H30" s="112"/>
      <c r="I30" s="112">
        <f>E30*1.21</f>
        <v>1185.8</v>
      </c>
      <c r="J30" s="150"/>
    </row>
    <row r="31" spans="1:10" ht="48" customHeight="1" thickBot="1">
      <c r="A31" s="74" t="s">
        <v>48</v>
      </c>
      <c r="B31" s="75"/>
      <c r="C31" s="75"/>
      <c r="D31" s="75"/>
      <c r="E31" s="112">
        <v>2456.5</v>
      </c>
      <c r="F31" s="112"/>
      <c r="G31" s="112">
        <f>E31*0.21</f>
        <v>515.86500000000001</v>
      </c>
      <c r="H31" s="112"/>
      <c r="I31" s="112">
        <f>E31*1.21</f>
        <v>2972.3649999999998</v>
      </c>
      <c r="J31" s="150"/>
    </row>
    <row r="32" spans="1:10" ht="39" customHeight="1" thickBot="1">
      <c r="A32" s="134" t="s">
        <v>49</v>
      </c>
      <c r="B32" s="135"/>
      <c r="C32" s="135"/>
      <c r="D32" s="135"/>
      <c r="E32" s="109">
        <f>(E30+E31)*1*(8-I12)</f>
        <v>20619</v>
      </c>
      <c r="F32" s="109"/>
      <c r="G32" s="109">
        <f>(G30+G31)*1*(8-I12)</f>
        <v>4329.99</v>
      </c>
      <c r="H32" s="109"/>
      <c r="I32" s="109">
        <f>(I30+I31)*1*(8-I12)</f>
        <v>24948.989999999998</v>
      </c>
      <c r="J32" s="110"/>
    </row>
    <row r="33" spans="1:10" ht="30" customHeight="1" thickBot="1">
      <c r="A33" s="85" t="s">
        <v>73</v>
      </c>
      <c r="B33" s="86"/>
      <c r="C33" s="86"/>
      <c r="D33" s="86"/>
      <c r="E33" s="86"/>
      <c r="F33" s="86"/>
      <c r="G33" s="86"/>
      <c r="H33" s="86"/>
      <c r="I33" s="86"/>
      <c r="J33" s="87"/>
    </row>
    <row r="34" spans="1:10" ht="51" customHeight="1" thickBot="1">
      <c r="A34" s="74" t="s">
        <v>46</v>
      </c>
      <c r="B34" s="75"/>
      <c r="C34" s="75"/>
      <c r="D34" s="75"/>
      <c r="E34" s="112">
        <v>1960</v>
      </c>
      <c r="F34" s="112"/>
      <c r="G34" s="112">
        <f>E34*0.21</f>
        <v>411.59999999999997</v>
      </c>
      <c r="H34" s="112"/>
      <c r="I34" s="112">
        <f>E34*1.21</f>
        <v>2371.6</v>
      </c>
      <c r="J34" s="131"/>
    </row>
    <row r="35" spans="1:10" ht="3.75" customHeight="1" thickBot="1">
      <c r="A35" s="139"/>
      <c r="B35" s="140"/>
      <c r="C35" s="140"/>
      <c r="D35" s="140"/>
      <c r="E35" s="140"/>
      <c r="F35" s="140"/>
      <c r="G35" s="140"/>
      <c r="H35" s="140"/>
      <c r="I35" s="140"/>
      <c r="J35" s="141"/>
    </row>
    <row r="36" spans="1:10" s="7" customFormat="1" ht="39.75" customHeight="1" thickBot="1">
      <c r="A36" s="148" t="s">
        <v>50</v>
      </c>
      <c r="B36" s="149"/>
      <c r="C36" s="149"/>
      <c r="D36" s="149"/>
      <c r="E36" s="133">
        <f>E11+E28+E34+E32</f>
        <v>2208483</v>
      </c>
      <c r="F36" s="133"/>
      <c r="G36" s="133">
        <f>G11+G28+G34+G32</f>
        <v>463781.42999999993</v>
      </c>
      <c r="H36" s="133"/>
      <c r="I36" s="133">
        <f>I11+I28+I34+I32</f>
        <v>2672264.4300000002</v>
      </c>
      <c r="J36" s="136"/>
    </row>
    <row r="37" spans="1:10" ht="9.75" customHeight="1"/>
    <row r="38" spans="1:10" ht="30" customHeight="1">
      <c r="A38" s="138" t="s">
        <v>28</v>
      </c>
      <c r="B38" s="138"/>
      <c r="C38" s="138"/>
      <c r="D38" s="138"/>
      <c r="E38" s="138"/>
      <c r="F38" s="138"/>
      <c r="G38" s="138"/>
      <c r="H38" s="138"/>
      <c r="I38" s="138"/>
      <c r="J38" s="138"/>
    </row>
    <row r="39" spans="1:10" ht="32.25" customHeight="1">
      <c r="A39" s="132" t="s">
        <v>26</v>
      </c>
      <c r="B39" s="132"/>
      <c r="C39" s="132"/>
      <c r="D39" s="132"/>
      <c r="E39" s="132"/>
      <c r="F39" s="132"/>
      <c r="G39" s="132"/>
      <c r="H39" s="132"/>
      <c r="I39" s="132"/>
      <c r="J39" s="132"/>
    </row>
    <row r="40" spans="1:10" ht="46.5" customHeight="1">
      <c r="A40" s="146" t="s">
        <v>27</v>
      </c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 ht="44.25" customHeight="1">
      <c r="A41" s="147" t="s">
        <v>29</v>
      </c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0" ht="9" customHeight="1">
      <c r="A42" s="137"/>
      <c r="B42" s="137"/>
      <c r="C42" s="137"/>
      <c r="D42" s="137"/>
      <c r="E42" s="137"/>
      <c r="F42" s="137"/>
      <c r="G42" s="137"/>
      <c r="H42" s="137"/>
      <c r="I42" s="137"/>
      <c r="J42" s="137"/>
    </row>
    <row r="43" spans="1:10" ht="31.5" customHeight="1">
      <c r="A43" s="127" t="s">
        <v>54</v>
      </c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10" ht="33" customHeight="1">
      <c r="A44" s="127" t="s">
        <v>53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 ht="39" customHeight="1">
      <c r="A45" s="127" t="s">
        <v>52</v>
      </c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6.2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B3:J3"/>
    <mergeCell ref="A2:J2"/>
    <mergeCell ref="A5:J5"/>
    <mergeCell ref="A9:D9"/>
    <mergeCell ref="E10:F10"/>
    <mergeCell ref="A6:C6"/>
    <mergeCell ref="G6:I6"/>
    <mergeCell ref="A7:C7"/>
    <mergeCell ref="G7:J7"/>
    <mergeCell ref="D7:F7"/>
    <mergeCell ref="E9:F9"/>
    <mergeCell ref="A19:J19"/>
    <mergeCell ref="I18:J18"/>
    <mergeCell ref="E15:F15"/>
    <mergeCell ref="G15:H15"/>
    <mergeCell ref="I15:J15"/>
    <mergeCell ref="E18:F18"/>
    <mergeCell ref="G18:H18"/>
    <mergeCell ref="E16:F16"/>
    <mergeCell ref="G16:H16"/>
    <mergeCell ref="A17:H17"/>
    <mergeCell ref="I20:J20"/>
    <mergeCell ref="A25:H25"/>
    <mergeCell ref="A20:D20"/>
    <mergeCell ref="E20:F20"/>
    <mergeCell ref="G20:H20"/>
    <mergeCell ref="A21:H21"/>
    <mergeCell ref="A22:D22"/>
    <mergeCell ref="E22:F22"/>
    <mergeCell ref="I24:J24"/>
    <mergeCell ref="I22:J22"/>
    <mergeCell ref="A18:D18"/>
    <mergeCell ref="I10:J10"/>
    <mergeCell ref="A8:J8"/>
    <mergeCell ref="G10:H10"/>
    <mergeCell ref="A10:C10"/>
    <mergeCell ref="I9:J9"/>
    <mergeCell ref="G9:H9"/>
    <mergeCell ref="I16:J16"/>
    <mergeCell ref="A27:J27"/>
    <mergeCell ref="A34:D34"/>
    <mergeCell ref="E34:F34"/>
    <mergeCell ref="G34:H34"/>
    <mergeCell ref="I34:J34"/>
    <mergeCell ref="A29:J29"/>
    <mergeCell ref="A30:D30"/>
    <mergeCell ref="I32:J32"/>
    <mergeCell ref="G32:H32"/>
    <mergeCell ref="A36:D36"/>
    <mergeCell ref="I30:J30"/>
    <mergeCell ref="A31:D31"/>
    <mergeCell ref="E30:F30"/>
    <mergeCell ref="G30:H30"/>
    <mergeCell ref="A45:J45"/>
    <mergeCell ref="A38:J38"/>
    <mergeCell ref="A35:J35"/>
    <mergeCell ref="G36:H36"/>
    <mergeCell ref="A28:D28"/>
    <mergeCell ref="G22:H22"/>
    <mergeCell ref="E26:F26"/>
    <mergeCell ref="A23:J23"/>
    <mergeCell ref="A24:D24"/>
    <mergeCell ref="E24:F24"/>
    <mergeCell ref="G24:H24"/>
    <mergeCell ref="I28:J28"/>
    <mergeCell ref="G26:H26"/>
    <mergeCell ref="A44:J44"/>
    <mergeCell ref="A39:J39"/>
    <mergeCell ref="I26:J26"/>
    <mergeCell ref="E36:F36"/>
    <mergeCell ref="A32:D32"/>
    <mergeCell ref="A33:J33"/>
    <mergeCell ref="I36:J36"/>
    <mergeCell ref="A42:J42"/>
    <mergeCell ref="A43:J43"/>
    <mergeCell ref="E31:F31"/>
    <mergeCell ref="G31:H31"/>
    <mergeCell ref="A40:J40"/>
    <mergeCell ref="A41:J41"/>
    <mergeCell ref="A26:D26"/>
    <mergeCell ref="E28:F28"/>
    <mergeCell ref="G28:H28"/>
    <mergeCell ref="I31:J31"/>
    <mergeCell ref="E32:F32"/>
  </mergeCells>
  <phoneticPr fontId="19" type="noConversion"/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 Body</vt:lpstr>
      <vt:lpstr>průzkum trhu - specifikace Ergo</vt:lpstr>
      <vt:lpstr>průzkum trhu- rozpis cen Ergo</vt:lpstr>
      <vt:lpstr>průzkum trhu - rozpis cen Body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Eva7</cp:lastModifiedBy>
  <cp:lastPrinted>2021-01-29T08:32:20Z</cp:lastPrinted>
  <dcterms:created xsi:type="dcterms:W3CDTF">2016-05-04T05:30:34Z</dcterms:created>
  <dcterms:modified xsi:type="dcterms:W3CDTF">2021-01-29T09:29:25Z</dcterms:modified>
</cp:coreProperties>
</file>