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15DF1566-C784-4EAB-9BC6-6B68B026B9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" sheetId="17" r:id="rId1"/>
    <sheet name="Data" sheetId="16" r:id="rId2"/>
  </sheets>
  <definedNames>
    <definedName name="_xlnm.Print_Area" localSheetId="1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6" l="1"/>
  <c r="D32" i="16"/>
  <c r="C32" i="16"/>
  <c r="D31" i="16"/>
  <c r="C31" i="16"/>
  <c r="E31" i="16" s="1"/>
  <c r="D30" i="16"/>
  <c r="C30" i="16"/>
  <c r="E30" i="16" s="1"/>
  <c r="E29" i="16"/>
  <c r="D29" i="16"/>
  <c r="C29" i="16"/>
  <c r="D28" i="16"/>
  <c r="C28" i="16"/>
  <c r="E28" i="16" s="1"/>
  <c r="D27" i="16"/>
  <c r="C27" i="16"/>
  <c r="E27" i="16" s="1"/>
  <c r="D26" i="16"/>
  <c r="C26" i="16"/>
  <c r="E26" i="16" s="1"/>
  <c r="D25" i="16"/>
  <c r="C25" i="16"/>
  <c r="D24" i="16"/>
  <c r="C24" i="16"/>
  <c r="D23" i="16"/>
  <c r="C23" i="16"/>
  <c r="E23" i="16" s="1"/>
  <c r="D22" i="16"/>
  <c r="C22" i="16"/>
  <c r="E22" i="16" s="1"/>
  <c r="D21" i="16"/>
  <c r="C21" i="16"/>
  <c r="E21" i="16" s="1"/>
  <c r="D20" i="16"/>
  <c r="C20" i="16"/>
  <c r="E20" i="16" s="1"/>
  <c r="D19" i="16"/>
  <c r="C19" i="16"/>
  <c r="E19" i="16" s="1"/>
  <c r="D18" i="16" l="1"/>
  <c r="C18" i="16"/>
  <c r="D17" i="16"/>
  <c r="C17" i="16"/>
  <c r="D16" i="16"/>
  <c r="C16" i="16"/>
  <c r="E16" i="16" s="1"/>
  <c r="D15" i="16"/>
  <c r="C15" i="16"/>
  <c r="E15" i="16" s="1"/>
  <c r="D14" i="16"/>
  <c r="C14" i="16"/>
  <c r="E14" i="16" s="1"/>
  <c r="D13" i="16"/>
  <c r="C13" i="16"/>
  <c r="E13" i="16" s="1"/>
  <c r="D12" i="16"/>
  <c r="C12" i="16"/>
  <c r="E12" i="16" s="1"/>
  <c r="D11" i="16"/>
  <c r="C11" i="16"/>
  <c r="D10" i="16" l="1"/>
  <c r="C10" i="16"/>
  <c r="D9" i="16"/>
  <c r="C9" i="16"/>
  <c r="E9" i="16" s="1"/>
  <c r="D8" i="16"/>
  <c r="C8" i="16"/>
  <c r="E8" i="16" s="1"/>
  <c r="D7" i="16"/>
  <c r="C7" i="16"/>
  <c r="E7" i="16" s="1"/>
  <c r="D6" i="16"/>
  <c r="C6" i="16"/>
  <c r="E6" i="16" s="1"/>
  <c r="D5" i="16"/>
  <c r="C5" i="16"/>
  <c r="E5" i="16" s="1"/>
  <c r="D4" i="16"/>
  <c r="C4" i="16"/>
  <c r="D3" i="16" l="1"/>
  <c r="C3" i="16"/>
  <c r="D2" i="16"/>
  <c r="C2" i="16"/>
  <c r="E2" i="16" s="1"/>
</calcChain>
</file>

<file path=xl/sharedStrings.xml><?xml version="1.0" encoding="utf-8"?>
<sst xmlns="http://schemas.openxmlformats.org/spreadsheetml/2006/main" count="66" uniqueCount="38">
  <si>
    <t>Datum</t>
  </si>
  <si>
    <t>End</t>
  </si>
  <si>
    <t>Počet</t>
  </si>
  <si>
    <t>Pozitivní</t>
  </si>
  <si>
    <t>%</t>
  </si>
  <si>
    <t>Radafull</t>
  </si>
  <si>
    <t>62_12LEMpozitivniGraphQ</t>
  </si>
  <si>
    <t>09.07. Pá</t>
  </si>
  <si>
    <t>10.07. So</t>
  </si>
  <si>
    <t>11.07. Ne</t>
  </si>
  <si>
    <t>12.07. Po</t>
  </si>
  <si>
    <t>13.07. Út</t>
  </si>
  <si>
    <t>14.07. St</t>
  </si>
  <si>
    <t>15.07. Čt</t>
  </si>
  <si>
    <t>16.07. Pá</t>
  </si>
  <si>
    <t>17.07. So</t>
  </si>
  <si>
    <t>18.07. Ne</t>
  </si>
  <si>
    <t>19.07. Po</t>
  </si>
  <si>
    <t>20.07. Út</t>
  </si>
  <si>
    <t>21.07. St</t>
  </si>
  <si>
    <t>22.07. Čt</t>
  </si>
  <si>
    <t>23.07. Pá</t>
  </si>
  <si>
    <t>26.07. Po</t>
  </si>
  <si>
    <t>24.07. So</t>
  </si>
  <si>
    <t>25.07. Ne</t>
  </si>
  <si>
    <t>27.07. Út</t>
  </si>
  <si>
    <t>28.07. St</t>
  </si>
  <si>
    <t>29.07. Čt</t>
  </si>
  <si>
    <t>30.07. Pá</t>
  </si>
  <si>
    <t>31.07. So</t>
  </si>
  <si>
    <t>01.08. Ne</t>
  </si>
  <si>
    <t>02.08. Po</t>
  </si>
  <si>
    <t>03.08. Út</t>
  </si>
  <si>
    <t>04.08. St</t>
  </si>
  <si>
    <t>05.08. Čt</t>
  </si>
  <si>
    <t>06.08. Pá</t>
  </si>
  <si>
    <t>07.08. So</t>
  </si>
  <si>
    <t>08.08.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</si>
</sst>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-mmm\-yy"/>
    <numFmt numFmtId="165" formatCode="_(* #,##0.00_);_(* \(#,##0.00\);_(* &quot;-&quot;??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&quot;$&quot;* #,##0_);_(&quot;$&quot;* \(#,##0\);_(&quot;$&quot;* &quot;-&quot;_);_(@_)"/>
  </numFmts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">
    <xf numFmtId="0" fontId="0" fillId="0" borderId="0" xfId="0"/>
    <xf numFmtId="0" fontId="0" fillId="0" borderId="0" xfId="0" applyAlignment="1">
      <alignment vertical="top"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14" fontId="1" fillId="0" borderId="2" xfId="1" applyNumberFormat="1" applyFont="1" applyFill="1" applyBorder="1" applyAlignment="1">
      <alignment horizontal="right" wrapText="1"/>
    </xf>
    <xf numFmtId="10" fontId="1" fillId="0" borderId="2" xfId="1" applyNumberFormat="1" applyFont="1" applyFill="1" applyBorder="1" applyAlignment="1">
      <alignment horizontal="right" wrapText="1"/>
    </xf>
    <xf numFmtId="0" fontId="1" fillId="0" borderId="2" xfId="1" applyFont="1" applyBorder="1" applyAlignment="1">
      <alignment horizontal="right" wrapText="1"/>
    </xf>
    <xf numFmtId="9" fontId="1" fillId="0" borderId="2" xfId="1" applyNumberFormat="1" applyFont="1" applyBorder="1" applyAlignment="1">
      <alignment horizontal="right" wrapText="1"/>
    </xf>
    <xf numFmtId="0" fontId="1" fillId="0" borderId="2" xfId="1" applyFont="1" applyBorder="1" applyAlignment="1">
      <alignment wrapText="1"/>
    </xf>
    <xf numFmtId="0" fontId="1" fillId="0" borderId="2" xfId="2" applyFont="1" applyBorder="1" applyAlignment="1">
      <alignment wrapText="1"/>
    </xf>
    <xf numFmtId="164" fontId="1" fillId="0" borderId="2" xfId="1" applyNumberFormat="1" applyFont="1" applyBorder="1" applyAlignment="1">
      <alignment horizontal="right" wrapText="1"/>
    </xf>
    <xf numFmtId="0" fontId="0" fillId="0" borderId="0" xfId="0" applyAlignment="1">
      <alignment horizontal="left" vertical="top" wrapText="1"/>
    </xf>
  </cellXfs>
  <cellStyles count="3">
    <cellStyle name="Normální" xfId="0" builtinId="0"/>
    <cellStyle name="Normální_Data" xfId="1" xr:uid="{FE307C2F-F2DF-4034-B65E-076D9F3D801E}"/>
    <cellStyle name="Normální_Data_1" xfId="2" xr:uid="{6312D151-C35E-43A3-AEF9-8870F209F2D3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Vývoj počtu vyšetřených</a:t>
            </a:r>
            <a:r>
              <a:rPr lang="cs-CZ" sz="1200" baseline="0"/>
              <a:t> pacientů</a:t>
            </a:r>
            <a:r>
              <a:rPr lang="cs-CZ" sz="1200"/>
              <a:t> na</a:t>
            </a:r>
            <a:r>
              <a:rPr lang="cs-CZ" sz="1200" baseline="0"/>
              <a:t> covid na LEM za poslední měsíc a procento pozitivity</a:t>
            </a:r>
            <a:endParaRPr lang="cs-CZ" sz="1200"/>
          </a:p>
        </c:rich>
      </c:tx>
      <c:layout>
        <c:manualLayout>
          <c:xMode val="edge"/>
          <c:yMode val="edge"/>
          <c:x val="0.21312209256667058"/>
          <c:y val="1.5087140556447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1932020427609064"/>
          <c:w val="0.86118951986248782"/>
          <c:h val="0.713461997268572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Data!$C$1</c:f>
              <c:strCache>
                <c:ptCount val="1"/>
                <c:pt idx="0">
                  <c:v>Počet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Data!$B$2:$B$32</c:f>
              <c:strCache>
                <c:ptCount val="31"/>
                <c:pt idx="0">
                  <c:v>09.07. Pá</c:v>
                </c:pt>
                <c:pt idx="1">
                  <c:v>10.07. So</c:v>
                </c:pt>
                <c:pt idx="2">
                  <c:v>11.07. Ne</c:v>
                </c:pt>
                <c:pt idx="3">
                  <c:v>12.07. Po</c:v>
                </c:pt>
                <c:pt idx="4">
                  <c:v>13.07. Út</c:v>
                </c:pt>
                <c:pt idx="5">
                  <c:v>14.07. St</c:v>
                </c:pt>
                <c:pt idx="6">
                  <c:v>15.07. Čt</c:v>
                </c:pt>
                <c:pt idx="7">
                  <c:v>16.07. Pá</c:v>
                </c:pt>
                <c:pt idx="8">
                  <c:v>17.07. So</c:v>
                </c:pt>
                <c:pt idx="9">
                  <c:v>18.07. Ne</c:v>
                </c:pt>
                <c:pt idx="10">
                  <c:v>19.07. Po</c:v>
                </c:pt>
                <c:pt idx="11">
                  <c:v>20.07. Út</c:v>
                </c:pt>
                <c:pt idx="12">
                  <c:v>21.07. St</c:v>
                </c:pt>
                <c:pt idx="13">
                  <c:v>22.07. Čt</c:v>
                </c:pt>
                <c:pt idx="14">
                  <c:v>23.07. Pá</c:v>
                </c:pt>
                <c:pt idx="15">
                  <c:v>24.07. So</c:v>
                </c:pt>
                <c:pt idx="16">
                  <c:v>25.07. Ne</c:v>
                </c:pt>
                <c:pt idx="17">
                  <c:v>26.07. Po</c:v>
                </c:pt>
                <c:pt idx="18">
                  <c:v>27.07. Út</c:v>
                </c:pt>
                <c:pt idx="19">
                  <c:v>28.07. St</c:v>
                </c:pt>
                <c:pt idx="20">
                  <c:v>29.07. Čt</c:v>
                </c:pt>
                <c:pt idx="21">
                  <c:v>30.07. Pá</c:v>
                </c:pt>
                <c:pt idx="22">
                  <c:v>31.07. So</c:v>
                </c:pt>
                <c:pt idx="23">
                  <c:v>01.08. Ne</c:v>
                </c:pt>
                <c:pt idx="24">
                  <c:v>02.08. Po</c:v>
                </c:pt>
                <c:pt idx="25">
                  <c:v>03.08. Út</c:v>
                </c:pt>
                <c:pt idx="26">
                  <c:v>04.08. St</c:v>
                </c:pt>
                <c:pt idx="27">
                  <c:v>05.08. Čt</c:v>
                </c:pt>
                <c:pt idx="28">
                  <c:v>06.08. Pá</c:v>
                </c:pt>
                <c:pt idx="29">
                  <c:v>07.08. So</c:v>
                </c:pt>
                <c:pt idx="30">
                  <c:v>08.08. Ne</c:v>
                </c:pt>
              </c:strCache>
            </c:strRef>
          </c:cat>
          <c:val>
            <c:numRef>
              <c:f>Data!$C$2:$C$32</c:f>
              <c:numCache>
                <c:formatCode>General</c:formatCode>
                <c:ptCount val="31"/>
                <c:pt idx="0">
                  <c:v>460</c:v>
                </c:pt>
                <c:pt idx="1">
                  <c:v>0</c:v>
                </c:pt>
                <c:pt idx="2">
                  <c:v>0</c:v>
                </c:pt>
                <c:pt idx="3">
                  <c:v>190</c:v>
                </c:pt>
                <c:pt idx="4">
                  <c:v>184</c:v>
                </c:pt>
                <c:pt idx="5">
                  <c:v>156</c:v>
                </c:pt>
                <c:pt idx="6">
                  <c:v>348</c:v>
                </c:pt>
                <c:pt idx="7">
                  <c:v>782</c:v>
                </c:pt>
                <c:pt idx="8">
                  <c:v>0</c:v>
                </c:pt>
                <c:pt idx="9">
                  <c:v>0</c:v>
                </c:pt>
                <c:pt idx="10">
                  <c:v>114</c:v>
                </c:pt>
                <c:pt idx="11">
                  <c:v>238</c:v>
                </c:pt>
                <c:pt idx="12">
                  <c:v>156</c:v>
                </c:pt>
                <c:pt idx="13">
                  <c:v>194</c:v>
                </c:pt>
                <c:pt idx="14">
                  <c:v>570</c:v>
                </c:pt>
                <c:pt idx="15">
                  <c:v>0</c:v>
                </c:pt>
                <c:pt idx="16">
                  <c:v>0</c:v>
                </c:pt>
                <c:pt idx="17">
                  <c:v>250</c:v>
                </c:pt>
                <c:pt idx="18">
                  <c:v>534</c:v>
                </c:pt>
                <c:pt idx="19">
                  <c:v>500</c:v>
                </c:pt>
                <c:pt idx="20">
                  <c:v>570</c:v>
                </c:pt>
                <c:pt idx="21">
                  <c:v>977</c:v>
                </c:pt>
                <c:pt idx="22">
                  <c:v>0</c:v>
                </c:pt>
                <c:pt idx="23">
                  <c:v>0</c:v>
                </c:pt>
                <c:pt idx="24">
                  <c:v>549</c:v>
                </c:pt>
                <c:pt idx="25">
                  <c:v>613</c:v>
                </c:pt>
                <c:pt idx="26">
                  <c:v>474</c:v>
                </c:pt>
                <c:pt idx="27">
                  <c:v>628</c:v>
                </c:pt>
                <c:pt idx="28">
                  <c:v>1449</c:v>
                </c:pt>
                <c:pt idx="29">
                  <c:v>438</c:v>
                </c:pt>
                <c:pt idx="30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150968"/>
        <c:axId val="391149400"/>
      </c:barChart>
      <c:lineChart>
        <c:grouping val="standard"/>
        <c:varyColors val="0"/>
        <c:ser>
          <c:idx val="1"/>
          <c:order val="1"/>
          <c:tx>
            <c:strRef>
              <c:f>Data!$E$1</c:f>
              <c:strCache>
                <c:ptCount val="1"/>
                <c:pt idx="0">
                  <c:v>%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Graf!#REF!</c:f>
            </c:multiLvlStrRef>
          </c:cat>
          <c:val>
            <c:numRef>
              <c:f>Data!$E$2:$E$32</c:f>
              <c:numCache>
                <c:formatCode>0%</c:formatCode>
                <c:ptCount val="31"/>
                <c:pt idx="0">
                  <c:v>1.5217391304347827E-2</c:v>
                </c:pt>
                <c:pt idx="3">
                  <c:v>0</c:v>
                </c:pt>
                <c:pt idx="4">
                  <c:v>5.434782608695652E-3</c:v>
                </c:pt>
                <c:pt idx="5">
                  <c:v>1.282051282051282E-2</c:v>
                </c:pt>
                <c:pt idx="6">
                  <c:v>8.6206896551724137E-3</c:v>
                </c:pt>
                <c:pt idx="7">
                  <c:v>5.1150895140664966E-3</c:v>
                </c:pt>
                <c:pt idx="10">
                  <c:v>6.1403508771929821E-2</c:v>
                </c:pt>
                <c:pt idx="11">
                  <c:v>0</c:v>
                </c:pt>
                <c:pt idx="12">
                  <c:v>1.9230769230769232E-2</c:v>
                </c:pt>
                <c:pt idx="13">
                  <c:v>5.1546391752577319E-3</c:v>
                </c:pt>
                <c:pt idx="14">
                  <c:v>0</c:v>
                </c:pt>
                <c:pt idx="17">
                  <c:v>8.0000000000000002E-3</c:v>
                </c:pt>
                <c:pt idx="18">
                  <c:v>1.1235955056179775E-2</c:v>
                </c:pt>
                <c:pt idx="19">
                  <c:v>2E-3</c:v>
                </c:pt>
                <c:pt idx="20">
                  <c:v>1.7543859649122807E-3</c:v>
                </c:pt>
                <c:pt idx="21">
                  <c:v>2.0470829068577278E-3</c:v>
                </c:pt>
                <c:pt idx="24">
                  <c:v>5.4644808743169399E-3</c:v>
                </c:pt>
                <c:pt idx="25">
                  <c:v>1.6313213703099509E-2</c:v>
                </c:pt>
                <c:pt idx="26">
                  <c:v>3.5864978902953586E-2</c:v>
                </c:pt>
                <c:pt idx="27">
                  <c:v>1.4331210191082803E-2</c:v>
                </c:pt>
                <c:pt idx="28">
                  <c:v>7.59144237405107E-3</c:v>
                </c:pt>
                <c:pt idx="29">
                  <c:v>2.2831050228310501E-3</c:v>
                </c:pt>
                <c:pt idx="30">
                  <c:v>3.6876355748373099E-2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255016"/>
        <c:axId val="410246160"/>
      </c:line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pacientů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valAx>
        <c:axId val="4102461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% pozitivnívh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%" sourceLinked="1"/>
        <c:majorTickMark val="out"/>
        <c:minorTickMark val="none"/>
        <c:tickLblPos val="nextTo"/>
        <c:spPr>
          <a:solidFill>
            <a:schemeClr val="bg1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10255016"/>
        <c:crosses val="max"/>
        <c:crossBetween val="between"/>
      </c:valAx>
      <c:catAx>
        <c:axId val="410255016"/>
        <c:scaling>
          <c:orientation val="minMax"/>
        </c:scaling>
        <c:delete val="1"/>
        <c:axPos val="b"/>
        <c:majorTickMark val="out"/>
        <c:minorTickMark val="none"/>
        <c:tickLblPos val="nextTo"/>
        <c:crossAx val="410246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495301</xdr:colOff>
      <xdr:row>17</xdr:row>
      <xdr:rowOff>152401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27B405E-412C-4F5C-9DF7-1B6B50146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A1"/>
  <sheetViews>
    <sheetView showGridLines="0" showRowColHeaders="0" tabSelected="1" workbookViewId="0">
      <selection activeCell="G30" sqref="G30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2"/>
  <sheetViews>
    <sheetView showGridLines="0" zoomScale="82" zoomScaleNormal="82" workbookViewId="0">
      <selection activeCell="E38" sqref="E38"/>
    </sheetView>
  </sheetViews>
  <sheetFormatPr defaultRowHeight="15" x14ac:dyDescent="0.25"/>
  <cols>
    <col min="1" max="1" width="11.140625" customWidth="1"/>
    <col min="2" max="2" width="10.42578125" customWidth="1"/>
    <col min="3" max="3" width="11.85546875" bestFit="1" customWidth="1"/>
    <col min="4" max="4" width="16.7109375" bestFit="1" customWidth="1"/>
    <col min="5" max="5" width="11.140625" bestFit="1" customWidth="1"/>
    <col min="6" max="6" width="4.7109375" bestFit="1" customWidth="1"/>
    <col min="8" max="8" width="2.85546875" customWidth="1"/>
    <col min="11" max="11" width="10.5703125" bestFit="1" customWidth="1"/>
  </cols>
  <sheetData>
    <row r="1" spans="1:15" s="1" customFormat="1" x14ac:dyDescent="0.25">
      <c r="A1" s="2" t="s">
        <v>0</v>
      </c>
      <c r="B1" s="2" t="s">
        <v>5</v>
      </c>
      <c r="C1" s="2" t="s">
        <v>2</v>
      </c>
      <c r="D1" s="2" t="s">
        <v>3</v>
      </c>
      <c r="E1" s="2" t="s">
        <v>4</v>
      </c>
      <c r="I1" s="12" t="s">
        <v>6</v>
      </c>
      <c r="J1" s="12"/>
      <c r="K1" s="12"/>
      <c r="L1" s="12"/>
    </row>
    <row r="2" spans="1:15" x14ac:dyDescent="0.25">
      <c r="A2" s="11">
        <v>44386</v>
      </c>
      <c r="B2" s="10" t="s">
        <v>7</v>
      </c>
      <c r="C2" s="7">
        <f t="shared" ref="C2:C24" si="0">SUMIF($K:$K,$A2,M:M)</f>
        <v>460</v>
      </c>
      <c r="D2" s="7">
        <f t="shared" ref="D2:D24" si="1">SUMIF($K:$K,$A2,N:N)</f>
        <v>7</v>
      </c>
      <c r="E2" s="8">
        <f>IF(C2=0,"",SUMIF($K:$K,$A2,O:O))</f>
        <v>1.5217391304347827E-2</v>
      </c>
    </row>
    <row r="3" spans="1:15" x14ac:dyDescent="0.25">
      <c r="A3" s="11">
        <v>44387</v>
      </c>
      <c r="B3" s="10" t="s">
        <v>8</v>
      </c>
      <c r="C3" s="7">
        <f t="shared" si="0"/>
        <v>0</v>
      </c>
      <c r="D3" s="7">
        <f t="shared" si="1"/>
        <v>0</v>
      </c>
      <c r="E3" s="8"/>
    </row>
    <row r="4" spans="1:15" x14ac:dyDescent="0.25">
      <c r="A4" s="11">
        <v>44388</v>
      </c>
      <c r="B4" s="9" t="s">
        <v>9</v>
      </c>
      <c r="C4" s="7">
        <f t="shared" si="0"/>
        <v>0</v>
      </c>
      <c r="D4" s="7">
        <f t="shared" si="1"/>
        <v>0</v>
      </c>
      <c r="E4" s="8"/>
    </row>
    <row r="5" spans="1:15" x14ac:dyDescent="0.25">
      <c r="A5" s="11">
        <v>44389</v>
      </c>
      <c r="B5" s="9" t="s">
        <v>10</v>
      </c>
      <c r="C5" s="7">
        <f t="shared" si="0"/>
        <v>190</v>
      </c>
      <c r="D5" s="7">
        <f t="shared" si="1"/>
        <v>0</v>
      </c>
      <c r="E5" s="8">
        <f>IF(C5=0,"",SUMIF($K:$K,$A5,O:O))</f>
        <v>0</v>
      </c>
    </row>
    <row r="6" spans="1:15" x14ac:dyDescent="0.25">
      <c r="A6" s="11">
        <v>44390</v>
      </c>
      <c r="B6" s="9" t="s">
        <v>11</v>
      </c>
      <c r="C6" s="7">
        <f t="shared" si="0"/>
        <v>184</v>
      </c>
      <c r="D6" s="7">
        <f t="shared" si="1"/>
        <v>1</v>
      </c>
      <c r="E6" s="8">
        <f>IF(C6=0,"",SUMIF($K:$K,$A6,O:O))</f>
        <v>5.434782608695652E-3</v>
      </c>
    </row>
    <row r="7" spans="1:15" x14ac:dyDescent="0.25">
      <c r="A7" s="11">
        <v>44391</v>
      </c>
      <c r="B7" s="9" t="s">
        <v>12</v>
      </c>
      <c r="C7" s="7">
        <f t="shared" si="0"/>
        <v>156</v>
      </c>
      <c r="D7" s="7">
        <f t="shared" si="1"/>
        <v>2</v>
      </c>
      <c r="E7" s="8">
        <f>IF(C7=0,"",SUMIF($K:$K,$A7,O:O))</f>
        <v>1.282051282051282E-2</v>
      </c>
    </row>
    <row r="8" spans="1:15" x14ac:dyDescent="0.25">
      <c r="A8" s="11">
        <v>44392</v>
      </c>
      <c r="B8" s="9" t="s">
        <v>13</v>
      </c>
      <c r="C8" s="7">
        <f t="shared" si="0"/>
        <v>348</v>
      </c>
      <c r="D8" s="7">
        <f t="shared" si="1"/>
        <v>3</v>
      </c>
      <c r="E8" s="8">
        <f>IF(C8=0,"",SUMIF($K:$K,$A8,O:O))</f>
        <v>8.6206896551724137E-3</v>
      </c>
      <c r="K8" s="2" t="s">
        <v>0</v>
      </c>
      <c r="L8" s="2" t="s">
        <v>5</v>
      </c>
      <c r="M8" s="2" t="s">
        <v>2</v>
      </c>
      <c r="N8" s="2" t="s">
        <v>3</v>
      </c>
      <c r="O8" s="2" t="s">
        <v>4</v>
      </c>
    </row>
    <row r="9" spans="1:15" x14ac:dyDescent="0.25">
      <c r="A9" s="11">
        <v>44393</v>
      </c>
      <c r="B9" s="9" t="s">
        <v>14</v>
      </c>
      <c r="C9" s="7">
        <f t="shared" si="0"/>
        <v>782</v>
      </c>
      <c r="D9" s="7">
        <f t="shared" si="1"/>
        <v>4</v>
      </c>
      <c r="E9" s="8">
        <f>IF(C9=0,"",SUMIF($K:$K,$A9,O:O))</f>
        <v>5.1150895140664966E-3</v>
      </c>
      <c r="K9" s="5">
        <v>44386</v>
      </c>
      <c r="L9" s="3" t="s">
        <v>7</v>
      </c>
      <c r="M9" s="4">
        <v>460</v>
      </c>
      <c r="N9" s="4">
        <v>7</v>
      </c>
      <c r="O9" s="6">
        <v>1.5217391304347827E-2</v>
      </c>
    </row>
    <row r="10" spans="1:15" x14ac:dyDescent="0.25">
      <c r="A10" s="11">
        <v>44394</v>
      </c>
      <c r="B10" s="9" t="s">
        <v>15</v>
      </c>
      <c r="C10" s="7">
        <f t="shared" si="0"/>
        <v>0</v>
      </c>
      <c r="D10" s="7">
        <f t="shared" si="1"/>
        <v>0</v>
      </c>
      <c r="E10" s="8"/>
      <c r="K10" s="5">
        <v>44389</v>
      </c>
      <c r="L10" s="3" t="s">
        <v>10</v>
      </c>
      <c r="M10" s="4">
        <v>190</v>
      </c>
      <c r="N10" s="4">
        <v>0</v>
      </c>
      <c r="O10" s="6">
        <v>0</v>
      </c>
    </row>
    <row r="11" spans="1:15" x14ac:dyDescent="0.25">
      <c r="A11" s="11">
        <v>44395</v>
      </c>
      <c r="B11" s="9" t="s">
        <v>16</v>
      </c>
      <c r="C11" s="7">
        <f t="shared" si="0"/>
        <v>0</v>
      </c>
      <c r="D11" s="7">
        <f t="shared" si="1"/>
        <v>0</v>
      </c>
      <c r="E11" s="8"/>
      <c r="K11" s="5">
        <v>44390</v>
      </c>
      <c r="L11" s="3" t="s">
        <v>11</v>
      </c>
      <c r="M11" s="4">
        <v>184</v>
      </c>
      <c r="N11" s="4">
        <v>1</v>
      </c>
      <c r="O11" s="6">
        <v>5.434782608695652E-3</v>
      </c>
    </row>
    <row r="12" spans="1:15" x14ac:dyDescent="0.25">
      <c r="A12" s="11">
        <v>44396</v>
      </c>
      <c r="B12" s="9" t="s">
        <v>17</v>
      </c>
      <c r="C12" s="7">
        <f t="shared" si="0"/>
        <v>114</v>
      </c>
      <c r="D12" s="7">
        <f t="shared" si="1"/>
        <v>7</v>
      </c>
      <c r="E12" s="8">
        <f>IF(C12=0,"",SUMIF($K:$K,$A12,O:O))</f>
        <v>6.1403508771929821E-2</v>
      </c>
      <c r="K12" s="5">
        <v>44391</v>
      </c>
      <c r="L12" s="3" t="s">
        <v>12</v>
      </c>
      <c r="M12" s="4">
        <v>156</v>
      </c>
      <c r="N12" s="4">
        <v>2</v>
      </c>
      <c r="O12" s="6">
        <v>1.282051282051282E-2</v>
      </c>
    </row>
    <row r="13" spans="1:15" x14ac:dyDescent="0.25">
      <c r="A13" s="11">
        <v>44397</v>
      </c>
      <c r="B13" s="9" t="s">
        <v>18</v>
      </c>
      <c r="C13" s="7">
        <f t="shared" si="0"/>
        <v>238</v>
      </c>
      <c r="D13" s="7">
        <f t="shared" si="1"/>
        <v>0</v>
      </c>
      <c r="E13" s="8">
        <f>IF(C13=0,"",SUMIF($K:$K,$A13,O:O))</f>
        <v>0</v>
      </c>
      <c r="K13" s="5">
        <v>44392</v>
      </c>
      <c r="L13" s="3" t="s">
        <v>13</v>
      </c>
      <c r="M13" s="4">
        <v>348</v>
      </c>
      <c r="N13" s="4">
        <v>3</v>
      </c>
      <c r="O13" s="6">
        <v>8.6206896551724137E-3</v>
      </c>
    </row>
    <row r="14" spans="1:15" x14ac:dyDescent="0.25">
      <c r="A14" s="11">
        <v>44398</v>
      </c>
      <c r="B14" s="9" t="s">
        <v>19</v>
      </c>
      <c r="C14" s="7">
        <f t="shared" si="0"/>
        <v>156</v>
      </c>
      <c r="D14" s="7">
        <f t="shared" si="1"/>
        <v>3</v>
      </c>
      <c r="E14" s="8">
        <f>IF(C14=0,"",SUMIF($K:$K,$A14,O:O))</f>
        <v>1.9230769230769232E-2</v>
      </c>
      <c r="K14" s="5">
        <v>44393</v>
      </c>
      <c r="L14" s="3" t="s">
        <v>14</v>
      </c>
      <c r="M14" s="4">
        <v>782</v>
      </c>
      <c r="N14" s="4">
        <v>4</v>
      </c>
      <c r="O14" s="6">
        <v>5.1150895140664966E-3</v>
      </c>
    </row>
    <row r="15" spans="1:15" x14ac:dyDescent="0.25">
      <c r="A15" s="11">
        <v>44399</v>
      </c>
      <c r="B15" s="9" t="s">
        <v>20</v>
      </c>
      <c r="C15" s="7">
        <f t="shared" si="0"/>
        <v>194</v>
      </c>
      <c r="D15" s="7">
        <f t="shared" si="1"/>
        <v>1</v>
      </c>
      <c r="E15" s="8">
        <f>IF(C15=0,"",SUMIF($K:$K,$A15,O:O))</f>
        <v>5.1546391752577319E-3</v>
      </c>
      <c r="K15" s="5">
        <v>44396</v>
      </c>
      <c r="L15" s="3" t="s">
        <v>17</v>
      </c>
      <c r="M15" s="4">
        <v>114</v>
      </c>
      <c r="N15" s="4">
        <v>7</v>
      </c>
      <c r="O15" s="6">
        <v>6.1403508771929821E-2</v>
      </c>
    </row>
    <row r="16" spans="1:15" x14ac:dyDescent="0.25">
      <c r="A16" s="11">
        <v>44400</v>
      </c>
      <c r="B16" s="9" t="s">
        <v>21</v>
      </c>
      <c r="C16" s="7">
        <f t="shared" si="0"/>
        <v>570</v>
      </c>
      <c r="D16" s="7">
        <f t="shared" si="1"/>
        <v>0</v>
      </c>
      <c r="E16" s="8">
        <f>IF(C16=0,"",SUMIF($K:$K,$A16,O:O))</f>
        <v>0</v>
      </c>
      <c r="K16" s="5">
        <v>44397</v>
      </c>
      <c r="L16" s="3" t="s">
        <v>18</v>
      </c>
      <c r="M16" s="4">
        <v>238</v>
      </c>
      <c r="N16" s="4">
        <v>0</v>
      </c>
      <c r="O16" s="6">
        <v>0</v>
      </c>
    </row>
    <row r="17" spans="1:15" x14ac:dyDescent="0.25">
      <c r="A17" s="11">
        <v>44401</v>
      </c>
      <c r="B17" s="9" t="s">
        <v>23</v>
      </c>
      <c r="C17" s="7">
        <f t="shared" si="0"/>
        <v>0</v>
      </c>
      <c r="D17" s="7">
        <f t="shared" si="1"/>
        <v>0</v>
      </c>
      <c r="E17" s="8"/>
      <c r="K17" s="5">
        <v>44398</v>
      </c>
      <c r="L17" s="3" t="s">
        <v>19</v>
      </c>
      <c r="M17" s="4">
        <v>156</v>
      </c>
      <c r="N17" s="4">
        <v>3</v>
      </c>
      <c r="O17" s="6">
        <v>1.9230769230769232E-2</v>
      </c>
    </row>
    <row r="18" spans="1:15" x14ac:dyDescent="0.25">
      <c r="A18" s="11">
        <v>44402</v>
      </c>
      <c r="B18" s="9" t="s">
        <v>24</v>
      </c>
      <c r="C18" s="7">
        <f t="shared" si="0"/>
        <v>0</v>
      </c>
      <c r="D18" s="7">
        <f t="shared" si="1"/>
        <v>0</v>
      </c>
      <c r="E18" s="8"/>
      <c r="K18" s="5">
        <v>44399</v>
      </c>
      <c r="L18" s="3" t="s">
        <v>20</v>
      </c>
      <c r="M18" s="4">
        <v>194</v>
      </c>
      <c r="N18" s="4">
        <v>1</v>
      </c>
      <c r="O18" s="6">
        <v>5.1546391752577319E-3</v>
      </c>
    </row>
    <row r="19" spans="1:15" x14ac:dyDescent="0.25">
      <c r="A19" s="11">
        <v>44403</v>
      </c>
      <c r="B19" s="9" t="s">
        <v>22</v>
      </c>
      <c r="C19" s="7">
        <f t="shared" si="0"/>
        <v>250</v>
      </c>
      <c r="D19" s="7">
        <f t="shared" si="1"/>
        <v>2</v>
      </c>
      <c r="E19" s="8">
        <f>IF(C19=0,"",SUMIF($K:$K,$A19,O:O))</f>
        <v>8.0000000000000002E-3</v>
      </c>
      <c r="K19" s="5">
        <v>44400</v>
      </c>
      <c r="L19" s="3" t="s">
        <v>21</v>
      </c>
      <c r="M19" s="4">
        <v>570</v>
      </c>
      <c r="N19" s="4">
        <v>0</v>
      </c>
      <c r="O19" s="6">
        <v>0</v>
      </c>
    </row>
    <row r="20" spans="1:15" x14ac:dyDescent="0.25">
      <c r="A20" s="11">
        <v>44404</v>
      </c>
      <c r="B20" s="9" t="s">
        <v>25</v>
      </c>
      <c r="C20" s="7">
        <f t="shared" si="0"/>
        <v>534</v>
      </c>
      <c r="D20" s="7">
        <f t="shared" si="1"/>
        <v>6</v>
      </c>
      <c r="E20" s="8">
        <f>IF(C20=0,"",SUMIF($K:$K,$A20,O:O))</f>
        <v>1.1235955056179775E-2</v>
      </c>
      <c r="K20" s="5">
        <v>44403</v>
      </c>
      <c r="L20" s="3" t="s">
        <v>22</v>
      </c>
      <c r="M20" s="4">
        <v>250</v>
      </c>
      <c r="N20" s="4">
        <v>2</v>
      </c>
      <c r="O20" s="6">
        <v>8.0000000000000002E-3</v>
      </c>
    </row>
    <row r="21" spans="1:15" x14ac:dyDescent="0.25">
      <c r="A21" s="11">
        <v>44405</v>
      </c>
      <c r="B21" s="9" t="s">
        <v>26</v>
      </c>
      <c r="C21" s="7">
        <f t="shared" si="0"/>
        <v>500</v>
      </c>
      <c r="D21" s="7">
        <f t="shared" si="1"/>
        <v>1</v>
      </c>
      <c r="E21" s="8">
        <f>IF(C21=0,"",SUMIF($K:$K,$A21,O:O))</f>
        <v>2E-3</v>
      </c>
      <c r="K21" s="5">
        <v>44404</v>
      </c>
      <c r="L21" s="3" t="s">
        <v>25</v>
      </c>
      <c r="M21" s="4">
        <v>534</v>
      </c>
      <c r="N21" s="4">
        <v>6</v>
      </c>
      <c r="O21" s="6">
        <v>1.1235955056179775E-2</v>
      </c>
    </row>
    <row r="22" spans="1:15" x14ac:dyDescent="0.25">
      <c r="A22" s="11">
        <v>44406</v>
      </c>
      <c r="B22" s="9" t="s">
        <v>27</v>
      </c>
      <c r="C22" s="7">
        <f t="shared" si="0"/>
        <v>570</v>
      </c>
      <c r="D22" s="7">
        <f t="shared" si="1"/>
        <v>1</v>
      </c>
      <c r="E22" s="8">
        <f>IF(C22=0,"",SUMIF($K:$K,$A22,O:O))</f>
        <v>1.7543859649122807E-3</v>
      </c>
      <c r="K22" s="5">
        <v>44405</v>
      </c>
      <c r="L22" s="3" t="s">
        <v>26</v>
      </c>
      <c r="M22" s="4">
        <v>500</v>
      </c>
      <c r="N22" s="4">
        <v>1</v>
      </c>
      <c r="O22" s="6">
        <v>2E-3</v>
      </c>
    </row>
    <row r="23" spans="1:15" x14ac:dyDescent="0.25">
      <c r="A23" s="11">
        <v>44407</v>
      </c>
      <c r="B23" s="9" t="s">
        <v>28</v>
      </c>
      <c r="C23" s="7">
        <f t="shared" si="0"/>
        <v>977</v>
      </c>
      <c r="D23" s="7">
        <f t="shared" si="1"/>
        <v>2</v>
      </c>
      <c r="E23" s="8">
        <f>IF(C23=0,"",SUMIF($K:$K,$A23,O:O))</f>
        <v>2.0470829068577278E-3</v>
      </c>
      <c r="K23" s="5">
        <v>44406</v>
      </c>
      <c r="L23" s="3" t="s">
        <v>27</v>
      </c>
      <c r="M23" s="4">
        <v>570</v>
      </c>
      <c r="N23" s="4">
        <v>1</v>
      </c>
      <c r="O23" s="6">
        <v>1.7543859649122807E-3</v>
      </c>
    </row>
    <row r="24" spans="1:15" x14ac:dyDescent="0.25">
      <c r="A24" s="11">
        <v>44408</v>
      </c>
      <c r="B24" s="9" t="s">
        <v>29</v>
      </c>
      <c r="C24" s="7">
        <f t="shared" si="0"/>
        <v>0</v>
      </c>
      <c r="D24" s="7">
        <f t="shared" si="1"/>
        <v>0</v>
      </c>
      <c r="E24" s="8"/>
      <c r="K24" s="5">
        <v>44407</v>
      </c>
      <c r="L24" s="3" t="s">
        <v>28</v>
      </c>
      <c r="M24" s="4">
        <v>977</v>
      </c>
      <c r="N24" s="4">
        <v>2</v>
      </c>
      <c r="O24" s="6">
        <v>2.0470829068577278E-3</v>
      </c>
    </row>
    <row r="25" spans="1:15" x14ac:dyDescent="0.25">
      <c r="A25" s="11">
        <v>44409</v>
      </c>
      <c r="B25" s="9" t="s">
        <v>30</v>
      </c>
      <c r="C25" s="7">
        <f t="shared" ref="C25:C32" si="2">SUMIF($K:$K,$A25,M:M)</f>
        <v>0</v>
      </c>
      <c r="D25" s="7">
        <f t="shared" ref="D25:D32" si="3">SUMIF($K:$K,$A25,N:N)</f>
        <v>0</v>
      </c>
      <c r="E25" s="8"/>
      <c r="K25" s="5">
        <v>44410</v>
      </c>
      <c r="L25" s="3" t="s">
        <v>31</v>
      </c>
      <c r="M25" s="4">
        <v>549</v>
      </c>
      <c r="N25" s="4">
        <v>3</v>
      </c>
      <c r="O25" s="6">
        <v>5.4644808743169399E-3</v>
      </c>
    </row>
    <row r="26" spans="1:15" x14ac:dyDescent="0.25">
      <c r="A26" s="11">
        <v>44410</v>
      </c>
      <c r="B26" s="9" t="s">
        <v>31</v>
      </c>
      <c r="C26" s="7">
        <f t="shared" si="2"/>
        <v>549</v>
      </c>
      <c r="D26" s="7">
        <f t="shared" si="3"/>
        <v>3</v>
      </c>
      <c r="E26" s="8">
        <f t="shared" ref="E25:E32" si="4">IF(C26=0,"",SUMIF($K:$K,$A26,O:O))</f>
        <v>5.4644808743169399E-3</v>
      </c>
      <c r="K26" s="5">
        <v>44411</v>
      </c>
      <c r="L26" s="3" t="s">
        <v>32</v>
      </c>
      <c r="M26" s="4">
        <v>613</v>
      </c>
      <c r="N26" s="4">
        <v>10</v>
      </c>
      <c r="O26" s="6">
        <v>1.6313213703099509E-2</v>
      </c>
    </row>
    <row r="27" spans="1:15" x14ac:dyDescent="0.25">
      <c r="A27" s="11">
        <v>44411</v>
      </c>
      <c r="B27" s="9" t="s">
        <v>32</v>
      </c>
      <c r="C27" s="7">
        <f t="shared" si="2"/>
        <v>613</v>
      </c>
      <c r="D27" s="7">
        <f t="shared" si="3"/>
        <v>10</v>
      </c>
      <c r="E27" s="8">
        <f t="shared" si="4"/>
        <v>1.6313213703099509E-2</v>
      </c>
      <c r="K27" s="5">
        <v>44412</v>
      </c>
      <c r="L27" s="3" t="s">
        <v>33</v>
      </c>
      <c r="M27" s="4">
        <v>474</v>
      </c>
      <c r="N27" s="4">
        <v>17</v>
      </c>
      <c r="O27" s="6">
        <v>3.5864978902953586E-2</v>
      </c>
    </row>
    <row r="28" spans="1:15" x14ac:dyDescent="0.25">
      <c r="A28" s="11">
        <v>44412</v>
      </c>
      <c r="B28" s="9" t="s">
        <v>33</v>
      </c>
      <c r="C28" s="7">
        <f t="shared" si="2"/>
        <v>474</v>
      </c>
      <c r="D28" s="7">
        <f t="shared" si="3"/>
        <v>17</v>
      </c>
      <c r="E28" s="8">
        <f t="shared" si="4"/>
        <v>3.5864978902953586E-2</v>
      </c>
      <c r="K28" s="5">
        <v>44413</v>
      </c>
      <c r="L28" s="3" t="s">
        <v>34</v>
      </c>
      <c r="M28" s="4">
        <v>628</v>
      </c>
      <c r="N28" s="4">
        <v>9</v>
      </c>
      <c r="O28" s="6">
        <v>1.4331210191082803E-2</v>
      </c>
    </row>
    <row r="29" spans="1:15" x14ac:dyDescent="0.25">
      <c r="A29" s="11">
        <v>44413</v>
      </c>
      <c r="B29" s="9" t="s">
        <v>34</v>
      </c>
      <c r="C29" s="7">
        <f t="shared" si="2"/>
        <v>628</v>
      </c>
      <c r="D29" s="7">
        <f t="shared" si="3"/>
        <v>9</v>
      </c>
      <c r="E29" s="8">
        <f t="shared" si="4"/>
        <v>1.4331210191082803E-2</v>
      </c>
      <c r="K29" s="5">
        <v>44414</v>
      </c>
      <c r="L29" s="3" t="s">
        <v>35</v>
      </c>
      <c r="M29" s="4">
        <v>1449</v>
      </c>
      <c r="N29" s="4">
        <v>11</v>
      </c>
      <c r="O29" s="6">
        <v>7.59144237405107E-3</v>
      </c>
    </row>
    <row r="30" spans="1:15" x14ac:dyDescent="0.25">
      <c r="A30" s="11">
        <v>44414</v>
      </c>
      <c r="B30" s="9" t="s">
        <v>35</v>
      </c>
      <c r="C30" s="7">
        <f t="shared" si="2"/>
        <v>1449</v>
      </c>
      <c r="D30" s="7">
        <f t="shared" si="3"/>
        <v>11</v>
      </c>
      <c r="E30" s="8">
        <f t="shared" si="4"/>
        <v>7.59144237405107E-3</v>
      </c>
      <c r="K30" s="5">
        <v>44415</v>
      </c>
      <c r="L30" s="3" t="s">
        <v>36</v>
      </c>
      <c r="M30" s="4">
        <v>438</v>
      </c>
      <c r="N30" s="4">
        <v>1</v>
      </c>
      <c r="O30" s="6">
        <v>2.2831050228310501E-3</v>
      </c>
    </row>
    <row r="31" spans="1:15" x14ac:dyDescent="0.25">
      <c r="A31" s="11">
        <v>44415</v>
      </c>
      <c r="B31" s="9" t="s">
        <v>36</v>
      </c>
      <c r="C31" s="7">
        <f t="shared" si="2"/>
        <v>438</v>
      </c>
      <c r="D31" s="7">
        <f t="shared" si="3"/>
        <v>1</v>
      </c>
      <c r="E31" s="8">
        <f t="shared" si="4"/>
        <v>2.2831050228310501E-3</v>
      </c>
      <c r="K31" s="5">
        <v>44416</v>
      </c>
      <c r="L31" s="3" t="s">
        <v>37</v>
      </c>
      <c r="M31" s="4">
        <v>461</v>
      </c>
      <c r="N31" s="4">
        <v>17</v>
      </c>
      <c r="O31" s="6">
        <v>3.6876355748373099E-2</v>
      </c>
    </row>
    <row r="32" spans="1:15" x14ac:dyDescent="0.25">
      <c r="A32" s="11">
        <v>44416</v>
      </c>
      <c r="B32" s="9" t="s">
        <v>37</v>
      </c>
      <c r="C32" s="7">
        <f t="shared" si="2"/>
        <v>461</v>
      </c>
      <c r="D32" s="7">
        <f t="shared" si="3"/>
        <v>17</v>
      </c>
      <c r="E32" s="8">
        <f t="shared" si="4"/>
        <v>3.6876355748373099E-2</v>
      </c>
      <c r="F32" t="s">
        <v>1</v>
      </c>
    </row>
  </sheetData>
  <mergeCells count="1">
    <mergeCell ref="I1:L1"/>
  </mergeCells>
  <pageMargins left="0.17" right="0.26" top="0.64" bottom="0.4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Uživatel systému Windows</cp:lastModifiedBy>
  <cp:lastPrinted>2020-03-31T08:11:53Z</cp:lastPrinted>
  <dcterms:created xsi:type="dcterms:W3CDTF">2020-03-24T21:31:32Z</dcterms:created>
  <dcterms:modified xsi:type="dcterms:W3CDTF">2021-08-09T08:22:15Z</dcterms:modified>
</cp:coreProperties>
</file>