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68DBBE3F-6354-4BB7-8953-5CD9CD0BA0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" sheetId="17" r:id="rId1"/>
    <sheet name="Data1" sheetId="27" r:id="rId2"/>
    <sheet name="Data2" sheetId="32" r:id="rId3"/>
    <sheet name="Data3" sheetId="28" r:id="rId4"/>
    <sheet name="Data4" sheetId="30" r:id="rId5"/>
    <sheet name="Data5" sheetId="3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4" i="17" l="1"/>
  <c r="O114" i="17"/>
  <c r="P113" i="17"/>
  <c r="O113" i="17"/>
  <c r="P112" i="17"/>
  <c r="O112" i="17"/>
  <c r="P111" i="17"/>
  <c r="O111" i="17"/>
  <c r="P110" i="17"/>
  <c r="O110" i="17"/>
  <c r="P109" i="17"/>
  <c r="O109" i="17"/>
  <c r="P108" i="17"/>
  <c r="O108" i="17"/>
  <c r="P107" i="17"/>
  <c r="O107" i="17"/>
  <c r="P106" i="17"/>
  <c r="O106" i="17"/>
  <c r="P105" i="17"/>
  <c r="O105" i="17"/>
  <c r="P104" i="17"/>
  <c r="O104" i="17"/>
  <c r="P103" i="17"/>
  <c r="O103" i="17"/>
  <c r="P102" i="17"/>
  <c r="O102" i="17"/>
  <c r="P101" i="17"/>
  <c r="O101" i="17"/>
  <c r="P100" i="17"/>
  <c r="O100" i="17"/>
  <c r="P99" i="17"/>
  <c r="O99" i="17"/>
  <c r="P98" i="17"/>
  <c r="O98" i="17"/>
  <c r="P97" i="17"/>
  <c r="O97" i="17"/>
  <c r="P96" i="17"/>
  <c r="O96" i="17"/>
  <c r="P95" i="17"/>
  <c r="O95" i="17"/>
  <c r="P94" i="17"/>
  <c r="O94" i="17"/>
  <c r="P93" i="17"/>
  <c r="O93" i="17"/>
  <c r="P92" i="17"/>
  <c r="O92" i="17"/>
  <c r="P91" i="17"/>
  <c r="O91" i="17"/>
  <c r="P90" i="17"/>
  <c r="O90" i="17"/>
  <c r="P89" i="17"/>
  <c r="O89" i="17"/>
  <c r="P88" i="17"/>
  <c r="O88" i="17"/>
  <c r="P87" i="17"/>
  <c r="O87" i="17"/>
  <c r="P86" i="17"/>
  <c r="O86" i="17"/>
  <c r="P85" i="17"/>
  <c r="O85" i="17"/>
  <c r="P84" i="17"/>
  <c r="O84" i="17"/>
  <c r="P83" i="17"/>
  <c r="O83" i="17"/>
  <c r="P82" i="17"/>
  <c r="O82" i="17"/>
  <c r="P81" i="17"/>
  <c r="O81" i="17"/>
  <c r="P80" i="17"/>
  <c r="O80" i="17"/>
  <c r="P79" i="17"/>
  <c r="O79" i="17"/>
  <c r="P78" i="17"/>
  <c r="O78" i="17"/>
  <c r="P77" i="17"/>
  <c r="O77" i="17"/>
  <c r="P76" i="17"/>
  <c r="O76" i="17"/>
  <c r="P75" i="17"/>
  <c r="O75" i="17"/>
  <c r="P74" i="17"/>
  <c r="O74" i="17"/>
  <c r="P73" i="17"/>
  <c r="O73" i="17"/>
  <c r="P72" i="17"/>
  <c r="O72" i="17"/>
  <c r="P71" i="17"/>
  <c r="O71" i="17"/>
  <c r="P70" i="17"/>
  <c r="O70" i="17"/>
  <c r="P69" i="17"/>
  <c r="O69" i="17"/>
  <c r="P68" i="17"/>
  <c r="O68" i="17"/>
  <c r="P67" i="17"/>
  <c r="O67" i="17"/>
  <c r="P66" i="17"/>
  <c r="O66" i="17"/>
  <c r="P65" i="17"/>
  <c r="O65" i="17"/>
  <c r="P64" i="17"/>
  <c r="O64" i="17"/>
  <c r="P63" i="17"/>
  <c r="O63" i="17"/>
  <c r="P62" i="17"/>
  <c r="O62" i="17"/>
  <c r="E66" i="17"/>
  <c r="E64" i="17"/>
  <c r="E63" i="17"/>
  <c r="E62" i="17"/>
  <c r="D66" i="17"/>
  <c r="D64" i="17"/>
  <c r="D63" i="17"/>
  <c r="D62" i="17"/>
  <c r="Q113" i="17"/>
  <c r="Q93" i="17" l="1"/>
  <c r="Q100" i="17"/>
  <c r="Q76" i="17"/>
  <c r="Q80" i="17"/>
  <c r="Q104" i="17"/>
  <c r="Q108" i="17"/>
  <c r="Q112" i="17"/>
  <c r="Q110" i="17"/>
  <c r="Q114" i="17"/>
  <c r="Q84" i="17"/>
  <c r="Q88" i="17"/>
  <c r="Q86" i="17"/>
  <c r="Q90" i="17"/>
  <c r="Q94" i="17"/>
  <c r="Q98" i="17"/>
  <c r="Q102" i="17"/>
  <c r="Q106" i="17"/>
  <c r="Q92" i="17"/>
  <c r="Q85" i="17"/>
  <c r="Q89" i="17"/>
  <c r="Q97" i="17"/>
  <c r="Q105" i="17"/>
  <c r="Q109" i="17"/>
  <c r="Q96" i="17"/>
  <c r="Q87" i="17"/>
  <c r="Q91" i="17"/>
  <c r="Q95" i="17"/>
  <c r="Q99" i="17"/>
  <c r="Q103" i="17"/>
  <c r="Q107" i="17"/>
  <c r="Q111" i="17"/>
  <c r="Q65" i="17"/>
  <c r="F62" i="17"/>
  <c r="Q62" i="17"/>
  <c r="Q64" i="17"/>
  <c r="Q71" i="17"/>
  <c r="Q75" i="17"/>
  <c r="Q79" i="17"/>
  <c r="Q83" i="17"/>
  <c r="D65" i="17"/>
  <c r="D67" i="17" s="1"/>
  <c r="Q66" i="17"/>
  <c r="Q70" i="17"/>
  <c r="Q74" i="17"/>
  <c r="Q82" i="17"/>
  <c r="F63" i="17"/>
  <c r="F66" i="17"/>
  <c r="Q67" i="17"/>
  <c r="Q63" i="17"/>
  <c r="Q68" i="17"/>
  <c r="Q72" i="17"/>
  <c r="Q77" i="17"/>
  <c r="Q81" i="17"/>
  <c r="E65" i="17"/>
  <c r="Q69" i="17"/>
  <c r="Q78" i="17"/>
  <c r="Q73" i="17"/>
  <c r="F64" i="17"/>
  <c r="F65" i="17" l="1"/>
  <c r="E67" i="17"/>
  <c r="F67" i="17" s="1"/>
  <c r="Q101" i="17"/>
</calcChain>
</file>

<file path=xl/sharedStrings.xml><?xml version="1.0" encoding="utf-8"?>
<sst xmlns="http://schemas.openxmlformats.org/spreadsheetml/2006/main" count="305" uniqueCount="166">
  <si>
    <t>DATUM</t>
  </si>
  <si>
    <t>Finální dávka</t>
  </si>
  <si>
    <t>První dávka</t>
  </si>
  <si>
    <t>Den</t>
  </si>
  <si>
    <t>62_86PoctyFinPartDenQ</t>
  </si>
  <si>
    <t>Sort</t>
  </si>
  <si>
    <t>Skup</t>
  </si>
  <si>
    <t>pevp</t>
  </si>
  <si>
    <t>prevp</t>
  </si>
  <si>
    <t>OckPevp</t>
  </si>
  <si>
    <t>OckPrevp</t>
  </si>
  <si>
    <t>Proock%</t>
  </si>
  <si>
    <t>62_75ProockovanostFNOLQ</t>
  </si>
  <si>
    <t>Lékaři</t>
  </si>
  <si>
    <t>Sestry</t>
  </si>
  <si>
    <t>Ostatní zdravotníci</t>
  </si>
  <si>
    <t>THP a dělníci</t>
  </si>
  <si>
    <t>prim</t>
  </si>
  <si>
    <t>primt</t>
  </si>
  <si>
    <t>62_75ProockovanostPrimFNOLQ</t>
  </si>
  <si>
    <t>01</t>
  </si>
  <si>
    <t>I. interní klinika - kardiologická</t>
  </si>
  <si>
    <t>02</t>
  </si>
  <si>
    <t>II. interní klinika gastroenterologie a geriatrie</t>
  </si>
  <si>
    <t>03</t>
  </si>
  <si>
    <t>III. interní klinika - nefrologická, revmatologická a endokrinologická</t>
  </si>
  <si>
    <t>04</t>
  </si>
  <si>
    <t>I. chirurgická klinika</t>
  </si>
  <si>
    <t>05</t>
  </si>
  <si>
    <t>II. chirurgická klinika - cévně-transplantační</t>
  </si>
  <si>
    <t>06</t>
  </si>
  <si>
    <t>Neurochirurgická klinika</t>
  </si>
  <si>
    <t>07</t>
  </si>
  <si>
    <t>Klinika anesteziologie, resuscitace a intenzivní medicíny</t>
  </si>
  <si>
    <t>08</t>
  </si>
  <si>
    <t>Porodnicko-gynekologická klinika</t>
  </si>
  <si>
    <t>09</t>
  </si>
  <si>
    <t>Novorozenecké oddělení</t>
  </si>
  <si>
    <t>10</t>
  </si>
  <si>
    <t>Dětská klinika</t>
  </si>
  <si>
    <t>11</t>
  </si>
  <si>
    <t>Ortopedická klinika</t>
  </si>
  <si>
    <t>12</t>
  </si>
  <si>
    <t>Urologická klinika</t>
  </si>
  <si>
    <t>13</t>
  </si>
  <si>
    <t>Otolaryngologická klinika</t>
  </si>
  <si>
    <t>14</t>
  </si>
  <si>
    <t>Oční klinika</t>
  </si>
  <si>
    <t>15</t>
  </si>
  <si>
    <t>Oddělení alergologie a kl. imun.</t>
  </si>
  <si>
    <t>16</t>
  </si>
  <si>
    <t>Klinika plicních nemocí a tuberkulózy</t>
  </si>
  <si>
    <t>17</t>
  </si>
  <si>
    <t>Neurologická klinika</t>
  </si>
  <si>
    <t>18</t>
  </si>
  <si>
    <t>Klinika psychiatrie</t>
  </si>
  <si>
    <t>19</t>
  </si>
  <si>
    <t>Klinika pracovního lékařství</t>
  </si>
  <si>
    <t>20</t>
  </si>
  <si>
    <t>Klinika chorob kožních a pohlavních</t>
  </si>
  <si>
    <t>21</t>
  </si>
  <si>
    <t>Onkologická klinika</t>
  </si>
  <si>
    <t>22</t>
  </si>
  <si>
    <t>Klinika nukleární medicíny</t>
  </si>
  <si>
    <t>24</t>
  </si>
  <si>
    <t>Klinika zubního lékařství</t>
  </si>
  <si>
    <t>25</t>
  </si>
  <si>
    <t>Klinika ústní, čelistní a obličejové chirurgie</t>
  </si>
  <si>
    <t>26</t>
  </si>
  <si>
    <t>Oddělení rehabilitace</t>
  </si>
  <si>
    <t>27</t>
  </si>
  <si>
    <t>Klinika tělovýchovného lékařství a kardiovaskulární rehabilitace</t>
  </si>
  <si>
    <t>28</t>
  </si>
  <si>
    <t>Ústav lékařské genetiky</t>
  </si>
  <si>
    <t>29</t>
  </si>
  <si>
    <t>Oddělení plastické a estetické chirurgie</t>
  </si>
  <si>
    <t>30</t>
  </si>
  <si>
    <t>Oddělení geriatrie</t>
  </si>
  <si>
    <t>31</t>
  </si>
  <si>
    <t>Traumatologická klinika</t>
  </si>
  <si>
    <t>32</t>
  </si>
  <si>
    <t>Hemato-onkologická klinika</t>
  </si>
  <si>
    <t>33</t>
  </si>
  <si>
    <t>Oddělení klinické biochemie</t>
  </si>
  <si>
    <t>34</t>
  </si>
  <si>
    <t>Radiologická klinika</t>
  </si>
  <si>
    <t>35</t>
  </si>
  <si>
    <t>Transfuzní oddělení</t>
  </si>
  <si>
    <t>36</t>
  </si>
  <si>
    <t>Oddělení klinické logopedie</t>
  </si>
  <si>
    <t>37</t>
  </si>
  <si>
    <t>Ústav klinické a molekulární patologie</t>
  </si>
  <si>
    <t>38</t>
  </si>
  <si>
    <t>Ústav soudního lékařství a medicínského práva</t>
  </si>
  <si>
    <t>39</t>
  </si>
  <si>
    <t>Oddělení klinické psychologie</t>
  </si>
  <si>
    <t>40</t>
  </si>
  <si>
    <t>Ústav mikrobiologie</t>
  </si>
  <si>
    <t>41</t>
  </si>
  <si>
    <t>Ústav imunologie</t>
  </si>
  <si>
    <t>43</t>
  </si>
  <si>
    <t>Ústav farmakologie</t>
  </si>
  <si>
    <t>44</t>
  </si>
  <si>
    <t>Laboratoř experimentální medicíny</t>
  </si>
  <si>
    <t>45</t>
  </si>
  <si>
    <t>Sociální oddělení</t>
  </si>
  <si>
    <t>46</t>
  </si>
  <si>
    <t>Transplantační centrum</t>
  </si>
  <si>
    <t>47</t>
  </si>
  <si>
    <t xml:space="preserve">Centrální operační sály </t>
  </si>
  <si>
    <t>48</t>
  </si>
  <si>
    <t>Lékárna</t>
  </si>
  <si>
    <t>50</t>
  </si>
  <si>
    <t>Kardiochirurgická klinika</t>
  </si>
  <si>
    <t>51</t>
  </si>
  <si>
    <t>NTMC - Národní telemedicínské centrum</t>
  </si>
  <si>
    <t>53</t>
  </si>
  <si>
    <t>Oddělení lékařské fyziky a radiační ochrany</t>
  </si>
  <si>
    <t>54</t>
  </si>
  <si>
    <t>Oddělení nemocniční hygieny</t>
  </si>
  <si>
    <t>56</t>
  </si>
  <si>
    <t>Oddělení centrální sterilizace</t>
  </si>
  <si>
    <t>59</t>
  </si>
  <si>
    <t>Oddělení intenzivní péče chirurgických oborů</t>
  </si>
  <si>
    <t>60</t>
  </si>
  <si>
    <t>Oddělení urgentního příjmu</t>
  </si>
  <si>
    <t>85</t>
  </si>
  <si>
    <t>Granty</t>
  </si>
  <si>
    <t>86</t>
  </si>
  <si>
    <t>90</t>
  </si>
  <si>
    <t>HTS</t>
  </si>
  <si>
    <t>91</t>
  </si>
  <si>
    <t>Marketingové akce FNOL</t>
  </si>
  <si>
    <t>93</t>
  </si>
  <si>
    <t>Sklady, ostatní provozy</t>
  </si>
  <si>
    <t>94</t>
  </si>
  <si>
    <t>Provozní služby</t>
  </si>
  <si>
    <t>95</t>
  </si>
  <si>
    <t>Provoz stravování</t>
  </si>
  <si>
    <t>98</t>
  </si>
  <si>
    <t>Transfery MZ ČR + refundace</t>
  </si>
  <si>
    <t>Přehled proočkovanosti zaměstnanců FNOL</t>
  </si>
  <si>
    <t>Přehled proočkovanosti dle klinik FNOL</t>
  </si>
  <si>
    <t>Skupina zam.</t>
  </si>
  <si>
    <t>Fyz.stav</t>
  </si>
  <si>
    <t>Očkovaní</t>
  </si>
  <si>
    <t>%</t>
  </si>
  <si>
    <t>Kl</t>
  </si>
  <si>
    <t>Název kliniky</t>
  </si>
  <si>
    <t>Zdravotníci celkem</t>
  </si>
  <si>
    <t>Zaměstnanci celkem</t>
  </si>
  <si>
    <t xml:space="preserve"> </t>
  </si>
  <si>
    <t>Part</t>
  </si>
  <si>
    <t>Fin</t>
  </si>
  <si>
    <t>60-70</t>
  </si>
  <si>
    <t>do 40 let</t>
  </si>
  <si>
    <t>70 a více let</t>
  </si>
  <si>
    <t>40-50 let</t>
  </si>
  <si>
    <t>50-60 let</t>
  </si>
  <si>
    <t>60-70 let</t>
  </si>
  <si>
    <t>do 40</t>
  </si>
  <si>
    <t>40-50</t>
  </si>
  <si>
    <t>50-60</t>
  </si>
  <si>
    <t>70 a více</t>
  </si>
  <si>
    <t>62_84PocetOckVekStrFinCrossQ</t>
  </si>
  <si>
    <t>62_84PocetOckVekStrPartCrossQ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</si>
</sst>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-mmm\-yy"/>
    <numFmt numFmtId="165" formatCode="0.0%"/>
    <numFmt numFmtId="166" formatCode="_(* #,##0.00_);_(* \(#,##0.00\);_(* &quot;-&quot;??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&quot;$&quot;* #,##0_);_(&quot;$&quot;* \(#,##0\);_(&quot;$&quot;* &quot;-&quot;_);_(@_)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i/>
      <sz val="11"/>
      <color theme="3" tint="-0.249977111117893"/>
      <name val="Calibri"/>
      <family val="2"/>
      <charset val="238"/>
      <scheme val="minor"/>
    </font>
    <font>
      <b/>
      <i/>
      <sz val="11"/>
      <color theme="3" tint="-0.249977111117893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 tint="0.59999389629810485"/>
        <bgColor indexed="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0F3FA"/>
        <bgColor indexed="64"/>
      </patternFill>
    </fill>
    <fill>
      <patternFill patternType="solid">
        <fgColor rgb="FFCED6E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43">
    <xf numFmtId="0" fontId="0" fillId="0" borderId="0" xfId="0"/>
    <xf numFmtId="0" fontId="3" fillId="0" borderId="0" xfId="0" applyFont="1"/>
    <xf numFmtId="0" fontId="1" fillId="2" borderId="1" xfId="1" applyFont="1" applyFill="1" applyBorder="1" applyAlignment="1">
      <alignment horizontal="center"/>
    </xf>
    <xf numFmtId="0" fontId="4" fillId="3" borderId="0" xfId="1" applyFont="1" applyFill="1" applyAlignment="1">
      <alignment horizontal="left"/>
    </xf>
    <xf numFmtId="0" fontId="3" fillId="4" borderId="0" xfId="0" applyFont="1" applyFill="1"/>
    <xf numFmtId="0" fontId="4" fillId="3" borderId="0" xfId="1" applyFont="1" applyFill="1" applyAlignment="1">
      <alignment horizontal="right"/>
    </xf>
    <xf numFmtId="0" fontId="4" fillId="5" borderId="0" xfId="1" applyFont="1" applyFill="1"/>
    <xf numFmtId="0" fontId="7" fillId="0" borderId="0" xfId="0" applyFont="1"/>
    <xf numFmtId="0" fontId="8" fillId="0" borderId="0" xfId="0" applyFont="1"/>
    <xf numFmtId="0" fontId="3" fillId="4" borderId="0" xfId="0" applyFont="1" applyFill="1" applyAlignment="1">
      <alignment horizontal="right"/>
    </xf>
    <xf numFmtId="0" fontId="4" fillId="3" borderId="0" xfId="1" applyFont="1" applyFill="1" applyAlignment="1">
      <alignment horizontal="center"/>
    </xf>
    <xf numFmtId="0" fontId="4" fillId="0" borderId="0" xfId="1" applyFont="1"/>
    <xf numFmtId="3" fontId="4" fillId="0" borderId="0" xfId="1" applyNumberFormat="1" applyFont="1" applyAlignment="1">
      <alignment horizontal="right" vertical="center"/>
    </xf>
    <xf numFmtId="165" fontId="4" fillId="0" borderId="0" xfId="1" applyNumberFormat="1" applyFont="1" applyAlignment="1">
      <alignment horizontal="right"/>
    </xf>
    <xf numFmtId="0" fontId="4" fillId="0" borderId="0" xfId="2" applyFont="1"/>
    <xf numFmtId="0" fontId="3" fillId="5" borderId="0" xfId="0" applyFont="1" applyFill="1"/>
    <xf numFmtId="3" fontId="4" fillId="5" borderId="0" xfId="1" applyNumberFormat="1" applyFont="1" applyFill="1" applyAlignment="1">
      <alignment horizontal="right" vertical="center"/>
    </xf>
    <xf numFmtId="165" fontId="4" fillId="5" borderId="0" xfId="1" applyNumberFormat="1" applyFont="1" applyFill="1" applyAlignment="1">
      <alignment horizontal="right"/>
    </xf>
    <xf numFmtId="0" fontId="4" fillId="6" borderId="0" xfId="1" applyFont="1" applyFill="1"/>
    <xf numFmtId="0" fontId="3" fillId="6" borderId="0" xfId="0" applyFont="1" applyFill="1"/>
    <xf numFmtId="3" fontId="6" fillId="6" borderId="0" xfId="1" applyNumberFormat="1" applyFont="1" applyFill="1" applyAlignment="1">
      <alignment horizontal="right" vertical="center"/>
    </xf>
    <xf numFmtId="165" fontId="6" fillId="6" borderId="0" xfId="1" applyNumberFormat="1" applyFont="1" applyFill="1" applyAlignment="1">
      <alignment horizontal="right"/>
    </xf>
    <xf numFmtId="3" fontId="5" fillId="4" borderId="0" xfId="0" applyNumberFormat="1" applyFont="1" applyFill="1" applyAlignment="1">
      <alignment horizontal="right"/>
    </xf>
    <xf numFmtId="165" fontId="6" fillId="4" borderId="0" xfId="1" applyNumberFormat="1" applyFont="1" applyFill="1" applyAlignment="1">
      <alignment horizontal="right"/>
    </xf>
    <xf numFmtId="164" fontId="9" fillId="0" borderId="2" xfId="3" applyNumberFormat="1" applyFont="1" applyFill="1" applyBorder="1" applyAlignment="1">
      <alignment horizontal="right" wrapText="1"/>
    </xf>
    <xf numFmtId="0" fontId="9" fillId="0" borderId="2" xfId="3" applyFont="1" applyFill="1" applyBorder="1" applyAlignment="1">
      <alignment horizontal="right" wrapText="1"/>
    </xf>
    <xf numFmtId="164" fontId="9" fillId="0" borderId="2" xfId="4" applyNumberFormat="1" applyFont="1" applyFill="1" applyBorder="1" applyAlignment="1">
      <alignment horizontal="right" wrapText="1"/>
    </xf>
    <xf numFmtId="0" fontId="9" fillId="0" borderId="2" xfId="4" applyFont="1" applyFill="1" applyBorder="1" applyAlignment="1">
      <alignment horizontal="right" wrapText="1"/>
    </xf>
    <xf numFmtId="0" fontId="9" fillId="2" borderId="1" xfId="5" applyFont="1" applyFill="1" applyBorder="1" applyAlignment="1">
      <alignment horizontal="center"/>
    </xf>
    <xf numFmtId="0" fontId="9" fillId="0" borderId="2" xfId="5" applyFont="1" applyFill="1" applyBorder="1" applyAlignment="1">
      <alignment horizontal="right" wrapText="1"/>
    </xf>
    <xf numFmtId="0" fontId="9" fillId="2" borderId="1" xfId="6" applyFont="1" applyFill="1" applyBorder="1" applyAlignment="1">
      <alignment horizontal="center"/>
    </xf>
    <xf numFmtId="0" fontId="9" fillId="0" borderId="2" xfId="6" applyFont="1" applyFill="1" applyBorder="1" applyAlignment="1">
      <alignment wrapText="1"/>
    </xf>
    <xf numFmtId="0" fontId="9" fillId="0" borderId="2" xfId="6" applyFont="1" applyFill="1" applyBorder="1" applyAlignment="1">
      <alignment horizontal="right" wrapText="1"/>
    </xf>
    <xf numFmtId="10" fontId="9" fillId="0" borderId="2" xfId="6" applyNumberFormat="1" applyFont="1" applyFill="1" applyBorder="1" applyAlignment="1">
      <alignment horizontal="right" wrapText="1"/>
    </xf>
    <xf numFmtId="0" fontId="9" fillId="2" borderId="1" xfId="4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/>
    </xf>
    <xf numFmtId="164" fontId="9" fillId="0" borderId="2" xfId="5" applyNumberFormat="1" applyFont="1" applyFill="1" applyBorder="1" applyAlignment="1">
      <alignment horizontal="right" wrapText="1"/>
    </xf>
    <xf numFmtId="0" fontId="9" fillId="2" borderId="1" xfId="7" applyFont="1" applyFill="1" applyBorder="1" applyAlignment="1">
      <alignment horizontal="center"/>
    </xf>
    <xf numFmtId="0" fontId="9" fillId="0" borderId="2" xfId="7" applyFont="1" applyFill="1" applyBorder="1" applyAlignment="1">
      <alignment wrapText="1"/>
    </xf>
    <xf numFmtId="0" fontId="9" fillId="0" borderId="2" xfId="7" applyFont="1" applyFill="1" applyBorder="1" applyAlignment="1">
      <alignment horizontal="right" wrapText="1"/>
    </xf>
    <xf numFmtId="10" fontId="9" fillId="0" borderId="2" xfId="7" applyNumberFormat="1" applyFont="1" applyFill="1" applyBorder="1" applyAlignment="1">
      <alignment horizontal="right" wrapText="1"/>
    </xf>
    <xf numFmtId="0" fontId="10" fillId="0" borderId="0" xfId="3"/>
    <xf numFmtId="0" fontId="4" fillId="0" borderId="0" xfId="2" applyFont="1" applyAlignment="1">
      <alignment horizontal="left"/>
    </xf>
  </cellXfs>
  <cellStyles count="8">
    <cellStyle name="Normální" xfId="0" builtinId="0"/>
    <cellStyle name="Normální_Data1" xfId="4" xr:uid="{C737CCB2-4F0C-4530-AA73-9D12AFF7D3A9}"/>
    <cellStyle name="Normální_Data2" xfId="1" xr:uid="{C79308D8-C514-435A-A40F-C85364F428FE}"/>
    <cellStyle name="Normální_Data2_1" xfId="3" xr:uid="{C94F3721-D5AA-4E1D-896A-EB8AA01F0064}"/>
    <cellStyle name="Normální_Data3" xfId="2" xr:uid="{5CAB7CB7-7F42-429B-A4BB-DC26FCC7680A}"/>
    <cellStyle name="Normální_Data3_1" xfId="5" xr:uid="{DC746F12-F4BC-4064-80B1-E5F0CCE05537}"/>
    <cellStyle name="Normální_Data4" xfId="6" xr:uid="{9FD85277-8993-4D71-A912-411BDB0F5523}"/>
    <cellStyle name="Normální_Data5" xfId="7" xr:uid="{2A805F9D-8ED6-4E84-A6B5-290237521FF7}"/>
  </cellStyles>
  <dxfs count="0"/>
  <tableStyles count="0" defaultTableStyle="TableStyleMedium2" defaultPivotStyle="PivotStyleLight16"/>
  <colors>
    <mruColors>
      <color rgb="FFC0BC00"/>
      <color rgb="FFFAC3B4"/>
      <color rgb="FFCED6E0"/>
      <color rgb="FFECECEC"/>
      <color rgb="FFFFD9D9"/>
      <color rgb="FFF0F3F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Věková struktura </a:t>
            </a:r>
            <a:r>
              <a:rPr lang="cs-CZ" sz="1200" baseline="0"/>
              <a:t>pacientů proočkovaných </a:t>
            </a:r>
            <a:r>
              <a:rPr lang="cs-CZ" sz="1200" b="1" baseline="0">
                <a:solidFill>
                  <a:schemeClr val="accent4">
                    <a:lumMod val="60000"/>
                    <a:lumOff val="40000"/>
                  </a:schemeClr>
                </a:solidFill>
              </a:rPr>
              <a:t>první dávkou </a:t>
            </a:r>
            <a:r>
              <a:rPr lang="cs-CZ" sz="1200" baseline="0"/>
              <a:t>za poslední měsíc</a:t>
            </a:r>
            <a:endParaRPr lang="cs-CZ" sz="1200"/>
          </a:p>
        </c:rich>
      </c:tx>
      <c:layout>
        <c:manualLayout>
          <c:xMode val="edge"/>
          <c:yMode val="edge"/>
          <c:x val="0.33777573672139488"/>
          <c:y val="9.52203741102967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162081643602165"/>
          <c:y val="9.386441448917246E-2"/>
          <c:w val="0.87043178219956963"/>
          <c:h val="0.561649231886360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Data2!$C$1</c:f>
              <c:strCache>
                <c:ptCount val="1"/>
                <c:pt idx="0">
                  <c:v>do 40 let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Data1!$B$2:$B$32</c:f>
              <c:numCache>
                <c:formatCode>General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</c:numCache>
            </c:numRef>
          </c:cat>
          <c:val>
            <c:numRef>
              <c:f>Data2!$C$2:$C$32</c:f>
              <c:numCache>
                <c:formatCode>General</c:formatCode>
                <c:ptCount val="31"/>
                <c:pt idx="0">
                  <c:v>133</c:v>
                </c:pt>
                <c:pt idx="1">
                  <c:v>50</c:v>
                </c:pt>
                <c:pt idx="2">
                  <c:v>61</c:v>
                </c:pt>
                <c:pt idx="3">
                  <c:v>20</c:v>
                </c:pt>
                <c:pt idx="4">
                  <c:v>102</c:v>
                </c:pt>
                <c:pt idx="5">
                  <c:v>68</c:v>
                </c:pt>
                <c:pt idx="6">
                  <c:v>57</c:v>
                </c:pt>
                <c:pt idx="7">
                  <c:v>114</c:v>
                </c:pt>
                <c:pt idx="8">
                  <c:v>38</c:v>
                </c:pt>
                <c:pt idx="9">
                  <c:v>49</c:v>
                </c:pt>
                <c:pt idx="10">
                  <c:v>23</c:v>
                </c:pt>
                <c:pt idx="11">
                  <c:v>158</c:v>
                </c:pt>
                <c:pt idx="12">
                  <c:v>86</c:v>
                </c:pt>
                <c:pt idx="13">
                  <c:v>74</c:v>
                </c:pt>
                <c:pt idx="14">
                  <c:v>180</c:v>
                </c:pt>
                <c:pt idx="15">
                  <c:v>107</c:v>
                </c:pt>
                <c:pt idx="16">
                  <c:v>104</c:v>
                </c:pt>
                <c:pt idx="17">
                  <c:v>385</c:v>
                </c:pt>
                <c:pt idx="18">
                  <c:v>597</c:v>
                </c:pt>
                <c:pt idx="19">
                  <c:v>471</c:v>
                </c:pt>
                <c:pt idx="20">
                  <c:v>332</c:v>
                </c:pt>
                <c:pt idx="21">
                  <c:v>389</c:v>
                </c:pt>
                <c:pt idx="22">
                  <c:v>461</c:v>
                </c:pt>
                <c:pt idx="23">
                  <c:v>394</c:v>
                </c:pt>
                <c:pt idx="24">
                  <c:v>190</c:v>
                </c:pt>
                <c:pt idx="25">
                  <c:v>122</c:v>
                </c:pt>
                <c:pt idx="26">
                  <c:v>270</c:v>
                </c:pt>
                <c:pt idx="27">
                  <c:v>269</c:v>
                </c:pt>
                <c:pt idx="28">
                  <c:v>252</c:v>
                </c:pt>
                <c:pt idx="29">
                  <c:v>146</c:v>
                </c:pt>
                <c:pt idx="30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9-4294-83B5-9BAE7F419044}"/>
            </c:ext>
          </c:extLst>
        </c:ser>
        <c:ser>
          <c:idx val="1"/>
          <c:order val="1"/>
          <c:tx>
            <c:strRef>
              <c:f>Data2!$D$1</c:f>
              <c:strCache>
                <c:ptCount val="1"/>
                <c:pt idx="0">
                  <c:v>40-50 let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Data1!$B$2:$B$32</c:f>
              <c:numCache>
                <c:formatCode>General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</c:numCache>
            </c:numRef>
          </c:cat>
          <c:val>
            <c:numRef>
              <c:f>Data2!$D$2:$D$32</c:f>
              <c:numCache>
                <c:formatCode>General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15</c:v>
                </c:pt>
                <c:pt idx="4">
                  <c:v>3</c:v>
                </c:pt>
                <c:pt idx="5">
                  <c:v>25</c:v>
                </c:pt>
                <c:pt idx="6">
                  <c:v>24</c:v>
                </c:pt>
                <c:pt idx="7">
                  <c:v>2</c:v>
                </c:pt>
                <c:pt idx="8">
                  <c:v>29</c:v>
                </c:pt>
                <c:pt idx="9">
                  <c:v>20</c:v>
                </c:pt>
                <c:pt idx="10">
                  <c:v>2</c:v>
                </c:pt>
                <c:pt idx="11">
                  <c:v>3</c:v>
                </c:pt>
                <c:pt idx="12">
                  <c:v>23</c:v>
                </c:pt>
                <c:pt idx="13">
                  <c:v>15</c:v>
                </c:pt>
                <c:pt idx="14">
                  <c:v>12</c:v>
                </c:pt>
                <c:pt idx="15">
                  <c:v>18</c:v>
                </c:pt>
                <c:pt idx="16">
                  <c:v>19</c:v>
                </c:pt>
                <c:pt idx="17">
                  <c:v>57</c:v>
                </c:pt>
                <c:pt idx="18">
                  <c:v>127</c:v>
                </c:pt>
                <c:pt idx="19">
                  <c:v>91</c:v>
                </c:pt>
                <c:pt idx="20">
                  <c:v>99</c:v>
                </c:pt>
                <c:pt idx="21">
                  <c:v>125</c:v>
                </c:pt>
                <c:pt idx="22">
                  <c:v>84</c:v>
                </c:pt>
                <c:pt idx="23">
                  <c:v>73</c:v>
                </c:pt>
                <c:pt idx="24">
                  <c:v>62</c:v>
                </c:pt>
                <c:pt idx="25">
                  <c:v>52</c:v>
                </c:pt>
                <c:pt idx="26">
                  <c:v>57</c:v>
                </c:pt>
                <c:pt idx="27">
                  <c:v>89</c:v>
                </c:pt>
                <c:pt idx="28">
                  <c:v>71</c:v>
                </c:pt>
                <c:pt idx="29">
                  <c:v>55</c:v>
                </c:pt>
                <c:pt idx="3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A9-4294-83B5-9BAE7F419044}"/>
            </c:ext>
          </c:extLst>
        </c:ser>
        <c:ser>
          <c:idx val="3"/>
          <c:order val="2"/>
          <c:tx>
            <c:strRef>
              <c:f>Data2!$E$1</c:f>
              <c:strCache>
                <c:ptCount val="1"/>
                <c:pt idx="0">
                  <c:v>50-60 let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Data2!$E$2:$E$32</c:f>
              <c:numCache>
                <c:formatCode>General</c:formatCode>
                <c:ptCount val="31"/>
                <c:pt idx="0">
                  <c:v>16</c:v>
                </c:pt>
                <c:pt idx="1">
                  <c:v>16</c:v>
                </c:pt>
                <c:pt idx="2">
                  <c:v>11</c:v>
                </c:pt>
                <c:pt idx="3">
                  <c:v>3</c:v>
                </c:pt>
                <c:pt idx="4">
                  <c:v>1</c:v>
                </c:pt>
                <c:pt idx="5">
                  <c:v>16</c:v>
                </c:pt>
                <c:pt idx="6">
                  <c:v>6</c:v>
                </c:pt>
                <c:pt idx="8">
                  <c:v>19</c:v>
                </c:pt>
                <c:pt idx="9">
                  <c:v>15</c:v>
                </c:pt>
                <c:pt idx="10">
                  <c:v>2</c:v>
                </c:pt>
                <c:pt idx="12">
                  <c:v>10</c:v>
                </c:pt>
                <c:pt idx="13">
                  <c:v>4</c:v>
                </c:pt>
                <c:pt idx="14">
                  <c:v>2</c:v>
                </c:pt>
                <c:pt idx="15">
                  <c:v>9</c:v>
                </c:pt>
                <c:pt idx="16">
                  <c:v>8</c:v>
                </c:pt>
                <c:pt idx="17">
                  <c:v>34</c:v>
                </c:pt>
                <c:pt idx="18">
                  <c:v>80</c:v>
                </c:pt>
                <c:pt idx="19">
                  <c:v>57</c:v>
                </c:pt>
                <c:pt idx="20">
                  <c:v>48</c:v>
                </c:pt>
                <c:pt idx="21">
                  <c:v>75</c:v>
                </c:pt>
                <c:pt idx="22">
                  <c:v>46</c:v>
                </c:pt>
                <c:pt idx="23">
                  <c:v>56</c:v>
                </c:pt>
                <c:pt idx="24">
                  <c:v>36</c:v>
                </c:pt>
                <c:pt idx="25">
                  <c:v>33</c:v>
                </c:pt>
                <c:pt idx="26">
                  <c:v>44</c:v>
                </c:pt>
                <c:pt idx="27">
                  <c:v>43</c:v>
                </c:pt>
                <c:pt idx="28">
                  <c:v>32</c:v>
                </c:pt>
                <c:pt idx="29">
                  <c:v>45</c:v>
                </c:pt>
                <c:pt idx="3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12-4292-916A-E0295A809959}"/>
            </c:ext>
          </c:extLst>
        </c:ser>
        <c:ser>
          <c:idx val="2"/>
          <c:order val="3"/>
          <c:tx>
            <c:strRef>
              <c:f>Data2!$F$1</c:f>
              <c:strCache>
                <c:ptCount val="1"/>
                <c:pt idx="0">
                  <c:v>60-70 let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Data1!$B$2:$B$32</c:f>
              <c:numCache>
                <c:formatCode>General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</c:numCache>
            </c:numRef>
          </c:cat>
          <c:val>
            <c:numRef>
              <c:f>Data2!$F$2:$F$32</c:f>
              <c:numCache>
                <c:formatCode>General</c:formatCode>
                <c:ptCount val="31"/>
                <c:pt idx="0">
                  <c:v>11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11</c:v>
                </c:pt>
                <c:pt idx="6">
                  <c:v>9</c:v>
                </c:pt>
                <c:pt idx="8">
                  <c:v>14</c:v>
                </c:pt>
                <c:pt idx="9">
                  <c:v>13</c:v>
                </c:pt>
                <c:pt idx="10">
                  <c:v>2</c:v>
                </c:pt>
                <c:pt idx="11">
                  <c:v>1</c:v>
                </c:pt>
                <c:pt idx="12">
                  <c:v>9</c:v>
                </c:pt>
                <c:pt idx="13">
                  <c:v>5</c:v>
                </c:pt>
                <c:pt idx="14">
                  <c:v>1</c:v>
                </c:pt>
                <c:pt idx="15">
                  <c:v>6</c:v>
                </c:pt>
                <c:pt idx="16">
                  <c:v>3</c:v>
                </c:pt>
                <c:pt idx="17">
                  <c:v>25</c:v>
                </c:pt>
                <c:pt idx="18">
                  <c:v>60</c:v>
                </c:pt>
                <c:pt idx="19">
                  <c:v>45</c:v>
                </c:pt>
                <c:pt idx="20">
                  <c:v>41</c:v>
                </c:pt>
                <c:pt idx="21">
                  <c:v>32</c:v>
                </c:pt>
                <c:pt idx="22">
                  <c:v>19</c:v>
                </c:pt>
                <c:pt idx="23">
                  <c:v>23</c:v>
                </c:pt>
                <c:pt idx="24">
                  <c:v>22</c:v>
                </c:pt>
                <c:pt idx="25">
                  <c:v>27</c:v>
                </c:pt>
                <c:pt idx="26">
                  <c:v>29</c:v>
                </c:pt>
                <c:pt idx="27">
                  <c:v>19</c:v>
                </c:pt>
                <c:pt idx="28">
                  <c:v>24</c:v>
                </c:pt>
                <c:pt idx="29">
                  <c:v>19</c:v>
                </c:pt>
                <c:pt idx="3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A9-4294-83B5-9BAE7F419044}"/>
            </c:ext>
          </c:extLst>
        </c:ser>
        <c:ser>
          <c:idx val="4"/>
          <c:order val="4"/>
          <c:tx>
            <c:strRef>
              <c:f>Data2!$G$1</c:f>
              <c:strCache>
                <c:ptCount val="1"/>
                <c:pt idx="0">
                  <c:v>70 a více let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val>
            <c:numRef>
              <c:f>Data2!$G$2:$G$32</c:f>
              <c:numCache>
                <c:formatCode>General</c:formatCode>
                <c:ptCount val="31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7</c:v>
                </c:pt>
                <c:pt idx="7">
                  <c:v>1</c:v>
                </c:pt>
                <c:pt idx="8">
                  <c:v>5</c:v>
                </c:pt>
                <c:pt idx="9">
                  <c:v>7</c:v>
                </c:pt>
                <c:pt idx="11">
                  <c:v>4</c:v>
                </c:pt>
                <c:pt idx="12">
                  <c:v>14</c:v>
                </c:pt>
                <c:pt idx="13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16</c:v>
                </c:pt>
                <c:pt idx="18">
                  <c:v>36</c:v>
                </c:pt>
                <c:pt idx="19">
                  <c:v>26</c:v>
                </c:pt>
                <c:pt idx="20">
                  <c:v>31</c:v>
                </c:pt>
                <c:pt idx="21">
                  <c:v>19</c:v>
                </c:pt>
                <c:pt idx="22">
                  <c:v>13</c:v>
                </c:pt>
                <c:pt idx="23">
                  <c:v>12</c:v>
                </c:pt>
                <c:pt idx="24">
                  <c:v>22</c:v>
                </c:pt>
                <c:pt idx="25">
                  <c:v>14</c:v>
                </c:pt>
                <c:pt idx="26">
                  <c:v>23</c:v>
                </c:pt>
                <c:pt idx="27">
                  <c:v>17</c:v>
                </c:pt>
                <c:pt idx="28">
                  <c:v>18</c:v>
                </c:pt>
                <c:pt idx="29">
                  <c:v>8</c:v>
                </c:pt>
                <c:pt idx="3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E4-413A-A470-5C385A64A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150968"/>
        <c:axId val="391149400"/>
      </c:bar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pacientů</a:t>
                </a:r>
              </a:p>
            </c:rich>
          </c:tx>
          <c:layout>
            <c:manualLayout>
              <c:xMode val="edge"/>
              <c:yMode val="edge"/>
              <c:x val="1.6000504946901675E-3"/>
              <c:y val="0.282047560320020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Počty</a:t>
            </a:r>
            <a:r>
              <a:rPr lang="cs-CZ" sz="1200" baseline="0"/>
              <a:t> prvních a finálních vakcinací po dnech za poslední měsíc</a:t>
            </a:r>
            <a:endParaRPr lang="cs-CZ" sz="1200"/>
          </a:p>
        </c:rich>
      </c:tx>
      <c:layout>
        <c:manualLayout>
          <c:xMode val="edge"/>
          <c:yMode val="edge"/>
          <c:x val="0.3376183494304591"/>
          <c:y val="5.39414116859553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162081643602165"/>
          <c:y val="9.386441448917246E-2"/>
          <c:w val="0.88225447681108848"/>
          <c:h val="0.711786362275185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Data3!$C$1</c:f>
              <c:strCache>
                <c:ptCount val="1"/>
                <c:pt idx="0">
                  <c:v>První dávka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Data3!$B$2:$B$32</c:f>
              <c:numCache>
                <c:formatCode>General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</c:numCache>
            </c:numRef>
          </c:cat>
          <c:val>
            <c:numRef>
              <c:f>Data3!$C$2:$C$32</c:f>
              <c:numCache>
                <c:formatCode>General</c:formatCode>
                <c:ptCount val="31"/>
                <c:pt idx="0">
                  <c:v>187</c:v>
                </c:pt>
                <c:pt idx="1">
                  <c:v>99</c:v>
                </c:pt>
                <c:pt idx="2">
                  <c:v>95</c:v>
                </c:pt>
                <c:pt idx="3">
                  <c:v>25</c:v>
                </c:pt>
                <c:pt idx="4">
                  <c:v>108</c:v>
                </c:pt>
                <c:pt idx="5">
                  <c:v>123</c:v>
                </c:pt>
                <c:pt idx="6">
                  <c:v>103</c:v>
                </c:pt>
                <c:pt idx="7">
                  <c:v>117</c:v>
                </c:pt>
                <c:pt idx="8">
                  <c:v>105</c:v>
                </c:pt>
                <c:pt idx="9">
                  <c:v>104</c:v>
                </c:pt>
                <c:pt idx="10">
                  <c:v>29</c:v>
                </c:pt>
                <c:pt idx="11">
                  <c:v>166</c:v>
                </c:pt>
                <c:pt idx="12">
                  <c:v>142</c:v>
                </c:pt>
                <c:pt idx="13">
                  <c:v>99</c:v>
                </c:pt>
                <c:pt idx="14">
                  <c:v>195</c:v>
                </c:pt>
                <c:pt idx="15">
                  <c:v>143</c:v>
                </c:pt>
                <c:pt idx="16">
                  <c:v>135</c:v>
                </c:pt>
                <c:pt idx="17">
                  <c:v>517</c:v>
                </c:pt>
                <c:pt idx="18">
                  <c:v>900</c:v>
                </c:pt>
                <c:pt idx="19">
                  <c:v>690</c:v>
                </c:pt>
                <c:pt idx="20">
                  <c:v>551</c:v>
                </c:pt>
                <c:pt idx="21">
                  <c:v>640</c:v>
                </c:pt>
                <c:pt idx="22">
                  <c:v>623</c:v>
                </c:pt>
                <c:pt idx="23">
                  <c:v>558</c:v>
                </c:pt>
                <c:pt idx="24">
                  <c:v>332</c:v>
                </c:pt>
                <c:pt idx="25">
                  <c:v>248</c:v>
                </c:pt>
                <c:pt idx="26">
                  <c:v>423</c:v>
                </c:pt>
                <c:pt idx="27">
                  <c:v>437</c:v>
                </c:pt>
                <c:pt idx="28">
                  <c:v>397</c:v>
                </c:pt>
                <c:pt idx="29">
                  <c:v>273</c:v>
                </c:pt>
                <c:pt idx="30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08-41E8-9CB5-D3EE4B979A28}"/>
            </c:ext>
          </c:extLst>
        </c:ser>
        <c:ser>
          <c:idx val="0"/>
          <c:order val="1"/>
          <c:tx>
            <c:strRef>
              <c:f>Data3!$D$1</c:f>
              <c:strCache>
                <c:ptCount val="1"/>
                <c:pt idx="0">
                  <c:v>Finální dávka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Data3!$D$2:$D$32</c:f>
              <c:numCache>
                <c:formatCode>General</c:formatCode>
                <c:ptCount val="31"/>
                <c:pt idx="0">
                  <c:v>846</c:v>
                </c:pt>
                <c:pt idx="1">
                  <c:v>819</c:v>
                </c:pt>
                <c:pt idx="2">
                  <c:v>810</c:v>
                </c:pt>
                <c:pt idx="3">
                  <c:v>900</c:v>
                </c:pt>
                <c:pt idx="4">
                  <c:v>779</c:v>
                </c:pt>
                <c:pt idx="5">
                  <c:v>760</c:v>
                </c:pt>
                <c:pt idx="6">
                  <c:v>775</c:v>
                </c:pt>
                <c:pt idx="7">
                  <c:v>757</c:v>
                </c:pt>
                <c:pt idx="8">
                  <c:v>750</c:v>
                </c:pt>
                <c:pt idx="9">
                  <c:v>736</c:v>
                </c:pt>
                <c:pt idx="10">
                  <c:v>757</c:v>
                </c:pt>
                <c:pt idx="11">
                  <c:v>715</c:v>
                </c:pt>
                <c:pt idx="12">
                  <c:v>721</c:v>
                </c:pt>
                <c:pt idx="13">
                  <c:v>723</c:v>
                </c:pt>
                <c:pt idx="14">
                  <c:v>725</c:v>
                </c:pt>
                <c:pt idx="15">
                  <c:v>688</c:v>
                </c:pt>
                <c:pt idx="16">
                  <c:v>712</c:v>
                </c:pt>
                <c:pt idx="17">
                  <c:v>271</c:v>
                </c:pt>
                <c:pt idx="18">
                  <c:v>251</c:v>
                </c:pt>
                <c:pt idx="19">
                  <c:v>302</c:v>
                </c:pt>
                <c:pt idx="20">
                  <c:v>264</c:v>
                </c:pt>
                <c:pt idx="21">
                  <c:v>488</c:v>
                </c:pt>
                <c:pt idx="22">
                  <c:v>222</c:v>
                </c:pt>
                <c:pt idx="23">
                  <c:v>383</c:v>
                </c:pt>
                <c:pt idx="24">
                  <c:v>282</c:v>
                </c:pt>
                <c:pt idx="25">
                  <c:v>388</c:v>
                </c:pt>
                <c:pt idx="26">
                  <c:v>227</c:v>
                </c:pt>
                <c:pt idx="27">
                  <c:v>284</c:v>
                </c:pt>
                <c:pt idx="28">
                  <c:v>390</c:v>
                </c:pt>
                <c:pt idx="29">
                  <c:v>187</c:v>
                </c:pt>
                <c:pt idx="30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08-41E8-9CB5-D3EE4B979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150968"/>
        <c:axId val="391149400"/>
      </c:bar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pacientů</a:t>
                </a:r>
              </a:p>
            </c:rich>
          </c:tx>
          <c:layout>
            <c:manualLayout>
              <c:xMode val="edge"/>
              <c:yMode val="edge"/>
              <c:x val="1.6000504946901675E-3"/>
              <c:y val="0.282047560320020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Věková struktura </a:t>
            </a:r>
            <a:r>
              <a:rPr lang="cs-CZ" sz="1200" baseline="0"/>
              <a:t>pacientů proočkovaných </a:t>
            </a:r>
            <a:r>
              <a:rPr lang="cs-CZ" sz="1200" b="1" baseline="0">
                <a:solidFill>
                  <a:schemeClr val="accent4">
                    <a:lumMod val="75000"/>
                  </a:schemeClr>
                </a:solidFill>
              </a:rPr>
              <a:t>finální dávkou </a:t>
            </a:r>
            <a:r>
              <a:rPr lang="cs-CZ" sz="1200" baseline="0"/>
              <a:t>za poslední měsíc</a:t>
            </a:r>
            <a:endParaRPr lang="cs-CZ" sz="1200"/>
          </a:p>
        </c:rich>
      </c:tx>
      <c:layout>
        <c:manualLayout>
          <c:xMode val="edge"/>
          <c:yMode val="edge"/>
          <c:x val="0.33777573672139488"/>
          <c:y val="9.52203741102967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162081643602165"/>
          <c:y val="9.386441448917246E-2"/>
          <c:w val="0.87043178219956963"/>
          <c:h val="0.561649231886360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Data1!$C$1</c:f>
              <c:strCache>
                <c:ptCount val="1"/>
                <c:pt idx="0">
                  <c:v>do 40 let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Data1!$B$2:$B$32</c:f>
              <c:numCache>
                <c:formatCode>General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</c:numCache>
            </c:numRef>
          </c:cat>
          <c:val>
            <c:numRef>
              <c:f>Data1!$C$2:$C$32</c:f>
              <c:numCache>
                <c:formatCode>General</c:formatCode>
                <c:ptCount val="31"/>
                <c:pt idx="0">
                  <c:v>84</c:v>
                </c:pt>
                <c:pt idx="1">
                  <c:v>74</c:v>
                </c:pt>
                <c:pt idx="2">
                  <c:v>116</c:v>
                </c:pt>
                <c:pt idx="3">
                  <c:v>276</c:v>
                </c:pt>
                <c:pt idx="4">
                  <c:v>539</c:v>
                </c:pt>
                <c:pt idx="5">
                  <c:v>463</c:v>
                </c:pt>
                <c:pt idx="6">
                  <c:v>466</c:v>
                </c:pt>
                <c:pt idx="7">
                  <c:v>434</c:v>
                </c:pt>
                <c:pt idx="8">
                  <c:v>414</c:v>
                </c:pt>
                <c:pt idx="9">
                  <c:v>455</c:v>
                </c:pt>
                <c:pt idx="10">
                  <c:v>474</c:v>
                </c:pt>
                <c:pt idx="11">
                  <c:v>494</c:v>
                </c:pt>
                <c:pt idx="12">
                  <c:v>640</c:v>
                </c:pt>
                <c:pt idx="13">
                  <c:v>652</c:v>
                </c:pt>
                <c:pt idx="14">
                  <c:v>639</c:v>
                </c:pt>
                <c:pt idx="15">
                  <c:v>533</c:v>
                </c:pt>
                <c:pt idx="16">
                  <c:v>587</c:v>
                </c:pt>
                <c:pt idx="17">
                  <c:v>218</c:v>
                </c:pt>
                <c:pt idx="18">
                  <c:v>178</c:v>
                </c:pt>
                <c:pt idx="19">
                  <c:v>223</c:v>
                </c:pt>
                <c:pt idx="20">
                  <c:v>179</c:v>
                </c:pt>
                <c:pt idx="21">
                  <c:v>361</c:v>
                </c:pt>
                <c:pt idx="22">
                  <c:v>154</c:v>
                </c:pt>
                <c:pt idx="23">
                  <c:v>264</c:v>
                </c:pt>
                <c:pt idx="24">
                  <c:v>204</c:v>
                </c:pt>
                <c:pt idx="25">
                  <c:v>342</c:v>
                </c:pt>
                <c:pt idx="26">
                  <c:v>176</c:v>
                </c:pt>
                <c:pt idx="27">
                  <c:v>210</c:v>
                </c:pt>
                <c:pt idx="28">
                  <c:v>305</c:v>
                </c:pt>
                <c:pt idx="29">
                  <c:v>106</c:v>
                </c:pt>
                <c:pt idx="3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4-4B1A-AAE1-B19A1F7AD19D}"/>
            </c:ext>
          </c:extLst>
        </c:ser>
        <c:ser>
          <c:idx val="1"/>
          <c:order val="1"/>
          <c:tx>
            <c:strRef>
              <c:f>Data1!$D$1</c:f>
              <c:strCache>
                <c:ptCount val="1"/>
                <c:pt idx="0">
                  <c:v>40-50 let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Data1!$B$2:$B$32</c:f>
              <c:numCache>
                <c:formatCode>General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</c:numCache>
            </c:numRef>
          </c:cat>
          <c:val>
            <c:numRef>
              <c:f>Data1!$D$2:$D$32</c:f>
              <c:numCache>
                <c:formatCode>General</c:formatCode>
                <c:ptCount val="31"/>
                <c:pt idx="0">
                  <c:v>620</c:v>
                </c:pt>
                <c:pt idx="1">
                  <c:v>488</c:v>
                </c:pt>
                <c:pt idx="2">
                  <c:v>485</c:v>
                </c:pt>
                <c:pt idx="3">
                  <c:v>489</c:v>
                </c:pt>
                <c:pt idx="4">
                  <c:v>169</c:v>
                </c:pt>
                <c:pt idx="5">
                  <c:v>232</c:v>
                </c:pt>
                <c:pt idx="6">
                  <c:v>240</c:v>
                </c:pt>
                <c:pt idx="7">
                  <c:v>173</c:v>
                </c:pt>
                <c:pt idx="8">
                  <c:v>177</c:v>
                </c:pt>
                <c:pt idx="9">
                  <c:v>178</c:v>
                </c:pt>
                <c:pt idx="10">
                  <c:v>178</c:v>
                </c:pt>
                <c:pt idx="11">
                  <c:v>133</c:v>
                </c:pt>
                <c:pt idx="12">
                  <c:v>37</c:v>
                </c:pt>
                <c:pt idx="13">
                  <c:v>46</c:v>
                </c:pt>
                <c:pt idx="14">
                  <c:v>55</c:v>
                </c:pt>
                <c:pt idx="15">
                  <c:v>84</c:v>
                </c:pt>
                <c:pt idx="16">
                  <c:v>70</c:v>
                </c:pt>
                <c:pt idx="17">
                  <c:v>29</c:v>
                </c:pt>
                <c:pt idx="18">
                  <c:v>35</c:v>
                </c:pt>
                <c:pt idx="19">
                  <c:v>44</c:v>
                </c:pt>
                <c:pt idx="20">
                  <c:v>43</c:v>
                </c:pt>
                <c:pt idx="21">
                  <c:v>66</c:v>
                </c:pt>
                <c:pt idx="22">
                  <c:v>30</c:v>
                </c:pt>
                <c:pt idx="23">
                  <c:v>53</c:v>
                </c:pt>
                <c:pt idx="24">
                  <c:v>50</c:v>
                </c:pt>
                <c:pt idx="25">
                  <c:v>25</c:v>
                </c:pt>
                <c:pt idx="26">
                  <c:v>25</c:v>
                </c:pt>
                <c:pt idx="27">
                  <c:v>38</c:v>
                </c:pt>
                <c:pt idx="28">
                  <c:v>43</c:v>
                </c:pt>
                <c:pt idx="29">
                  <c:v>36</c:v>
                </c:pt>
                <c:pt idx="3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04-4B1A-AAE1-B19A1F7AD19D}"/>
            </c:ext>
          </c:extLst>
        </c:ser>
        <c:ser>
          <c:idx val="3"/>
          <c:order val="2"/>
          <c:tx>
            <c:strRef>
              <c:f>Data1!$E$1</c:f>
              <c:strCache>
                <c:ptCount val="1"/>
                <c:pt idx="0">
                  <c:v>50-60 let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Data1!$E$2:$E$32</c:f>
              <c:numCache>
                <c:formatCode>General</c:formatCode>
                <c:ptCount val="31"/>
                <c:pt idx="0">
                  <c:v>85</c:v>
                </c:pt>
                <c:pt idx="1">
                  <c:v>139</c:v>
                </c:pt>
                <c:pt idx="2">
                  <c:v>118</c:v>
                </c:pt>
                <c:pt idx="3">
                  <c:v>76</c:v>
                </c:pt>
                <c:pt idx="4">
                  <c:v>26</c:v>
                </c:pt>
                <c:pt idx="5">
                  <c:v>31</c:v>
                </c:pt>
                <c:pt idx="6">
                  <c:v>38</c:v>
                </c:pt>
                <c:pt idx="7">
                  <c:v>73</c:v>
                </c:pt>
                <c:pt idx="8">
                  <c:v>72</c:v>
                </c:pt>
                <c:pt idx="9">
                  <c:v>51</c:v>
                </c:pt>
                <c:pt idx="10">
                  <c:v>56</c:v>
                </c:pt>
                <c:pt idx="11">
                  <c:v>41</c:v>
                </c:pt>
                <c:pt idx="12">
                  <c:v>18</c:v>
                </c:pt>
                <c:pt idx="13">
                  <c:v>13</c:v>
                </c:pt>
                <c:pt idx="14">
                  <c:v>22</c:v>
                </c:pt>
                <c:pt idx="15">
                  <c:v>38</c:v>
                </c:pt>
                <c:pt idx="16">
                  <c:v>36</c:v>
                </c:pt>
                <c:pt idx="17">
                  <c:v>12</c:v>
                </c:pt>
                <c:pt idx="18">
                  <c:v>16</c:v>
                </c:pt>
                <c:pt idx="19">
                  <c:v>15</c:v>
                </c:pt>
                <c:pt idx="20">
                  <c:v>23</c:v>
                </c:pt>
                <c:pt idx="21">
                  <c:v>32</c:v>
                </c:pt>
                <c:pt idx="22">
                  <c:v>20</c:v>
                </c:pt>
                <c:pt idx="23">
                  <c:v>33</c:v>
                </c:pt>
                <c:pt idx="24">
                  <c:v>16</c:v>
                </c:pt>
                <c:pt idx="25">
                  <c:v>9</c:v>
                </c:pt>
                <c:pt idx="26">
                  <c:v>9</c:v>
                </c:pt>
                <c:pt idx="27">
                  <c:v>20</c:v>
                </c:pt>
                <c:pt idx="28">
                  <c:v>18</c:v>
                </c:pt>
                <c:pt idx="29">
                  <c:v>22</c:v>
                </c:pt>
                <c:pt idx="3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04-4B1A-AAE1-B19A1F7AD19D}"/>
            </c:ext>
          </c:extLst>
        </c:ser>
        <c:ser>
          <c:idx val="2"/>
          <c:order val="3"/>
          <c:tx>
            <c:strRef>
              <c:f>Data1!$F$1</c:f>
              <c:strCache>
                <c:ptCount val="1"/>
                <c:pt idx="0">
                  <c:v>60-70 let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Data1!$B$2:$B$32</c:f>
              <c:numCache>
                <c:formatCode>General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</c:numCache>
            </c:numRef>
          </c:cat>
          <c:val>
            <c:numRef>
              <c:f>Data1!$F$2:$F$32</c:f>
              <c:numCache>
                <c:formatCode>General</c:formatCode>
                <c:ptCount val="31"/>
                <c:pt idx="0">
                  <c:v>40</c:v>
                </c:pt>
                <c:pt idx="1">
                  <c:v>95</c:v>
                </c:pt>
                <c:pt idx="2">
                  <c:v>55</c:v>
                </c:pt>
                <c:pt idx="3">
                  <c:v>34</c:v>
                </c:pt>
                <c:pt idx="4">
                  <c:v>29</c:v>
                </c:pt>
                <c:pt idx="5">
                  <c:v>22</c:v>
                </c:pt>
                <c:pt idx="6">
                  <c:v>15</c:v>
                </c:pt>
                <c:pt idx="7">
                  <c:v>52</c:v>
                </c:pt>
                <c:pt idx="8">
                  <c:v>50</c:v>
                </c:pt>
                <c:pt idx="9">
                  <c:v>37</c:v>
                </c:pt>
                <c:pt idx="10">
                  <c:v>31</c:v>
                </c:pt>
                <c:pt idx="11">
                  <c:v>35</c:v>
                </c:pt>
                <c:pt idx="12">
                  <c:v>15</c:v>
                </c:pt>
                <c:pt idx="13">
                  <c:v>7</c:v>
                </c:pt>
                <c:pt idx="14">
                  <c:v>7</c:v>
                </c:pt>
                <c:pt idx="15">
                  <c:v>22</c:v>
                </c:pt>
                <c:pt idx="16">
                  <c:v>12</c:v>
                </c:pt>
                <c:pt idx="17">
                  <c:v>7</c:v>
                </c:pt>
                <c:pt idx="18">
                  <c:v>17</c:v>
                </c:pt>
                <c:pt idx="19">
                  <c:v>9</c:v>
                </c:pt>
                <c:pt idx="20">
                  <c:v>11</c:v>
                </c:pt>
                <c:pt idx="21">
                  <c:v>21</c:v>
                </c:pt>
                <c:pt idx="22">
                  <c:v>12</c:v>
                </c:pt>
                <c:pt idx="23">
                  <c:v>20</c:v>
                </c:pt>
                <c:pt idx="24">
                  <c:v>8</c:v>
                </c:pt>
                <c:pt idx="25">
                  <c:v>8</c:v>
                </c:pt>
                <c:pt idx="26">
                  <c:v>10</c:v>
                </c:pt>
                <c:pt idx="27">
                  <c:v>7</c:v>
                </c:pt>
                <c:pt idx="28">
                  <c:v>17</c:v>
                </c:pt>
                <c:pt idx="29">
                  <c:v>20</c:v>
                </c:pt>
                <c:pt idx="3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04-4B1A-AAE1-B19A1F7AD19D}"/>
            </c:ext>
          </c:extLst>
        </c:ser>
        <c:ser>
          <c:idx val="4"/>
          <c:order val="4"/>
          <c:tx>
            <c:strRef>
              <c:f>Data1!$G$1</c:f>
              <c:strCache>
                <c:ptCount val="1"/>
                <c:pt idx="0">
                  <c:v>70 a více let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val>
            <c:numRef>
              <c:f>Data1!$G$2:$G$32</c:f>
              <c:numCache>
                <c:formatCode>General</c:formatCode>
                <c:ptCount val="31"/>
                <c:pt idx="0">
                  <c:v>17</c:v>
                </c:pt>
                <c:pt idx="1">
                  <c:v>23</c:v>
                </c:pt>
                <c:pt idx="2">
                  <c:v>36</c:v>
                </c:pt>
                <c:pt idx="3">
                  <c:v>25</c:v>
                </c:pt>
                <c:pt idx="4">
                  <c:v>16</c:v>
                </c:pt>
                <c:pt idx="5">
                  <c:v>12</c:v>
                </c:pt>
                <c:pt idx="6">
                  <c:v>16</c:v>
                </c:pt>
                <c:pt idx="7">
                  <c:v>25</c:v>
                </c:pt>
                <c:pt idx="8">
                  <c:v>37</c:v>
                </c:pt>
                <c:pt idx="9">
                  <c:v>15</c:v>
                </c:pt>
                <c:pt idx="10">
                  <c:v>18</c:v>
                </c:pt>
                <c:pt idx="11">
                  <c:v>12</c:v>
                </c:pt>
                <c:pt idx="12">
                  <c:v>11</c:v>
                </c:pt>
                <c:pt idx="13">
                  <c:v>5</c:v>
                </c:pt>
                <c:pt idx="14">
                  <c:v>2</c:v>
                </c:pt>
                <c:pt idx="15">
                  <c:v>11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11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13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9</c:v>
                </c:pt>
                <c:pt idx="28">
                  <c:v>7</c:v>
                </c:pt>
                <c:pt idx="29">
                  <c:v>3</c:v>
                </c:pt>
                <c:pt idx="3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04-4B1A-AAE1-B19A1F7A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150968"/>
        <c:axId val="391149400"/>
      </c:bar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pacientů</a:t>
                </a:r>
              </a:p>
            </c:rich>
          </c:tx>
          <c:layout>
            <c:manualLayout>
              <c:xMode val="edge"/>
              <c:yMode val="edge"/>
              <c:x val="1.6000504946901675E-3"/>
              <c:y val="0.282047560320020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57149</xdr:rowOff>
    </xdr:from>
    <xdr:to>
      <xdr:col>17</xdr:col>
      <xdr:colOff>133294</xdr:colOff>
      <xdr:row>37</xdr:row>
      <xdr:rowOff>190499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1A4830B0-C8C1-446D-8727-02148EBDF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0</xdr:row>
      <xdr:rowOff>0</xdr:rowOff>
    </xdr:from>
    <xdr:to>
      <xdr:col>17</xdr:col>
      <xdr:colOff>19664</xdr:colOff>
      <xdr:row>18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C360C3F-E7FF-49F5-AF0E-7F4C2E0A9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</xdr:row>
      <xdr:rowOff>171450</xdr:rowOff>
    </xdr:from>
    <xdr:to>
      <xdr:col>17</xdr:col>
      <xdr:colOff>123825</xdr:colOff>
      <xdr:row>57</xdr:row>
      <xdr:rowOff>114300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AACCB42E-FEAA-479A-8916-1C384280A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B1:Q114"/>
  <sheetViews>
    <sheetView showGridLines="0" tabSelected="1" zoomScaleNormal="100" workbookViewId="0">
      <selection activeCell="S50" sqref="S50"/>
    </sheetView>
  </sheetViews>
  <sheetFormatPr defaultRowHeight="15" x14ac:dyDescent="0.25"/>
  <cols>
    <col min="1" max="1" width="1.7109375" customWidth="1"/>
    <col min="2" max="2" width="4.7109375" customWidth="1"/>
    <col min="3" max="3" width="14.28515625" customWidth="1"/>
    <col min="4" max="6" width="9.5703125" customWidth="1"/>
    <col min="7" max="8" width="3.7109375" customWidth="1"/>
    <col min="9" max="9" width="4.7109375" customWidth="1"/>
    <col min="10" max="10" width="9.42578125" customWidth="1"/>
    <col min="11" max="11" width="11.5703125" customWidth="1"/>
    <col min="12" max="12" width="21.42578125" customWidth="1"/>
    <col min="13" max="13" width="8.28515625" customWidth="1"/>
    <col min="14" max="14" width="3.7109375" customWidth="1"/>
    <col min="15" max="17" width="9.28515625" customWidth="1"/>
    <col min="18" max="18" width="11.42578125" customWidth="1"/>
    <col min="19" max="19" width="8.28515625" customWidth="1"/>
  </cols>
  <sheetData>
    <row r="1" spans="2:6" x14ac:dyDescent="0.25">
      <c r="B1" s="1"/>
      <c r="C1" s="1"/>
      <c r="D1" s="1"/>
      <c r="E1" s="1"/>
      <c r="F1" s="1"/>
    </row>
    <row r="59" spans="2:17" ht="47.25" customHeight="1" x14ac:dyDescent="0.25">
      <c r="B59" s="7" t="s">
        <v>141</v>
      </c>
      <c r="I59" s="7" t="s">
        <v>142</v>
      </c>
    </row>
    <row r="60" spans="2:17" ht="1.5" customHeight="1" x14ac:dyDescent="0.25">
      <c r="B60" s="8"/>
    </row>
    <row r="61" spans="2:17" ht="11.25" customHeight="1" x14ac:dyDescent="0.25">
      <c r="B61" s="3" t="s">
        <v>143</v>
      </c>
      <c r="C61" s="4"/>
      <c r="D61" s="5" t="s">
        <v>144</v>
      </c>
      <c r="E61" s="9" t="s">
        <v>145</v>
      </c>
      <c r="F61" s="10" t="s">
        <v>146</v>
      </c>
      <c r="G61" s="1"/>
      <c r="H61" s="1"/>
      <c r="I61" s="3" t="s">
        <v>147</v>
      </c>
      <c r="J61" s="3" t="s">
        <v>148</v>
      </c>
      <c r="K61" s="3"/>
      <c r="L61" s="3"/>
      <c r="M61" s="3"/>
      <c r="N61" s="5"/>
      <c r="O61" s="5" t="s">
        <v>144</v>
      </c>
      <c r="P61" s="9" t="s">
        <v>145</v>
      </c>
      <c r="Q61" s="10" t="s">
        <v>146</v>
      </c>
    </row>
    <row r="62" spans="2:17" ht="11.25" customHeight="1" x14ac:dyDescent="0.25">
      <c r="B62" s="11" t="s">
        <v>13</v>
      </c>
      <c r="C62" s="1"/>
      <c r="D62" s="12">
        <f>SUMIF(Data4!$B$1:$B$5,B62,Data4!$C$1:$C$5)</f>
        <v>847</v>
      </c>
      <c r="E62" s="12">
        <f>SUMIF(Data4!$B$1:$B$5,Graf!B62,Data4!$E$1:$E$5)</f>
        <v>686</v>
      </c>
      <c r="F62" s="13">
        <f>E62/D62</f>
        <v>0.80991735537190079</v>
      </c>
      <c r="G62" s="1"/>
      <c r="H62" s="1"/>
      <c r="I62" s="14" t="s">
        <v>20</v>
      </c>
      <c r="J62" s="42" t="s">
        <v>21</v>
      </c>
      <c r="K62" s="42"/>
      <c r="L62" s="42"/>
      <c r="M62" s="42"/>
      <c r="N62" s="42"/>
      <c r="O62" s="1">
        <f>SUMIF(Data5!A:A,I62,Data5!C:C)</f>
        <v>153</v>
      </c>
      <c r="P62" s="1">
        <f>SUMIF(Data5!A:A,I62,Data5!E:E)</f>
        <v>129</v>
      </c>
      <c r="Q62" s="13">
        <f>IF(O62=0,0,P62/O62)</f>
        <v>0.84313725490196079</v>
      </c>
    </row>
    <row r="63" spans="2:17" ht="11.25" customHeight="1" x14ac:dyDescent="0.25">
      <c r="B63" s="6" t="s">
        <v>14</v>
      </c>
      <c r="C63" s="15"/>
      <c r="D63" s="16">
        <f>SUMIF(Data4!$B$1:$B$5,B63,Data4!$C$1:$C$5)</f>
        <v>1624</v>
      </c>
      <c r="E63" s="16">
        <f>SUMIF(Data4!$B$1:$B$5,Graf!B63,Data4!$E$1:$E$5)</f>
        <v>1150</v>
      </c>
      <c r="F63" s="17">
        <f t="shared" ref="F63:F67" si="0">E63/D63</f>
        <v>0.70812807881773399</v>
      </c>
      <c r="G63" s="1"/>
      <c r="H63" s="1"/>
      <c r="I63" s="6" t="s">
        <v>22</v>
      </c>
      <c r="J63" s="6" t="s">
        <v>23</v>
      </c>
      <c r="K63" s="6"/>
      <c r="L63" s="6"/>
      <c r="M63" s="6"/>
      <c r="N63" s="6"/>
      <c r="O63" s="16">
        <f>SUMIF(Data5!A:A,I63,Data5!C:C)</f>
        <v>154</v>
      </c>
      <c r="P63" s="16">
        <f>SUMIF(Data5!A:A,I63,Data5!E:E)</f>
        <v>104</v>
      </c>
      <c r="Q63" s="17">
        <f t="shared" ref="Q63:Q114" si="1">IF(O63=0,0,P63/O63)</f>
        <v>0.67532467532467533</v>
      </c>
    </row>
    <row r="64" spans="2:17" ht="11.25" customHeight="1" x14ac:dyDescent="0.25">
      <c r="B64" s="11" t="s">
        <v>15</v>
      </c>
      <c r="C64" s="1"/>
      <c r="D64" s="12">
        <f>SUMIF(Data4!$B$1:$B$5,B64,Data4!$C$1:$C$5)</f>
        <v>1228</v>
      </c>
      <c r="E64" s="12">
        <f>SUMIF(Data4!$B$1:$B$5,Graf!B64,Data4!$E$1:$E$5)</f>
        <v>829</v>
      </c>
      <c r="F64" s="13">
        <f t="shared" si="0"/>
        <v>0.67508143322475567</v>
      </c>
      <c r="G64" s="1"/>
      <c r="H64" s="1"/>
      <c r="I64" s="14" t="s">
        <v>24</v>
      </c>
      <c r="J64" s="42" t="s">
        <v>25</v>
      </c>
      <c r="K64" s="42"/>
      <c r="L64" s="42"/>
      <c r="M64" s="42"/>
      <c r="N64" s="42"/>
      <c r="O64" s="1">
        <f>SUMIF(Data5!A:A,I64,Data5!C:C)</f>
        <v>125</v>
      </c>
      <c r="P64" s="1">
        <f>SUMIF(Data5!A:A,I64,Data5!E:E)</f>
        <v>101</v>
      </c>
      <c r="Q64" s="13">
        <f t="shared" si="1"/>
        <v>0.80800000000000005</v>
      </c>
    </row>
    <row r="65" spans="2:17" ht="11.25" customHeight="1" x14ac:dyDescent="0.25">
      <c r="B65" s="18" t="s">
        <v>149</v>
      </c>
      <c r="C65" s="19"/>
      <c r="D65" s="20">
        <f>SUM(D62:D64)</f>
        <v>3699</v>
      </c>
      <c r="E65" s="20">
        <f>SUM(E62:E64)</f>
        <v>2665</v>
      </c>
      <c r="F65" s="21">
        <f t="shared" si="0"/>
        <v>0.72046499053798319</v>
      </c>
      <c r="G65" s="1"/>
      <c r="H65" s="1"/>
      <c r="I65" s="6" t="s">
        <v>26</v>
      </c>
      <c r="J65" s="6" t="s">
        <v>27</v>
      </c>
      <c r="K65" s="6"/>
      <c r="L65" s="6"/>
      <c r="M65" s="6"/>
      <c r="N65" s="6"/>
      <c r="O65" s="16">
        <f>SUMIF(Data5!A:A,I65,Data5!C:C)</f>
        <v>134</v>
      </c>
      <c r="P65" s="16">
        <f>SUMIF(Data5!A:A,I65,Data5!E:E)</f>
        <v>98</v>
      </c>
      <c r="Q65" s="17">
        <f t="shared" si="1"/>
        <v>0.73134328358208955</v>
      </c>
    </row>
    <row r="66" spans="2:17" ht="11.25" customHeight="1" x14ac:dyDescent="0.25">
      <c r="B66" s="11" t="s">
        <v>16</v>
      </c>
      <c r="C66" s="1"/>
      <c r="D66" s="12">
        <f>SUMIF(Data4!$B$1:$B$5,B66,Data4!$C$1:$C$5)</f>
        <v>610</v>
      </c>
      <c r="E66" s="12">
        <f>SUMIF(Data4!$B$1:$B$5,Graf!B66,Data4!$E$1:$E$5)</f>
        <v>460</v>
      </c>
      <c r="F66" s="13">
        <f t="shared" si="0"/>
        <v>0.75409836065573765</v>
      </c>
      <c r="G66" s="1"/>
      <c r="H66" s="1"/>
      <c r="I66" s="14" t="s">
        <v>28</v>
      </c>
      <c r="J66" s="42" t="s">
        <v>29</v>
      </c>
      <c r="K66" s="42"/>
      <c r="L66" s="42"/>
      <c r="M66" s="42"/>
      <c r="N66" s="42"/>
      <c r="O66" s="1">
        <f>SUMIF(Data5!A:A,I66,Data5!C:C)</f>
        <v>48</v>
      </c>
      <c r="P66" s="1">
        <f>SUMIF(Data5!A:A,I66,Data5!E:E)</f>
        <v>35</v>
      </c>
      <c r="Q66" s="13">
        <f t="shared" si="1"/>
        <v>0.72916666666666663</v>
      </c>
    </row>
    <row r="67" spans="2:17" ht="11.25" customHeight="1" x14ac:dyDescent="0.25">
      <c r="B67" s="4" t="s">
        <v>150</v>
      </c>
      <c r="C67" s="4"/>
      <c r="D67" s="22">
        <f>SUM(D65:D66)</f>
        <v>4309</v>
      </c>
      <c r="E67" s="22">
        <f>SUM(E65:E66)</f>
        <v>3125</v>
      </c>
      <c r="F67" s="23">
        <f t="shared" si="0"/>
        <v>0.72522627059642608</v>
      </c>
      <c r="G67" s="1"/>
      <c r="H67" s="1"/>
      <c r="I67" s="6" t="s">
        <v>30</v>
      </c>
      <c r="J67" s="6" t="s">
        <v>31</v>
      </c>
      <c r="K67" s="6"/>
      <c r="L67" s="6"/>
      <c r="M67" s="6"/>
      <c r="N67" s="6"/>
      <c r="O67" s="16">
        <f>SUMIF(Data5!A:A,I67,Data5!C:C)</f>
        <v>102</v>
      </c>
      <c r="P67" s="16">
        <f>SUMIF(Data5!A:A,I67,Data5!E:E)</f>
        <v>79</v>
      </c>
      <c r="Q67" s="17">
        <f t="shared" si="1"/>
        <v>0.77450980392156865</v>
      </c>
    </row>
    <row r="68" spans="2:17" ht="11.25" customHeight="1" x14ac:dyDescent="0.25">
      <c r="B68" s="1"/>
      <c r="C68" s="1"/>
      <c r="D68" s="1"/>
      <c r="E68" s="1"/>
      <c r="F68" s="1"/>
      <c r="G68" s="1"/>
      <c r="H68" s="1"/>
      <c r="I68" s="14" t="s">
        <v>32</v>
      </c>
      <c r="J68" s="42" t="s">
        <v>33</v>
      </c>
      <c r="K68" s="42"/>
      <c r="L68" s="42"/>
      <c r="M68" s="42"/>
      <c r="N68" s="42"/>
      <c r="O68" s="1">
        <f>SUMIF(Data5!A:A,I68,Data5!C:C)</f>
        <v>236</v>
      </c>
      <c r="P68" s="1">
        <f>SUMIF(Data5!A:A,I68,Data5!E:E)</f>
        <v>186</v>
      </c>
      <c r="Q68" s="13">
        <f t="shared" si="1"/>
        <v>0.78813559322033899</v>
      </c>
    </row>
    <row r="69" spans="2:17" ht="11.25" customHeight="1" x14ac:dyDescent="0.25">
      <c r="G69" s="1"/>
      <c r="H69" s="1"/>
      <c r="I69" s="6" t="s">
        <v>34</v>
      </c>
      <c r="J69" s="6" t="s">
        <v>35</v>
      </c>
      <c r="K69" s="6"/>
      <c r="L69" s="6"/>
      <c r="M69" s="6"/>
      <c r="N69" s="6"/>
      <c r="O69" s="16">
        <f>SUMIF(Data5!A:A,I69,Data5!C:C)</f>
        <v>154</v>
      </c>
      <c r="P69" s="16">
        <f>SUMIF(Data5!A:A,I69,Data5!E:E)</f>
        <v>112</v>
      </c>
      <c r="Q69" s="17">
        <f t="shared" si="1"/>
        <v>0.72727272727272729</v>
      </c>
    </row>
    <row r="70" spans="2:17" ht="11.25" customHeight="1" x14ac:dyDescent="0.25">
      <c r="G70" s="1"/>
      <c r="H70" s="1"/>
      <c r="I70" s="14" t="s">
        <v>36</v>
      </c>
      <c r="J70" s="42" t="s">
        <v>37</v>
      </c>
      <c r="K70" s="42"/>
      <c r="L70" s="42"/>
      <c r="M70" s="42"/>
      <c r="N70" s="42"/>
      <c r="O70" s="1">
        <f>SUMIF(Data5!A:A,I70,Data5!C:C)</f>
        <v>88</v>
      </c>
      <c r="P70" s="1">
        <f>SUMIF(Data5!A:A,I70,Data5!E:E)</f>
        <v>51</v>
      </c>
      <c r="Q70" s="13">
        <f t="shared" si="1"/>
        <v>0.57954545454545459</v>
      </c>
    </row>
    <row r="71" spans="2:17" ht="11.25" customHeight="1" x14ac:dyDescent="0.25">
      <c r="G71" s="1"/>
      <c r="H71" s="1"/>
      <c r="I71" s="6" t="s">
        <v>38</v>
      </c>
      <c r="J71" s="6" t="s">
        <v>39</v>
      </c>
      <c r="K71" s="6"/>
      <c r="L71" s="6"/>
      <c r="M71" s="6"/>
      <c r="N71" s="6"/>
      <c r="O71" s="16">
        <f>SUMIF(Data5!A:A,I71,Data5!C:C)</f>
        <v>196</v>
      </c>
      <c r="P71" s="16">
        <f>SUMIF(Data5!A:A,I71,Data5!E:E)</f>
        <v>170</v>
      </c>
      <c r="Q71" s="17">
        <f t="shared" si="1"/>
        <v>0.86734693877551017</v>
      </c>
    </row>
    <row r="72" spans="2:17" ht="11.25" customHeight="1" x14ac:dyDescent="0.25">
      <c r="G72" s="1"/>
      <c r="H72" s="1"/>
      <c r="I72" s="14" t="s">
        <v>40</v>
      </c>
      <c r="J72" s="42" t="s">
        <v>41</v>
      </c>
      <c r="K72" s="42"/>
      <c r="L72" s="42"/>
      <c r="M72" s="42"/>
      <c r="N72" s="42"/>
      <c r="O72" s="1">
        <f>SUMIF(Data5!A:A,I72,Data5!C:C)</f>
        <v>105</v>
      </c>
      <c r="P72" s="1">
        <f>SUMIF(Data5!A:A,I72,Data5!E:E)</f>
        <v>75</v>
      </c>
      <c r="Q72" s="13">
        <f t="shared" si="1"/>
        <v>0.7142857142857143</v>
      </c>
    </row>
    <row r="73" spans="2:17" ht="11.25" customHeight="1" x14ac:dyDescent="0.25">
      <c r="G73" s="1"/>
      <c r="H73" s="1"/>
      <c r="I73" s="6" t="s">
        <v>42</v>
      </c>
      <c r="J73" s="6" t="s">
        <v>43</v>
      </c>
      <c r="K73" s="6"/>
      <c r="L73" s="6"/>
      <c r="M73" s="6"/>
      <c r="N73" s="6"/>
      <c r="O73" s="16">
        <f>SUMIF(Data5!A:A,I73,Data5!C:C)</f>
        <v>70</v>
      </c>
      <c r="P73" s="16">
        <f>SUMIF(Data5!A:A,I73,Data5!E:E)</f>
        <v>57</v>
      </c>
      <c r="Q73" s="17">
        <f t="shared" si="1"/>
        <v>0.81428571428571428</v>
      </c>
    </row>
    <row r="74" spans="2:17" ht="11.25" customHeight="1" x14ac:dyDescent="0.25">
      <c r="G74" s="1"/>
      <c r="H74" s="1"/>
      <c r="I74" s="14" t="s">
        <v>44</v>
      </c>
      <c r="J74" s="42" t="s">
        <v>45</v>
      </c>
      <c r="K74" s="42"/>
      <c r="L74" s="42"/>
      <c r="M74" s="42"/>
      <c r="N74" s="42"/>
      <c r="O74" s="1">
        <f>SUMIF(Data5!A:A,I74,Data5!C:C)</f>
        <v>60</v>
      </c>
      <c r="P74" s="1">
        <f>SUMIF(Data5!A:A,I74,Data5!E:E)</f>
        <v>33</v>
      </c>
      <c r="Q74" s="13">
        <f t="shared" si="1"/>
        <v>0.55000000000000004</v>
      </c>
    </row>
    <row r="75" spans="2:17" ht="11.25" customHeight="1" x14ac:dyDescent="0.25">
      <c r="G75" s="1"/>
      <c r="H75" s="1"/>
      <c r="I75" s="6" t="s">
        <v>46</v>
      </c>
      <c r="J75" s="6" t="s">
        <v>47</v>
      </c>
      <c r="K75" s="6"/>
      <c r="L75" s="6"/>
      <c r="M75" s="6"/>
      <c r="N75" s="6"/>
      <c r="O75" s="16">
        <f>SUMIF(Data5!A:A,I75,Data5!C:C)</f>
        <v>63</v>
      </c>
      <c r="P75" s="16">
        <f>SUMIF(Data5!A:A,I75,Data5!E:E)</f>
        <v>44</v>
      </c>
      <c r="Q75" s="17">
        <f t="shared" si="1"/>
        <v>0.69841269841269837</v>
      </c>
    </row>
    <row r="76" spans="2:17" ht="11.25" customHeight="1" x14ac:dyDescent="0.25">
      <c r="G76" s="1"/>
      <c r="H76" s="1"/>
      <c r="I76" s="14" t="s">
        <v>48</v>
      </c>
      <c r="J76" s="42" t="s">
        <v>49</v>
      </c>
      <c r="K76" s="42"/>
      <c r="L76" s="42"/>
      <c r="M76" s="42"/>
      <c r="N76" s="42"/>
      <c r="O76" s="1">
        <f>SUMIF(Data5!A:A,I76,Data5!C:C)</f>
        <v>23</v>
      </c>
      <c r="P76" s="1">
        <f>SUMIF(Data5!A:A,I76,Data5!E:E)</f>
        <v>19</v>
      </c>
      <c r="Q76" s="13">
        <f t="shared" si="1"/>
        <v>0.82608695652173914</v>
      </c>
    </row>
    <row r="77" spans="2:17" ht="11.25" customHeight="1" x14ac:dyDescent="0.25">
      <c r="G77" s="1"/>
      <c r="H77" s="1"/>
      <c r="I77" s="6" t="s">
        <v>50</v>
      </c>
      <c r="J77" s="6" t="s">
        <v>51</v>
      </c>
      <c r="K77" s="6"/>
      <c r="L77" s="6"/>
      <c r="M77" s="6"/>
      <c r="N77" s="6"/>
      <c r="O77" s="16">
        <f>SUMIF(Data5!A:A,I77,Data5!C:C)</f>
        <v>108</v>
      </c>
      <c r="P77" s="16">
        <f>SUMIF(Data5!A:A,I77,Data5!E:E)</f>
        <v>60</v>
      </c>
      <c r="Q77" s="17">
        <f t="shared" si="1"/>
        <v>0.55555555555555558</v>
      </c>
    </row>
    <row r="78" spans="2:17" ht="11.25" customHeight="1" x14ac:dyDescent="0.25">
      <c r="G78" s="1"/>
      <c r="H78" s="1"/>
      <c r="I78" s="14" t="s">
        <v>52</v>
      </c>
      <c r="J78" s="42" t="s">
        <v>53</v>
      </c>
      <c r="K78" s="42"/>
      <c r="L78" s="42"/>
      <c r="M78" s="42"/>
      <c r="N78" s="42"/>
      <c r="O78" s="1">
        <f>SUMIF(Data5!A:A,I78,Data5!C:C)</f>
        <v>139</v>
      </c>
      <c r="P78" s="1">
        <f>SUMIF(Data5!A:A,I78,Data5!E:E)</f>
        <v>98</v>
      </c>
      <c r="Q78" s="13">
        <f t="shared" si="1"/>
        <v>0.70503597122302153</v>
      </c>
    </row>
    <row r="79" spans="2:17" ht="11.25" customHeight="1" x14ac:dyDescent="0.25">
      <c r="G79" s="1"/>
      <c r="H79" s="1"/>
      <c r="I79" s="6" t="s">
        <v>54</v>
      </c>
      <c r="J79" s="6" t="s">
        <v>55</v>
      </c>
      <c r="K79" s="6"/>
      <c r="L79" s="6"/>
      <c r="M79" s="6"/>
      <c r="N79" s="6"/>
      <c r="O79" s="16">
        <f>SUMIF(Data5!A:A,I79,Data5!C:C)</f>
        <v>69</v>
      </c>
      <c r="P79" s="16">
        <f>SUMIF(Data5!A:A,I79,Data5!E:E)</f>
        <v>37</v>
      </c>
      <c r="Q79" s="17">
        <f t="shared" si="1"/>
        <v>0.53623188405797106</v>
      </c>
    </row>
    <row r="80" spans="2:17" ht="11.25" customHeight="1" x14ac:dyDescent="0.25">
      <c r="G80" s="1"/>
      <c r="H80" s="1"/>
      <c r="I80" s="14" t="s">
        <v>56</v>
      </c>
      <c r="J80" s="42" t="s">
        <v>57</v>
      </c>
      <c r="K80" s="42"/>
      <c r="L80" s="42"/>
      <c r="M80" s="42"/>
      <c r="N80" s="42"/>
      <c r="O80" s="1">
        <f>SUMIF(Data5!A:A,I80,Data5!C:C)</f>
        <v>13</v>
      </c>
      <c r="P80" s="1">
        <f>SUMIF(Data5!A:A,I80,Data5!E:E)</f>
        <v>11</v>
      </c>
      <c r="Q80" s="13">
        <f t="shared" si="1"/>
        <v>0.84615384615384615</v>
      </c>
    </row>
    <row r="81" spans="2:17" ht="11.25" customHeight="1" x14ac:dyDescent="0.25">
      <c r="B81" s="1"/>
      <c r="C81" s="1"/>
      <c r="D81" s="1"/>
      <c r="E81" s="1"/>
      <c r="F81" s="1"/>
      <c r="G81" s="1"/>
      <c r="H81" s="1"/>
      <c r="I81" s="6" t="s">
        <v>58</v>
      </c>
      <c r="J81" s="6" t="s">
        <v>59</v>
      </c>
      <c r="K81" s="6"/>
      <c r="L81" s="6"/>
      <c r="M81" s="6"/>
      <c r="N81" s="6"/>
      <c r="O81" s="16">
        <f>SUMIF(Data5!A:A,I81,Data5!C:C)</f>
        <v>35</v>
      </c>
      <c r="P81" s="16">
        <f>SUMIF(Data5!A:A,I81,Data5!E:E)</f>
        <v>31</v>
      </c>
      <c r="Q81" s="17">
        <f t="shared" si="1"/>
        <v>0.88571428571428568</v>
      </c>
    </row>
    <row r="82" spans="2:17" ht="11.25" customHeight="1" x14ac:dyDescent="0.25">
      <c r="B82" s="1"/>
      <c r="C82" s="1"/>
      <c r="D82" s="1"/>
      <c r="E82" s="1"/>
      <c r="F82" s="1"/>
      <c r="G82" s="1"/>
      <c r="H82" s="1"/>
      <c r="I82" s="14" t="s">
        <v>60</v>
      </c>
      <c r="J82" s="42" t="s">
        <v>61</v>
      </c>
      <c r="K82" s="42"/>
      <c r="L82" s="42"/>
      <c r="M82" s="42"/>
      <c r="N82" s="42"/>
      <c r="O82" s="1">
        <f>SUMIF(Data5!A:A,I82,Data5!C:C)</f>
        <v>116</v>
      </c>
      <c r="P82" s="1">
        <f>SUMIF(Data5!A:A,I82,Data5!E:E)</f>
        <v>68</v>
      </c>
      <c r="Q82" s="13">
        <f t="shared" si="1"/>
        <v>0.58620689655172409</v>
      </c>
    </row>
    <row r="83" spans="2:17" ht="11.25" customHeight="1" x14ac:dyDescent="0.25">
      <c r="B83" s="1"/>
      <c r="C83" s="1"/>
      <c r="D83" s="1"/>
      <c r="E83" s="1"/>
      <c r="F83" s="1"/>
      <c r="G83" s="1"/>
      <c r="H83" s="1"/>
      <c r="I83" s="6" t="s">
        <v>62</v>
      </c>
      <c r="J83" s="6" t="s">
        <v>63</v>
      </c>
      <c r="K83" s="6"/>
      <c r="L83" s="6"/>
      <c r="M83" s="6"/>
      <c r="N83" s="6"/>
      <c r="O83" s="16">
        <f>SUMIF(Data5!A:A,I83,Data5!C:C)</f>
        <v>40</v>
      </c>
      <c r="P83" s="16">
        <f>SUMIF(Data5!A:A,I83,Data5!E:E)</f>
        <v>38</v>
      </c>
      <c r="Q83" s="17">
        <f t="shared" si="1"/>
        <v>0.95</v>
      </c>
    </row>
    <row r="84" spans="2:17" ht="11.25" customHeight="1" x14ac:dyDescent="0.25">
      <c r="B84" s="1"/>
      <c r="C84" s="1"/>
      <c r="D84" s="1"/>
      <c r="E84" s="1"/>
      <c r="F84" s="1"/>
      <c r="G84" s="1"/>
      <c r="H84" s="1"/>
      <c r="I84" s="14" t="s">
        <v>64</v>
      </c>
      <c r="J84" s="42" t="s">
        <v>65</v>
      </c>
      <c r="K84" s="42"/>
      <c r="L84" s="42"/>
      <c r="M84" s="42"/>
      <c r="N84" s="42"/>
      <c r="O84" s="1">
        <f>SUMIF(Data5!A:A,I84,Data5!C:C)</f>
        <v>90</v>
      </c>
      <c r="P84" s="1">
        <f>SUMIF(Data5!A:A,I84,Data5!E:E)</f>
        <v>70</v>
      </c>
      <c r="Q84" s="13">
        <f t="shared" si="1"/>
        <v>0.77777777777777779</v>
      </c>
    </row>
    <row r="85" spans="2:17" ht="11.25" customHeight="1" x14ac:dyDescent="0.25">
      <c r="B85" s="1"/>
      <c r="C85" s="1"/>
      <c r="D85" s="1"/>
      <c r="E85" s="1"/>
      <c r="F85" s="1"/>
      <c r="G85" s="1"/>
      <c r="H85" s="1"/>
      <c r="I85" s="6" t="s">
        <v>66</v>
      </c>
      <c r="J85" s="6" t="s">
        <v>67</v>
      </c>
      <c r="K85" s="6"/>
      <c r="L85" s="6"/>
      <c r="M85" s="6"/>
      <c r="N85" s="6"/>
      <c r="O85" s="16">
        <f>SUMIF(Data5!A:A,I85,Data5!C:C)</f>
        <v>46</v>
      </c>
      <c r="P85" s="16">
        <f>SUMIF(Data5!A:A,I85,Data5!E:E)</f>
        <v>40</v>
      </c>
      <c r="Q85" s="17">
        <f t="shared" si="1"/>
        <v>0.86956521739130432</v>
      </c>
    </row>
    <row r="86" spans="2:17" ht="11.25" customHeight="1" x14ac:dyDescent="0.25">
      <c r="B86" s="1"/>
      <c r="C86" s="1"/>
      <c r="D86" s="1"/>
      <c r="E86" s="1"/>
      <c r="F86" s="1"/>
      <c r="G86" s="1"/>
      <c r="H86" s="1"/>
      <c r="I86" s="14" t="s">
        <v>68</v>
      </c>
      <c r="J86" s="42" t="s">
        <v>69</v>
      </c>
      <c r="K86" s="42"/>
      <c r="L86" s="42"/>
      <c r="M86" s="42"/>
      <c r="N86" s="42"/>
      <c r="O86" s="1">
        <f>SUMIF(Data5!A:A,I86,Data5!C:C)</f>
        <v>88</v>
      </c>
      <c r="P86" s="1">
        <f>SUMIF(Data5!A:A,I86,Data5!E:E)</f>
        <v>56</v>
      </c>
      <c r="Q86" s="13">
        <f t="shared" si="1"/>
        <v>0.63636363636363635</v>
      </c>
    </row>
    <row r="87" spans="2:17" ht="11.25" customHeight="1" x14ac:dyDescent="0.25">
      <c r="B87" s="1"/>
      <c r="C87" s="1"/>
      <c r="D87" s="1"/>
      <c r="E87" s="1"/>
      <c r="F87" s="1"/>
      <c r="G87" s="1"/>
      <c r="H87" s="1"/>
      <c r="I87" s="6" t="s">
        <v>70</v>
      </c>
      <c r="J87" s="6" t="s">
        <v>71</v>
      </c>
      <c r="K87" s="6"/>
      <c r="L87" s="6"/>
      <c r="M87" s="6"/>
      <c r="N87" s="6"/>
      <c r="O87" s="16">
        <f>SUMIF(Data5!A:A,I87,Data5!C:C)</f>
        <v>15</v>
      </c>
      <c r="P87" s="16">
        <f>SUMIF(Data5!A:A,I87,Data5!E:E)</f>
        <v>12</v>
      </c>
      <c r="Q87" s="17">
        <f t="shared" si="1"/>
        <v>0.8</v>
      </c>
    </row>
    <row r="88" spans="2:17" ht="11.25" customHeight="1" x14ac:dyDescent="0.25">
      <c r="B88" s="1"/>
      <c r="C88" s="1"/>
      <c r="D88" s="1"/>
      <c r="E88" s="1"/>
      <c r="F88" s="1"/>
      <c r="G88" s="1"/>
      <c r="H88" s="1"/>
      <c r="I88" s="14" t="s">
        <v>72</v>
      </c>
      <c r="J88" s="42" t="s">
        <v>73</v>
      </c>
      <c r="K88" s="42"/>
      <c r="L88" s="42"/>
      <c r="M88" s="42"/>
      <c r="N88" s="42"/>
      <c r="O88" s="1">
        <f>SUMIF(Data5!A:A,I88,Data5!C:C)</f>
        <v>34</v>
      </c>
      <c r="P88" s="1">
        <f>SUMIF(Data5!A:A,I88,Data5!E:E)</f>
        <v>27</v>
      </c>
      <c r="Q88" s="13">
        <f t="shared" si="1"/>
        <v>0.79411764705882348</v>
      </c>
    </row>
    <row r="89" spans="2:17" ht="11.25" customHeight="1" x14ac:dyDescent="0.25">
      <c r="B89" s="1"/>
      <c r="C89" s="1"/>
      <c r="D89" s="1"/>
      <c r="E89" s="1"/>
      <c r="F89" s="1"/>
      <c r="G89" s="1"/>
      <c r="H89" s="1"/>
      <c r="I89" s="6" t="s">
        <v>74</v>
      </c>
      <c r="J89" s="6" t="s">
        <v>75</v>
      </c>
      <c r="K89" s="6"/>
      <c r="L89" s="6"/>
      <c r="M89" s="6"/>
      <c r="N89" s="6"/>
      <c r="O89" s="16">
        <f>SUMIF(Data5!A:A,I89,Data5!C:C)</f>
        <v>18</v>
      </c>
      <c r="P89" s="16">
        <f>SUMIF(Data5!A:A,I89,Data5!E:E)</f>
        <v>12</v>
      </c>
      <c r="Q89" s="17">
        <f t="shared" si="1"/>
        <v>0.66666666666666663</v>
      </c>
    </row>
    <row r="90" spans="2:17" ht="11.25" customHeight="1" x14ac:dyDescent="0.25">
      <c r="B90" s="1"/>
      <c r="C90" s="1"/>
      <c r="D90" s="1"/>
      <c r="E90" s="1"/>
      <c r="F90" s="1"/>
      <c r="G90" s="1"/>
      <c r="H90" s="1"/>
      <c r="I90" s="14" t="s">
        <v>76</v>
      </c>
      <c r="J90" s="42" t="s">
        <v>77</v>
      </c>
      <c r="K90" s="42"/>
      <c r="L90" s="42"/>
      <c r="M90" s="42"/>
      <c r="N90" s="42"/>
      <c r="O90" s="1">
        <f>SUMIF(Data5!A:A,I90,Data5!C:C)</f>
        <v>49</v>
      </c>
      <c r="P90" s="1">
        <f>SUMIF(Data5!A:A,I90,Data5!E:E)</f>
        <v>34</v>
      </c>
      <c r="Q90" s="13">
        <f t="shared" si="1"/>
        <v>0.69387755102040816</v>
      </c>
    </row>
    <row r="91" spans="2:17" ht="11.25" customHeight="1" x14ac:dyDescent="0.25">
      <c r="B91" s="1"/>
      <c r="C91" s="1"/>
      <c r="D91" s="1"/>
      <c r="E91" s="1"/>
      <c r="F91" s="1"/>
      <c r="G91" s="1"/>
      <c r="H91" s="1"/>
      <c r="I91" s="6" t="s">
        <v>78</v>
      </c>
      <c r="J91" s="6" t="s">
        <v>79</v>
      </c>
      <c r="K91" s="6"/>
      <c r="L91" s="6"/>
      <c r="M91" s="6"/>
      <c r="N91" s="6"/>
      <c r="O91" s="16">
        <f>SUMIF(Data5!A:A,I91,Data5!C:C)</f>
        <v>62</v>
      </c>
      <c r="P91" s="16">
        <f>SUMIF(Data5!A:A,I91,Data5!E:E)</f>
        <v>49</v>
      </c>
      <c r="Q91" s="17">
        <f t="shared" si="1"/>
        <v>0.79032258064516125</v>
      </c>
    </row>
    <row r="92" spans="2:17" ht="11.25" customHeight="1" x14ac:dyDescent="0.25">
      <c r="B92" s="1"/>
      <c r="C92" s="1"/>
      <c r="D92" s="1"/>
      <c r="E92" s="1"/>
      <c r="F92" s="1"/>
      <c r="G92" s="1"/>
      <c r="H92" s="1"/>
      <c r="I92" s="14" t="s">
        <v>80</v>
      </c>
      <c r="J92" s="42" t="s">
        <v>81</v>
      </c>
      <c r="K92" s="42"/>
      <c r="L92" s="42"/>
      <c r="M92" s="42"/>
      <c r="N92" s="42"/>
      <c r="O92" s="1">
        <f>SUMIF(Data5!A:A,I92,Data5!C:C)</f>
        <v>175</v>
      </c>
      <c r="P92" s="1">
        <f>SUMIF(Data5!A:A,I92,Data5!E:E)</f>
        <v>121</v>
      </c>
      <c r="Q92" s="13">
        <f t="shared" si="1"/>
        <v>0.69142857142857139</v>
      </c>
    </row>
    <row r="93" spans="2:17" ht="11.25" customHeight="1" x14ac:dyDescent="0.25">
      <c r="B93" s="1"/>
      <c r="C93" s="1"/>
      <c r="D93" s="1"/>
      <c r="E93" s="1"/>
      <c r="F93" s="1"/>
      <c r="G93" s="1"/>
      <c r="H93" s="1"/>
      <c r="I93" s="6" t="s">
        <v>82</v>
      </c>
      <c r="J93" s="6" t="s">
        <v>83</v>
      </c>
      <c r="K93" s="6"/>
      <c r="L93" s="6"/>
      <c r="M93" s="6"/>
      <c r="N93" s="6"/>
      <c r="O93" s="16">
        <f>SUMIF(Data5!A:A,I93,Data5!C:C)</f>
        <v>64</v>
      </c>
      <c r="P93" s="16">
        <f>SUMIF(Data5!A:A,I93,Data5!E:E)</f>
        <v>44</v>
      </c>
      <c r="Q93" s="17">
        <f t="shared" si="1"/>
        <v>0.6875</v>
      </c>
    </row>
    <row r="94" spans="2:17" ht="11.25" customHeight="1" x14ac:dyDescent="0.25">
      <c r="B94" s="1"/>
      <c r="C94" s="1"/>
      <c r="D94" s="1"/>
      <c r="E94" s="1"/>
      <c r="F94" s="1"/>
      <c r="G94" s="1"/>
      <c r="H94" s="1"/>
      <c r="I94" s="14" t="s">
        <v>84</v>
      </c>
      <c r="J94" s="42" t="s">
        <v>85</v>
      </c>
      <c r="K94" s="42"/>
      <c r="L94" s="42"/>
      <c r="M94" s="42"/>
      <c r="N94" s="42"/>
      <c r="O94" s="1">
        <f>SUMIF(Data5!A:A,I94,Data5!C:C)</f>
        <v>116</v>
      </c>
      <c r="P94" s="1">
        <f>SUMIF(Data5!A:A,I94,Data5!E:E)</f>
        <v>95</v>
      </c>
      <c r="Q94" s="13">
        <f t="shared" si="1"/>
        <v>0.81896551724137934</v>
      </c>
    </row>
    <row r="95" spans="2:17" ht="11.25" customHeight="1" x14ac:dyDescent="0.25">
      <c r="B95" s="1"/>
      <c r="C95" s="1"/>
      <c r="D95" s="1"/>
      <c r="E95" s="1"/>
      <c r="F95" s="1"/>
      <c r="G95" s="1"/>
      <c r="H95" s="1"/>
      <c r="I95" s="6" t="s">
        <v>86</v>
      </c>
      <c r="J95" s="6" t="s">
        <v>87</v>
      </c>
      <c r="K95" s="6"/>
      <c r="L95" s="6"/>
      <c r="M95" s="6"/>
      <c r="N95" s="6"/>
      <c r="O95" s="16">
        <f>SUMIF(Data5!A:A,I95,Data5!C:C)</f>
        <v>80</v>
      </c>
      <c r="P95" s="16">
        <f>SUMIF(Data5!A:A,I95,Data5!E:E)</f>
        <v>60</v>
      </c>
      <c r="Q95" s="17">
        <f t="shared" si="1"/>
        <v>0.75</v>
      </c>
    </row>
    <row r="96" spans="2:17" ht="11.25" customHeight="1" x14ac:dyDescent="0.25">
      <c r="B96" s="1"/>
      <c r="C96" s="1"/>
      <c r="D96" s="1"/>
      <c r="E96" s="1"/>
      <c r="F96" s="1"/>
      <c r="G96" s="1"/>
      <c r="H96" s="1"/>
      <c r="I96" s="14" t="s">
        <v>88</v>
      </c>
      <c r="J96" s="42" t="s">
        <v>89</v>
      </c>
      <c r="K96" s="42"/>
      <c r="L96" s="42"/>
      <c r="M96" s="42"/>
      <c r="N96" s="42"/>
      <c r="O96" s="1">
        <f>SUMIF(Data5!A:A,I96,Data5!C:C)</f>
        <v>5</v>
      </c>
      <c r="P96" s="1">
        <f>SUMIF(Data5!A:A,I96,Data5!E:E)</f>
        <v>5</v>
      </c>
      <c r="Q96" s="13">
        <f t="shared" si="1"/>
        <v>1</v>
      </c>
    </row>
    <row r="97" spans="2:17" ht="11.25" customHeight="1" x14ac:dyDescent="0.25">
      <c r="B97" s="1"/>
      <c r="C97" s="1"/>
      <c r="D97" s="1"/>
      <c r="E97" s="1"/>
      <c r="F97" s="1"/>
      <c r="G97" s="1"/>
      <c r="H97" s="1"/>
      <c r="I97" s="6" t="s">
        <v>90</v>
      </c>
      <c r="J97" s="6" t="s">
        <v>91</v>
      </c>
      <c r="K97" s="6"/>
      <c r="L97" s="6"/>
      <c r="M97" s="6"/>
      <c r="N97" s="6"/>
      <c r="O97" s="16">
        <f>SUMIF(Data5!A:A,I97,Data5!C:C)</f>
        <v>56</v>
      </c>
      <c r="P97" s="16">
        <f>SUMIF(Data5!A:A,I97,Data5!E:E)</f>
        <v>43</v>
      </c>
      <c r="Q97" s="17">
        <f t="shared" si="1"/>
        <v>0.7678571428571429</v>
      </c>
    </row>
    <row r="98" spans="2:17" ht="11.25" customHeight="1" x14ac:dyDescent="0.25">
      <c r="B98" s="1"/>
      <c r="C98" s="1"/>
      <c r="D98" s="1"/>
      <c r="E98" s="1"/>
      <c r="F98" s="1"/>
      <c r="G98" s="1"/>
      <c r="H98" s="1"/>
      <c r="I98" s="14" t="s">
        <v>92</v>
      </c>
      <c r="J98" s="42" t="s">
        <v>93</v>
      </c>
      <c r="K98" s="42"/>
      <c r="L98" s="42"/>
      <c r="M98" s="42"/>
      <c r="N98" s="42"/>
      <c r="O98" s="1">
        <f>SUMIF(Data5!A:A,I98,Data5!C:C)</f>
        <v>29</v>
      </c>
      <c r="P98" s="1">
        <f>SUMIF(Data5!A:A,I98,Data5!E:E)</f>
        <v>16</v>
      </c>
      <c r="Q98" s="13">
        <f t="shared" si="1"/>
        <v>0.55172413793103448</v>
      </c>
    </row>
    <row r="99" spans="2:17" ht="11.25" customHeight="1" x14ac:dyDescent="0.25">
      <c r="B99" s="1"/>
      <c r="C99" s="1"/>
      <c r="D99" s="1"/>
      <c r="E99" s="1"/>
      <c r="F99" s="1"/>
      <c r="G99" s="1"/>
      <c r="H99" s="1"/>
      <c r="I99" s="6" t="s">
        <v>94</v>
      </c>
      <c r="J99" s="6" t="s">
        <v>95</v>
      </c>
      <c r="K99" s="6"/>
      <c r="L99" s="6"/>
      <c r="M99" s="6"/>
      <c r="N99" s="6"/>
      <c r="O99" s="16">
        <f>SUMIF(Data5!A:A,I99,Data5!C:C)</f>
        <v>13</v>
      </c>
      <c r="P99" s="16">
        <f>SUMIF(Data5!A:A,I99,Data5!E:E)</f>
        <v>10</v>
      </c>
      <c r="Q99" s="17">
        <f t="shared" si="1"/>
        <v>0.76923076923076927</v>
      </c>
    </row>
    <row r="100" spans="2:17" ht="11.25" customHeight="1" x14ac:dyDescent="0.25">
      <c r="B100" s="1"/>
      <c r="C100" s="1"/>
      <c r="D100" s="1"/>
      <c r="E100" s="1"/>
      <c r="F100" s="1"/>
      <c r="G100" s="1"/>
      <c r="H100" s="1"/>
      <c r="I100" s="14" t="s">
        <v>96</v>
      </c>
      <c r="J100" s="42" t="s">
        <v>97</v>
      </c>
      <c r="K100" s="42"/>
      <c r="L100" s="42"/>
      <c r="M100" s="42"/>
      <c r="N100" s="42"/>
      <c r="O100" s="1">
        <f>SUMIF(Data5!A:A,I100,Data5!C:C)</f>
        <v>45</v>
      </c>
      <c r="P100" s="1">
        <f>SUMIF(Data5!A:A,I100,Data5!E:E)</f>
        <v>22</v>
      </c>
      <c r="Q100" s="13">
        <f t="shared" si="1"/>
        <v>0.48888888888888887</v>
      </c>
    </row>
    <row r="101" spans="2:17" ht="11.25" customHeight="1" x14ac:dyDescent="0.25">
      <c r="B101" s="1"/>
      <c r="C101" s="1"/>
      <c r="D101" s="1"/>
      <c r="E101" s="1"/>
      <c r="F101" s="1"/>
      <c r="G101" s="1"/>
      <c r="H101" s="1"/>
      <c r="I101" s="6" t="s">
        <v>98</v>
      </c>
      <c r="J101" s="6" t="s">
        <v>99</v>
      </c>
      <c r="K101" s="6"/>
      <c r="L101" s="6"/>
      <c r="M101" s="6"/>
      <c r="N101" s="6"/>
      <c r="O101" s="16">
        <f>SUMIF(Data5!A:A,I101,Data5!C:C)</f>
        <v>36</v>
      </c>
      <c r="P101" s="16">
        <f>SUMIF(Data5!A:A,I101,Data5!E:E)</f>
        <v>25</v>
      </c>
      <c r="Q101" s="17">
        <f t="shared" si="1"/>
        <v>0.69444444444444442</v>
      </c>
    </row>
    <row r="102" spans="2:17" ht="11.25" customHeight="1" x14ac:dyDescent="0.25">
      <c r="B102" s="1"/>
      <c r="C102" s="1"/>
      <c r="D102" s="1"/>
      <c r="E102" s="1"/>
      <c r="F102" s="1"/>
      <c r="G102" s="1"/>
      <c r="H102" s="1"/>
      <c r="I102" s="14" t="s">
        <v>100</v>
      </c>
      <c r="J102" s="42" t="s">
        <v>101</v>
      </c>
      <c r="K102" s="42"/>
      <c r="L102" s="42"/>
      <c r="M102" s="42"/>
      <c r="N102" s="42"/>
      <c r="O102" s="1">
        <f>SUMIF(Data5!A:A,I102,Data5!C:C)</f>
        <v>7</v>
      </c>
      <c r="P102" s="1">
        <f>SUMIF(Data5!A:A,I102,Data5!E:E)</f>
        <v>6</v>
      </c>
      <c r="Q102" s="13">
        <f t="shared" si="1"/>
        <v>0.8571428571428571</v>
      </c>
    </row>
    <row r="103" spans="2:17" ht="11.25" customHeight="1" x14ac:dyDescent="0.25">
      <c r="B103" s="1"/>
      <c r="C103" s="1"/>
      <c r="D103" s="1"/>
      <c r="E103" s="1"/>
      <c r="F103" s="1"/>
      <c r="G103" s="1"/>
      <c r="H103" s="1"/>
      <c r="I103" s="6" t="s">
        <v>102</v>
      </c>
      <c r="J103" s="6" t="s">
        <v>103</v>
      </c>
      <c r="K103" s="6"/>
      <c r="L103" s="6"/>
      <c r="M103" s="6"/>
      <c r="N103" s="6"/>
      <c r="O103" s="16">
        <f>SUMIF(Data5!A:A,I103,Data5!C:C)</f>
        <v>20</v>
      </c>
      <c r="P103" s="16">
        <f>SUMIF(Data5!A:A,I103,Data5!E:E)</f>
        <v>16</v>
      </c>
      <c r="Q103" s="17">
        <f t="shared" si="1"/>
        <v>0.8</v>
      </c>
    </row>
    <row r="104" spans="2:17" ht="11.25" customHeight="1" x14ac:dyDescent="0.25">
      <c r="B104" s="1"/>
      <c r="C104" s="1"/>
      <c r="D104" s="1"/>
      <c r="E104" s="1"/>
      <c r="F104" s="1"/>
      <c r="G104" s="1"/>
      <c r="H104" s="1"/>
      <c r="I104" s="14" t="s">
        <v>104</v>
      </c>
      <c r="J104" s="42" t="s">
        <v>105</v>
      </c>
      <c r="K104" s="42"/>
      <c r="L104" s="42"/>
      <c r="M104" s="42"/>
      <c r="N104" s="42"/>
      <c r="O104" s="1">
        <f>SUMIF(Data5!A:A,I104,Data5!C:C)</f>
        <v>7</v>
      </c>
      <c r="P104" s="1">
        <f>SUMIF(Data5!A:A,I104,Data5!E:E)</f>
        <v>4</v>
      </c>
      <c r="Q104" s="13">
        <f t="shared" si="1"/>
        <v>0.5714285714285714</v>
      </c>
    </row>
    <row r="105" spans="2:17" ht="11.25" customHeight="1" x14ac:dyDescent="0.25">
      <c r="B105" s="1"/>
      <c r="C105" s="1"/>
      <c r="D105" s="1"/>
      <c r="E105" s="1"/>
      <c r="F105" s="1"/>
      <c r="G105" s="1"/>
      <c r="H105" s="1"/>
      <c r="I105" s="6" t="s">
        <v>106</v>
      </c>
      <c r="J105" s="6" t="s">
        <v>107</v>
      </c>
      <c r="K105" s="6"/>
      <c r="L105" s="6"/>
      <c r="M105" s="6"/>
      <c r="N105" s="6"/>
      <c r="O105" s="16">
        <f>SUMIF(Data5!A:A,I105,Data5!C:C)</f>
        <v>2</v>
      </c>
      <c r="P105" s="16">
        <f>SUMIF(Data5!A:A,I105,Data5!E:E)</f>
        <v>2</v>
      </c>
      <c r="Q105" s="17">
        <f t="shared" si="1"/>
        <v>1</v>
      </c>
    </row>
    <row r="106" spans="2:17" ht="11.25" customHeight="1" x14ac:dyDescent="0.25">
      <c r="B106" s="1"/>
      <c r="C106" s="1"/>
      <c r="D106" s="1"/>
      <c r="E106" s="1"/>
      <c r="F106" s="1"/>
      <c r="G106" s="1"/>
      <c r="H106" s="1"/>
      <c r="I106" s="14" t="s">
        <v>108</v>
      </c>
      <c r="J106" s="42" t="s">
        <v>109</v>
      </c>
      <c r="K106" s="42"/>
      <c r="L106" s="42"/>
      <c r="M106" s="42"/>
      <c r="N106" s="42"/>
      <c r="O106" s="1">
        <f>SUMIF(Data5!A:A,I106,Data5!C:C)</f>
        <v>53</v>
      </c>
      <c r="P106" s="1">
        <f>SUMIF(Data5!A:A,I106,Data5!E:E)</f>
        <v>37</v>
      </c>
      <c r="Q106" s="13">
        <f t="shared" si="1"/>
        <v>0.69811320754716977</v>
      </c>
    </row>
    <row r="107" spans="2:17" ht="11.25" customHeight="1" x14ac:dyDescent="0.25">
      <c r="B107" s="1"/>
      <c r="C107" s="1"/>
      <c r="D107" s="1"/>
      <c r="E107" s="1"/>
      <c r="F107" s="1"/>
      <c r="G107" s="1"/>
      <c r="H107" s="1"/>
      <c r="I107" s="6" t="s">
        <v>110</v>
      </c>
      <c r="J107" s="6" t="s">
        <v>111</v>
      </c>
      <c r="K107" s="6"/>
      <c r="L107" s="6"/>
      <c r="M107" s="6"/>
      <c r="N107" s="6"/>
      <c r="O107" s="16">
        <f>SUMIF(Data5!A:A,I107,Data5!C:C)</f>
        <v>88</v>
      </c>
      <c r="P107" s="16">
        <f>SUMIF(Data5!A:A,I107,Data5!E:E)</f>
        <v>75</v>
      </c>
      <c r="Q107" s="17">
        <f t="shared" si="1"/>
        <v>0.85227272727272729</v>
      </c>
    </row>
    <row r="108" spans="2:17" ht="11.25" customHeight="1" x14ac:dyDescent="0.25">
      <c r="B108" s="1"/>
      <c r="C108" s="1"/>
      <c r="D108" s="1"/>
      <c r="E108" s="1"/>
      <c r="F108" s="1"/>
      <c r="G108" s="1"/>
      <c r="H108" s="1"/>
      <c r="I108" s="14" t="s">
        <v>112</v>
      </c>
      <c r="J108" s="42" t="s">
        <v>113</v>
      </c>
      <c r="K108" s="42"/>
      <c r="L108" s="42"/>
      <c r="M108" s="42"/>
      <c r="N108" s="42"/>
      <c r="O108" s="1">
        <f>SUMIF(Data5!A:A,I108,Data5!C:C)</f>
        <v>106</v>
      </c>
      <c r="P108" s="1">
        <f>SUMIF(Data5!A:A,I108,Data5!E:E)</f>
        <v>69</v>
      </c>
      <c r="Q108" s="13">
        <f t="shared" si="1"/>
        <v>0.65094339622641506</v>
      </c>
    </row>
    <row r="109" spans="2:17" ht="11.25" customHeight="1" x14ac:dyDescent="0.25">
      <c r="B109" s="1"/>
      <c r="C109" s="1"/>
      <c r="D109" s="1"/>
      <c r="E109" s="1"/>
      <c r="F109" s="1"/>
      <c r="G109" s="1"/>
      <c r="H109" s="1"/>
      <c r="I109" s="6" t="s">
        <v>114</v>
      </c>
      <c r="J109" s="6" t="s">
        <v>115</v>
      </c>
      <c r="K109" s="6"/>
      <c r="L109" s="6"/>
      <c r="M109" s="6"/>
      <c r="N109" s="6"/>
      <c r="O109" s="16">
        <f>SUMIF(Data5!A:A,I109,Data5!C:C)</f>
        <v>7</v>
      </c>
      <c r="P109" s="16">
        <f>SUMIF(Data5!A:A,I109,Data5!E:E)</f>
        <v>4</v>
      </c>
      <c r="Q109" s="17">
        <f t="shared" si="1"/>
        <v>0.5714285714285714</v>
      </c>
    </row>
    <row r="110" spans="2:17" ht="11.25" customHeight="1" x14ac:dyDescent="0.25">
      <c r="B110" s="1"/>
      <c r="C110" s="1"/>
      <c r="D110" s="1"/>
      <c r="E110" s="1"/>
      <c r="F110" s="1"/>
      <c r="G110" s="1"/>
      <c r="H110" s="1"/>
      <c r="I110" s="14" t="s">
        <v>116</v>
      </c>
      <c r="J110" s="42" t="s">
        <v>117</v>
      </c>
      <c r="K110" s="42"/>
      <c r="L110" s="42"/>
      <c r="M110" s="42"/>
      <c r="N110" s="42"/>
      <c r="O110" s="1">
        <f>SUMIF(Data5!A:A,I110,Data5!C:C)</f>
        <v>12</v>
      </c>
      <c r="P110" s="1">
        <f>SUMIF(Data5!A:A,I110,Data5!E:E)</f>
        <v>11</v>
      </c>
      <c r="Q110" s="13">
        <f t="shared" si="1"/>
        <v>0.91666666666666663</v>
      </c>
    </row>
    <row r="111" spans="2:17" ht="11.25" customHeight="1" x14ac:dyDescent="0.25">
      <c r="B111" s="1"/>
      <c r="C111" s="1"/>
      <c r="D111" s="1"/>
      <c r="E111" s="1"/>
      <c r="F111" s="1"/>
      <c r="G111" s="1"/>
      <c r="H111" s="1"/>
      <c r="I111" s="6" t="s">
        <v>118</v>
      </c>
      <c r="J111" s="6" t="s">
        <v>119</v>
      </c>
      <c r="K111" s="6"/>
      <c r="L111" s="6"/>
      <c r="M111" s="6"/>
      <c r="N111" s="6"/>
      <c r="O111" s="16">
        <f>SUMIF(Data5!A:A,I111,Data5!C:C)</f>
        <v>3</v>
      </c>
      <c r="P111" s="16">
        <f>SUMIF(Data5!A:A,I111,Data5!E:E)</f>
        <v>1</v>
      </c>
      <c r="Q111" s="17">
        <f t="shared" si="1"/>
        <v>0.33333333333333331</v>
      </c>
    </row>
    <row r="112" spans="2:17" ht="11.25" customHeight="1" x14ac:dyDescent="0.25">
      <c r="B112" s="1"/>
      <c r="C112" s="1"/>
      <c r="D112" s="1"/>
      <c r="E112" s="1"/>
      <c r="F112" s="1"/>
      <c r="G112" s="1"/>
      <c r="H112" s="1"/>
      <c r="I112" s="14" t="s">
        <v>120</v>
      </c>
      <c r="J112" s="42" t="s">
        <v>121</v>
      </c>
      <c r="K112" s="42"/>
      <c r="L112" s="42"/>
      <c r="M112" s="42"/>
      <c r="N112" s="42"/>
      <c r="O112" s="1">
        <f>SUMIF(Data5!A:A,I112,Data5!C:C)</f>
        <v>35</v>
      </c>
      <c r="P112" s="1">
        <f>SUMIF(Data5!A:A,I112,Data5!E:E)</f>
        <v>15</v>
      </c>
      <c r="Q112" s="13">
        <f t="shared" si="1"/>
        <v>0.42857142857142855</v>
      </c>
    </row>
    <row r="113" spans="2:17" ht="11.25" customHeight="1" x14ac:dyDescent="0.25">
      <c r="B113" s="1"/>
      <c r="C113" s="1"/>
      <c r="D113" s="1"/>
      <c r="E113" s="1"/>
      <c r="F113" s="1"/>
      <c r="G113" s="1"/>
      <c r="H113" s="1"/>
      <c r="I113" s="6" t="s">
        <v>122</v>
      </c>
      <c r="J113" s="6" t="s">
        <v>123</v>
      </c>
      <c r="K113" s="6"/>
      <c r="L113" s="6"/>
      <c r="M113" s="6"/>
      <c r="N113" s="6"/>
      <c r="O113" s="16">
        <f>SUMIF(Data5!A:A,I113,Data5!C:C)</f>
        <v>67</v>
      </c>
      <c r="P113" s="16">
        <f>SUMIF(Data5!A:A,I113,Data5!E:E)</f>
        <v>35</v>
      </c>
      <c r="Q113" s="17">
        <f t="shared" si="1"/>
        <v>0.52238805970149249</v>
      </c>
    </row>
    <row r="114" spans="2:17" ht="11.25" customHeight="1" x14ac:dyDescent="0.25">
      <c r="B114" s="1"/>
      <c r="C114" s="1"/>
      <c r="D114" s="1"/>
      <c r="E114" s="1"/>
      <c r="F114" s="1"/>
      <c r="G114" s="1"/>
      <c r="H114" s="1"/>
      <c r="I114" s="14" t="s">
        <v>124</v>
      </c>
      <c r="J114" s="42" t="s">
        <v>125</v>
      </c>
      <c r="K114" s="42"/>
      <c r="L114" s="42"/>
      <c r="M114" s="42"/>
      <c r="N114" s="42"/>
      <c r="O114" s="1">
        <f>SUMIF(Data5!A:A,I114,Data5!C:C)</f>
        <v>130</v>
      </c>
      <c r="P114" s="1">
        <f>SUMIF(Data5!A:A,I114,Data5!E:E)</f>
        <v>81</v>
      </c>
      <c r="Q114" s="13">
        <f t="shared" si="1"/>
        <v>0.62307692307692308</v>
      </c>
    </row>
  </sheetData>
  <mergeCells count="27">
    <mergeCell ref="J72:N72"/>
    <mergeCell ref="J62:N62"/>
    <mergeCell ref="J64:N64"/>
    <mergeCell ref="J66:N66"/>
    <mergeCell ref="J68:N68"/>
    <mergeCell ref="J70:N70"/>
    <mergeCell ref="J96:N96"/>
    <mergeCell ref="J74:N74"/>
    <mergeCell ref="J76:N76"/>
    <mergeCell ref="J78:N78"/>
    <mergeCell ref="J80:N80"/>
    <mergeCell ref="J82:N82"/>
    <mergeCell ref="J84:N84"/>
    <mergeCell ref="J86:N86"/>
    <mergeCell ref="J88:N88"/>
    <mergeCell ref="J90:N90"/>
    <mergeCell ref="J92:N92"/>
    <mergeCell ref="J94:N94"/>
    <mergeCell ref="J110:N110"/>
    <mergeCell ref="J112:N112"/>
    <mergeCell ref="J114:N114"/>
    <mergeCell ref="J98:N98"/>
    <mergeCell ref="J100:N100"/>
    <mergeCell ref="J102:N102"/>
    <mergeCell ref="J104:N104"/>
    <mergeCell ref="J106:N106"/>
    <mergeCell ref="J108:N108"/>
  </mergeCells>
  <conditionalFormatting sqref="Q62:Q114 F62:F66">
    <cfRule type="dataBar" priority="2">
      <dataBar>
        <cfvo type="num" val="0"/>
        <cfvo type="num" val="1"/>
        <color theme="9" tint="0.59999389629810485"/>
      </dataBar>
      <extLst>
        <ext xmlns:x14="http://schemas.microsoft.com/office/spreadsheetml/2009/9/main" uri="{B025F937-C7B1-47D3-B67F-A62EFF666E3E}">
          <x14:id>{E68A15E1-0562-4367-9F08-4C9BB3EBC507}</x14:id>
        </ext>
      </extLst>
    </cfRule>
  </conditionalFormatting>
  <conditionalFormatting sqref="F67">
    <cfRule type="dataBar" priority="1">
      <dataBar>
        <cfvo type="num" val="0"/>
        <cfvo type="num" val="1"/>
        <color theme="9" tint="0.59999389629810485"/>
      </dataBar>
      <extLst>
        <ext xmlns:x14="http://schemas.microsoft.com/office/spreadsheetml/2009/9/main" uri="{B025F937-C7B1-47D3-B67F-A62EFF666E3E}">
          <x14:id>{93272948-5825-4A99-BC8C-A61B5CD0F492}</x14:id>
        </ext>
      </extLst>
    </cfRule>
  </conditionalFormatting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8A15E1-0562-4367-9F08-4C9BB3EBC50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Q62:Q114 F62:F66</xm:sqref>
        </x14:conditionalFormatting>
        <x14:conditionalFormatting xmlns:xm="http://schemas.microsoft.com/office/excel/2006/main">
          <x14:cfRule type="dataBar" id="{93272948-5825-4A99-BC8C-A61B5CD0F49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F67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F7B2B-BD73-4192-B34A-457DB2B333C9}">
  <dimension ref="A1:S32"/>
  <sheetViews>
    <sheetView workbookViewId="0">
      <selection activeCell="H11" sqref="H11"/>
    </sheetView>
  </sheetViews>
  <sheetFormatPr defaultRowHeight="15" x14ac:dyDescent="0.25"/>
  <cols>
    <col min="1" max="1" width="9.42578125" customWidth="1"/>
    <col min="2" max="2" width="4.5703125" bestFit="1" customWidth="1"/>
    <col min="3" max="6" width="8.5703125" bestFit="1" customWidth="1"/>
    <col min="7" max="7" width="11.140625" bestFit="1" customWidth="1"/>
  </cols>
  <sheetData>
    <row r="1" spans="1:19" x14ac:dyDescent="0.25">
      <c r="A1" s="34" t="s">
        <v>0</v>
      </c>
      <c r="B1" s="34" t="s">
        <v>3</v>
      </c>
      <c r="C1" s="34" t="s">
        <v>155</v>
      </c>
      <c r="D1" s="34" t="s">
        <v>157</v>
      </c>
      <c r="E1" s="34" t="s">
        <v>158</v>
      </c>
      <c r="F1" s="34" t="s">
        <v>159</v>
      </c>
      <c r="G1" s="34" t="s">
        <v>156</v>
      </c>
      <c r="I1" t="s">
        <v>164</v>
      </c>
      <c r="M1" s="34" t="s">
        <v>0</v>
      </c>
      <c r="N1" s="34" t="s">
        <v>3</v>
      </c>
      <c r="O1" s="34" t="s">
        <v>160</v>
      </c>
      <c r="P1" s="34" t="s">
        <v>161</v>
      </c>
      <c r="Q1" s="34" t="s">
        <v>162</v>
      </c>
      <c r="R1" s="34" t="s">
        <v>154</v>
      </c>
      <c r="S1" s="34" t="s">
        <v>163</v>
      </c>
    </row>
    <row r="2" spans="1:19" x14ac:dyDescent="0.25">
      <c r="A2" s="26">
        <v>44386</v>
      </c>
      <c r="B2" s="27">
        <v>9</v>
      </c>
      <c r="C2" s="27">
        <v>84</v>
      </c>
      <c r="D2" s="27">
        <v>620</v>
      </c>
      <c r="E2" s="27">
        <v>85</v>
      </c>
      <c r="F2" s="27">
        <v>40</v>
      </c>
      <c r="G2" s="27">
        <v>17</v>
      </c>
      <c r="M2" s="26">
        <v>44386</v>
      </c>
      <c r="N2" s="27">
        <v>9</v>
      </c>
      <c r="O2" s="27">
        <v>84</v>
      </c>
      <c r="P2" s="27">
        <v>620</v>
      </c>
      <c r="Q2" s="27">
        <v>85</v>
      </c>
      <c r="R2" s="27">
        <v>40</v>
      </c>
      <c r="S2" s="27">
        <v>17</v>
      </c>
    </row>
    <row r="3" spans="1:19" x14ac:dyDescent="0.25">
      <c r="A3" s="26">
        <v>44387</v>
      </c>
      <c r="B3" s="27">
        <v>10</v>
      </c>
      <c r="C3" s="27">
        <v>74</v>
      </c>
      <c r="D3" s="27">
        <v>488</v>
      </c>
      <c r="E3" s="27">
        <v>139</v>
      </c>
      <c r="F3" s="27">
        <v>95</v>
      </c>
      <c r="G3" s="27">
        <v>23</v>
      </c>
      <c r="M3" s="26">
        <v>44387</v>
      </c>
      <c r="N3" s="27">
        <v>10</v>
      </c>
      <c r="O3" s="27">
        <v>74</v>
      </c>
      <c r="P3" s="27">
        <v>488</v>
      </c>
      <c r="Q3" s="27">
        <v>139</v>
      </c>
      <c r="R3" s="27">
        <v>95</v>
      </c>
      <c r="S3" s="27">
        <v>23</v>
      </c>
    </row>
    <row r="4" spans="1:19" x14ac:dyDescent="0.25">
      <c r="A4" s="26">
        <v>44388</v>
      </c>
      <c r="B4" s="27">
        <v>11</v>
      </c>
      <c r="C4" s="27">
        <v>116</v>
      </c>
      <c r="D4" s="27">
        <v>485</v>
      </c>
      <c r="E4" s="27">
        <v>118</v>
      </c>
      <c r="F4" s="27">
        <v>55</v>
      </c>
      <c r="G4" s="27">
        <v>36</v>
      </c>
      <c r="M4" s="26">
        <v>44388</v>
      </c>
      <c r="N4" s="27">
        <v>11</v>
      </c>
      <c r="O4" s="27">
        <v>116</v>
      </c>
      <c r="P4" s="27">
        <v>485</v>
      </c>
      <c r="Q4" s="27">
        <v>118</v>
      </c>
      <c r="R4" s="27">
        <v>55</v>
      </c>
      <c r="S4" s="27">
        <v>36</v>
      </c>
    </row>
    <row r="5" spans="1:19" x14ac:dyDescent="0.25">
      <c r="A5" s="26">
        <v>44389</v>
      </c>
      <c r="B5" s="27">
        <v>12</v>
      </c>
      <c r="C5" s="27">
        <v>276</v>
      </c>
      <c r="D5" s="27">
        <v>489</v>
      </c>
      <c r="E5" s="27">
        <v>76</v>
      </c>
      <c r="F5" s="27">
        <v>34</v>
      </c>
      <c r="G5" s="27">
        <v>25</v>
      </c>
      <c r="M5" s="26">
        <v>44389</v>
      </c>
      <c r="N5" s="27">
        <v>12</v>
      </c>
      <c r="O5" s="27">
        <v>276</v>
      </c>
      <c r="P5" s="27">
        <v>489</v>
      </c>
      <c r="Q5" s="27">
        <v>76</v>
      </c>
      <c r="R5" s="27">
        <v>34</v>
      </c>
      <c r="S5" s="27">
        <v>25</v>
      </c>
    </row>
    <row r="6" spans="1:19" x14ac:dyDescent="0.25">
      <c r="A6" s="26">
        <v>44390</v>
      </c>
      <c r="B6" s="27">
        <v>13</v>
      </c>
      <c r="C6" s="27">
        <v>539</v>
      </c>
      <c r="D6" s="27">
        <v>169</v>
      </c>
      <c r="E6" s="27">
        <v>26</v>
      </c>
      <c r="F6" s="27">
        <v>29</v>
      </c>
      <c r="G6" s="27">
        <v>16</v>
      </c>
      <c r="M6" s="26">
        <v>44390</v>
      </c>
      <c r="N6" s="27">
        <v>13</v>
      </c>
      <c r="O6" s="27">
        <v>539</v>
      </c>
      <c r="P6" s="27">
        <v>169</v>
      </c>
      <c r="Q6" s="27">
        <v>26</v>
      </c>
      <c r="R6" s="27">
        <v>29</v>
      </c>
      <c r="S6" s="27">
        <v>16</v>
      </c>
    </row>
    <row r="7" spans="1:19" x14ac:dyDescent="0.25">
      <c r="A7" s="26">
        <v>44391</v>
      </c>
      <c r="B7" s="27">
        <v>14</v>
      </c>
      <c r="C7" s="27">
        <v>463</v>
      </c>
      <c r="D7" s="27">
        <v>232</v>
      </c>
      <c r="E7" s="27">
        <v>31</v>
      </c>
      <c r="F7" s="27">
        <v>22</v>
      </c>
      <c r="G7" s="27">
        <v>12</v>
      </c>
      <c r="M7" s="26">
        <v>44391</v>
      </c>
      <c r="N7" s="27">
        <v>14</v>
      </c>
      <c r="O7" s="27">
        <v>463</v>
      </c>
      <c r="P7" s="27">
        <v>232</v>
      </c>
      <c r="Q7" s="27">
        <v>31</v>
      </c>
      <c r="R7" s="27">
        <v>22</v>
      </c>
      <c r="S7" s="27">
        <v>12</v>
      </c>
    </row>
    <row r="8" spans="1:19" x14ac:dyDescent="0.25">
      <c r="A8" s="26">
        <v>44392</v>
      </c>
      <c r="B8" s="27">
        <v>15</v>
      </c>
      <c r="C8" s="27">
        <v>466</v>
      </c>
      <c r="D8" s="27">
        <v>240</v>
      </c>
      <c r="E8" s="27">
        <v>38</v>
      </c>
      <c r="F8" s="27">
        <v>15</v>
      </c>
      <c r="G8" s="27">
        <v>16</v>
      </c>
      <c r="M8" s="26">
        <v>44392</v>
      </c>
      <c r="N8" s="27">
        <v>15</v>
      </c>
      <c r="O8" s="27">
        <v>466</v>
      </c>
      <c r="P8" s="27">
        <v>240</v>
      </c>
      <c r="Q8" s="27">
        <v>38</v>
      </c>
      <c r="R8" s="27">
        <v>15</v>
      </c>
      <c r="S8" s="27">
        <v>16</v>
      </c>
    </row>
    <row r="9" spans="1:19" x14ac:dyDescent="0.25">
      <c r="A9" s="26">
        <v>44393</v>
      </c>
      <c r="B9" s="27">
        <v>16</v>
      </c>
      <c r="C9" s="27">
        <v>434</v>
      </c>
      <c r="D9" s="27">
        <v>173</v>
      </c>
      <c r="E9" s="27">
        <v>73</v>
      </c>
      <c r="F9" s="27">
        <v>52</v>
      </c>
      <c r="G9" s="27">
        <v>25</v>
      </c>
      <c r="M9" s="26">
        <v>44393</v>
      </c>
      <c r="N9" s="27">
        <v>16</v>
      </c>
      <c r="O9" s="27">
        <v>434</v>
      </c>
      <c r="P9" s="27">
        <v>173</v>
      </c>
      <c r="Q9" s="27">
        <v>73</v>
      </c>
      <c r="R9" s="27">
        <v>52</v>
      </c>
      <c r="S9" s="27">
        <v>25</v>
      </c>
    </row>
    <row r="10" spans="1:19" x14ac:dyDescent="0.25">
      <c r="A10" s="26">
        <v>44394</v>
      </c>
      <c r="B10" s="27">
        <v>17</v>
      </c>
      <c r="C10" s="27">
        <v>414</v>
      </c>
      <c r="D10" s="27">
        <v>177</v>
      </c>
      <c r="E10" s="27">
        <v>72</v>
      </c>
      <c r="F10" s="27">
        <v>50</v>
      </c>
      <c r="G10" s="27">
        <v>37</v>
      </c>
      <c r="M10" s="26">
        <v>44394</v>
      </c>
      <c r="N10" s="27">
        <v>17</v>
      </c>
      <c r="O10" s="27">
        <v>414</v>
      </c>
      <c r="P10" s="27">
        <v>177</v>
      </c>
      <c r="Q10" s="27">
        <v>72</v>
      </c>
      <c r="R10" s="27">
        <v>50</v>
      </c>
      <c r="S10" s="27">
        <v>37</v>
      </c>
    </row>
    <row r="11" spans="1:19" x14ac:dyDescent="0.25">
      <c r="A11" s="26">
        <v>44395</v>
      </c>
      <c r="B11" s="27">
        <v>18</v>
      </c>
      <c r="C11" s="27">
        <v>455</v>
      </c>
      <c r="D11" s="27">
        <v>178</v>
      </c>
      <c r="E11" s="27">
        <v>51</v>
      </c>
      <c r="F11" s="27">
        <v>37</v>
      </c>
      <c r="G11" s="27">
        <v>15</v>
      </c>
      <c r="M11" s="26">
        <v>44395</v>
      </c>
      <c r="N11" s="27">
        <v>18</v>
      </c>
      <c r="O11" s="27">
        <v>455</v>
      </c>
      <c r="P11" s="27">
        <v>178</v>
      </c>
      <c r="Q11" s="27">
        <v>51</v>
      </c>
      <c r="R11" s="27">
        <v>37</v>
      </c>
      <c r="S11" s="27">
        <v>15</v>
      </c>
    </row>
    <row r="12" spans="1:19" x14ac:dyDescent="0.25">
      <c r="A12" s="26">
        <v>44396</v>
      </c>
      <c r="B12" s="27">
        <v>19</v>
      </c>
      <c r="C12" s="27">
        <v>474</v>
      </c>
      <c r="D12" s="27">
        <v>178</v>
      </c>
      <c r="E12" s="27">
        <v>56</v>
      </c>
      <c r="F12" s="27">
        <v>31</v>
      </c>
      <c r="G12" s="27">
        <v>18</v>
      </c>
      <c r="M12" s="26">
        <v>44396</v>
      </c>
      <c r="N12" s="27">
        <v>19</v>
      </c>
      <c r="O12" s="27">
        <v>474</v>
      </c>
      <c r="P12" s="27">
        <v>178</v>
      </c>
      <c r="Q12" s="27">
        <v>56</v>
      </c>
      <c r="R12" s="27">
        <v>31</v>
      </c>
      <c r="S12" s="27">
        <v>18</v>
      </c>
    </row>
    <row r="13" spans="1:19" x14ac:dyDescent="0.25">
      <c r="A13" s="26">
        <v>44397</v>
      </c>
      <c r="B13" s="27">
        <v>20</v>
      </c>
      <c r="C13" s="27">
        <v>494</v>
      </c>
      <c r="D13" s="27">
        <v>133</v>
      </c>
      <c r="E13" s="27">
        <v>41</v>
      </c>
      <c r="F13" s="27">
        <v>35</v>
      </c>
      <c r="G13" s="27">
        <v>12</v>
      </c>
      <c r="M13" s="26">
        <v>44397</v>
      </c>
      <c r="N13" s="27">
        <v>20</v>
      </c>
      <c r="O13" s="27">
        <v>494</v>
      </c>
      <c r="P13" s="27">
        <v>133</v>
      </c>
      <c r="Q13" s="27">
        <v>41</v>
      </c>
      <c r="R13" s="27">
        <v>35</v>
      </c>
      <c r="S13" s="27">
        <v>12</v>
      </c>
    </row>
    <row r="14" spans="1:19" x14ac:dyDescent="0.25">
      <c r="A14" s="26">
        <v>44398</v>
      </c>
      <c r="B14" s="27">
        <v>21</v>
      </c>
      <c r="C14" s="27">
        <v>640</v>
      </c>
      <c r="D14" s="27">
        <v>37</v>
      </c>
      <c r="E14" s="27">
        <v>18</v>
      </c>
      <c r="F14" s="27">
        <v>15</v>
      </c>
      <c r="G14" s="27">
        <v>11</v>
      </c>
      <c r="M14" s="26">
        <v>44398</v>
      </c>
      <c r="N14" s="27">
        <v>21</v>
      </c>
      <c r="O14" s="27">
        <v>640</v>
      </c>
      <c r="P14" s="27">
        <v>37</v>
      </c>
      <c r="Q14" s="27">
        <v>18</v>
      </c>
      <c r="R14" s="27">
        <v>15</v>
      </c>
      <c r="S14" s="27">
        <v>11</v>
      </c>
    </row>
    <row r="15" spans="1:19" x14ac:dyDescent="0.25">
      <c r="A15" s="26">
        <v>44399</v>
      </c>
      <c r="B15" s="27">
        <v>22</v>
      </c>
      <c r="C15" s="27">
        <v>652</v>
      </c>
      <c r="D15" s="27">
        <v>46</v>
      </c>
      <c r="E15" s="27">
        <v>13</v>
      </c>
      <c r="F15" s="27">
        <v>7</v>
      </c>
      <c r="G15" s="27">
        <v>5</v>
      </c>
      <c r="M15" s="26">
        <v>44399</v>
      </c>
      <c r="N15" s="27">
        <v>22</v>
      </c>
      <c r="O15" s="27">
        <v>652</v>
      </c>
      <c r="P15" s="27">
        <v>46</v>
      </c>
      <c r="Q15" s="27">
        <v>13</v>
      </c>
      <c r="R15" s="27">
        <v>7</v>
      </c>
      <c r="S15" s="27">
        <v>5</v>
      </c>
    </row>
    <row r="16" spans="1:19" x14ac:dyDescent="0.25">
      <c r="A16" s="26">
        <v>44400</v>
      </c>
      <c r="B16" s="27">
        <v>23</v>
      </c>
      <c r="C16" s="27">
        <v>639</v>
      </c>
      <c r="D16" s="27">
        <v>55</v>
      </c>
      <c r="E16" s="27">
        <v>22</v>
      </c>
      <c r="F16" s="27">
        <v>7</v>
      </c>
      <c r="G16" s="27">
        <v>2</v>
      </c>
      <c r="M16" s="26">
        <v>44400</v>
      </c>
      <c r="N16" s="27">
        <v>23</v>
      </c>
      <c r="O16" s="27">
        <v>639</v>
      </c>
      <c r="P16" s="27">
        <v>55</v>
      </c>
      <c r="Q16" s="27">
        <v>22</v>
      </c>
      <c r="R16" s="27">
        <v>7</v>
      </c>
      <c r="S16" s="27">
        <v>2</v>
      </c>
    </row>
    <row r="17" spans="1:19" x14ac:dyDescent="0.25">
      <c r="A17" s="26">
        <v>44401</v>
      </c>
      <c r="B17" s="27">
        <v>24</v>
      </c>
      <c r="C17" s="27">
        <v>533</v>
      </c>
      <c r="D17" s="27">
        <v>84</v>
      </c>
      <c r="E17" s="27">
        <v>38</v>
      </c>
      <c r="F17" s="27">
        <v>22</v>
      </c>
      <c r="G17" s="27">
        <v>11</v>
      </c>
      <c r="M17" s="26">
        <v>44401</v>
      </c>
      <c r="N17" s="27">
        <v>24</v>
      </c>
      <c r="O17" s="27">
        <v>533</v>
      </c>
      <c r="P17" s="27">
        <v>84</v>
      </c>
      <c r="Q17" s="27">
        <v>38</v>
      </c>
      <c r="R17" s="27">
        <v>22</v>
      </c>
      <c r="S17" s="27">
        <v>11</v>
      </c>
    </row>
    <row r="18" spans="1:19" x14ac:dyDescent="0.25">
      <c r="A18" s="26">
        <v>44402</v>
      </c>
      <c r="B18" s="27">
        <v>25</v>
      </c>
      <c r="C18" s="27">
        <v>587</v>
      </c>
      <c r="D18" s="27">
        <v>70</v>
      </c>
      <c r="E18" s="27">
        <v>36</v>
      </c>
      <c r="F18" s="27">
        <v>12</v>
      </c>
      <c r="G18" s="27">
        <v>7</v>
      </c>
      <c r="M18" s="26">
        <v>44402</v>
      </c>
      <c r="N18" s="27">
        <v>25</v>
      </c>
      <c r="O18" s="27">
        <v>587</v>
      </c>
      <c r="P18" s="27">
        <v>70</v>
      </c>
      <c r="Q18" s="27">
        <v>36</v>
      </c>
      <c r="R18" s="27">
        <v>12</v>
      </c>
      <c r="S18" s="27">
        <v>7</v>
      </c>
    </row>
    <row r="19" spans="1:19" x14ac:dyDescent="0.25">
      <c r="A19" s="26">
        <v>44403</v>
      </c>
      <c r="B19" s="27">
        <v>26</v>
      </c>
      <c r="C19" s="27">
        <v>218</v>
      </c>
      <c r="D19" s="27">
        <v>29</v>
      </c>
      <c r="E19" s="27">
        <v>12</v>
      </c>
      <c r="F19" s="27">
        <v>7</v>
      </c>
      <c r="G19" s="27">
        <v>5</v>
      </c>
      <c r="M19" s="26">
        <v>44403</v>
      </c>
      <c r="N19" s="27">
        <v>26</v>
      </c>
      <c r="O19" s="27">
        <v>218</v>
      </c>
      <c r="P19" s="27">
        <v>29</v>
      </c>
      <c r="Q19" s="27">
        <v>12</v>
      </c>
      <c r="R19" s="27">
        <v>7</v>
      </c>
      <c r="S19" s="27">
        <v>5</v>
      </c>
    </row>
    <row r="20" spans="1:19" x14ac:dyDescent="0.25">
      <c r="A20" s="26">
        <v>44404</v>
      </c>
      <c r="B20" s="27">
        <v>27</v>
      </c>
      <c r="C20" s="27">
        <v>178</v>
      </c>
      <c r="D20" s="27">
        <v>35</v>
      </c>
      <c r="E20" s="27">
        <v>16</v>
      </c>
      <c r="F20" s="27">
        <v>17</v>
      </c>
      <c r="G20" s="27">
        <v>5</v>
      </c>
      <c r="M20" s="26">
        <v>44404</v>
      </c>
      <c r="N20" s="27">
        <v>27</v>
      </c>
      <c r="O20" s="27">
        <v>178</v>
      </c>
      <c r="P20" s="27">
        <v>35</v>
      </c>
      <c r="Q20" s="27">
        <v>16</v>
      </c>
      <c r="R20" s="27">
        <v>17</v>
      </c>
      <c r="S20" s="27">
        <v>5</v>
      </c>
    </row>
    <row r="21" spans="1:19" x14ac:dyDescent="0.25">
      <c r="A21" s="26">
        <v>44405</v>
      </c>
      <c r="B21" s="27">
        <v>28</v>
      </c>
      <c r="C21" s="27">
        <v>223</v>
      </c>
      <c r="D21" s="27">
        <v>44</v>
      </c>
      <c r="E21" s="27">
        <v>15</v>
      </c>
      <c r="F21" s="27">
        <v>9</v>
      </c>
      <c r="G21" s="27">
        <v>11</v>
      </c>
      <c r="M21" s="26">
        <v>44405</v>
      </c>
      <c r="N21" s="27">
        <v>28</v>
      </c>
      <c r="O21" s="27">
        <v>223</v>
      </c>
      <c r="P21" s="27">
        <v>44</v>
      </c>
      <c r="Q21" s="27">
        <v>15</v>
      </c>
      <c r="R21" s="27">
        <v>9</v>
      </c>
      <c r="S21" s="27">
        <v>11</v>
      </c>
    </row>
    <row r="22" spans="1:19" x14ac:dyDescent="0.25">
      <c r="A22" s="26">
        <v>44406</v>
      </c>
      <c r="B22" s="27">
        <v>29</v>
      </c>
      <c r="C22" s="27">
        <v>179</v>
      </c>
      <c r="D22" s="27">
        <v>43</v>
      </c>
      <c r="E22" s="27">
        <v>23</v>
      </c>
      <c r="F22" s="27">
        <v>11</v>
      </c>
      <c r="G22" s="27">
        <v>8</v>
      </c>
      <c r="M22" s="26">
        <v>44406</v>
      </c>
      <c r="N22" s="27">
        <v>29</v>
      </c>
      <c r="O22" s="27">
        <v>179</v>
      </c>
      <c r="P22" s="27">
        <v>43</v>
      </c>
      <c r="Q22" s="27">
        <v>23</v>
      </c>
      <c r="R22" s="27">
        <v>11</v>
      </c>
      <c r="S22" s="27">
        <v>8</v>
      </c>
    </row>
    <row r="23" spans="1:19" x14ac:dyDescent="0.25">
      <c r="A23" s="26">
        <v>44407</v>
      </c>
      <c r="B23" s="27">
        <v>30</v>
      </c>
      <c r="C23" s="27">
        <v>361</v>
      </c>
      <c r="D23" s="27">
        <v>66</v>
      </c>
      <c r="E23" s="27">
        <v>32</v>
      </c>
      <c r="F23" s="27">
        <v>21</v>
      </c>
      <c r="G23" s="27">
        <v>8</v>
      </c>
      <c r="M23" s="26">
        <v>44407</v>
      </c>
      <c r="N23" s="27">
        <v>30</v>
      </c>
      <c r="O23" s="27">
        <v>361</v>
      </c>
      <c r="P23" s="27">
        <v>66</v>
      </c>
      <c r="Q23" s="27">
        <v>32</v>
      </c>
      <c r="R23" s="27">
        <v>21</v>
      </c>
      <c r="S23" s="27">
        <v>8</v>
      </c>
    </row>
    <row r="24" spans="1:19" x14ac:dyDescent="0.25">
      <c r="A24" s="26">
        <v>44408</v>
      </c>
      <c r="B24" s="27">
        <v>31</v>
      </c>
      <c r="C24" s="27">
        <v>154</v>
      </c>
      <c r="D24" s="27">
        <v>30</v>
      </c>
      <c r="E24" s="27">
        <v>20</v>
      </c>
      <c r="F24" s="27">
        <v>12</v>
      </c>
      <c r="G24" s="27">
        <v>6</v>
      </c>
      <c r="M24" s="26">
        <v>44408</v>
      </c>
      <c r="N24" s="27">
        <v>31</v>
      </c>
      <c r="O24" s="27">
        <v>154</v>
      </c>
      <c r="P24" s="27">
        <v>30</v>
      </c>
      <c r="Q24" s="27">
        <v>20</v>
      </c>
      <c r="R24" s="27">
        <v>12</v>
      </c>
      <c r="S24" s="27">
        <v>6</v>
      </c>
    </row>
    <row r="25" spans="1:19" x14ac:dyDescent="0.25">
      <c r="A25" s="26">
        <v>44409</v>
      </c>
      <c r="B25" s="27">
        <v>1</v>
      </c>
      <c r="C25" s="27">
        <v>264</v>
      </c>
      <c r="D25" s="27">
        <v>53</v>
      </c>
      <c r="E25" s="27">
        <v>33</v>
      </c>
      <c r="F25" s="27">
        <v>20</v>
      </c>
      <c r="G25" s="27">
        <v>13</v>
      </c>
      <c r="M25" s="26">
        <v>44409</v>
      </c>
      <c r="N25" s="27">
        <v>1</v>
      </c>
      <c r="O25" s="27">
        <v>264</v>
      </c>
      <c r="P25" s="27">
        <v>53</v>
      </c>
      <c r="Q25" s="27">
        <v>33</v>
      </c>
      <c r="R25" s="27">
        <v>20</v>
      </c>
      <c r="S25" s="27">
        <v>13</v>
      </c>
    </row>
    <row r="26" spans="1:19" x14ac:dyDescent="0.25">
      <c r="A26" s="26">
        <v>44410</v>
      </c>
      <c r="B26" s="27">
        <v>2</v>
      </c>
      <c r="C26" s="27">
        <v>204</v>
      </c>
      <c r="D26" s="27">
        <v>50</v>
      </c>
      <c r="E26" s="27">
        <v>16</v>
      </c>
      <c r="F26" s="27">
        <v>8</v>
      </c>
      <c r="G26" s="27">
        <v>4</v>
      </c>
      <c r="M26" s="26">
        <v>44410</v>
      </c>
      <c r="N26" s="27">
        <v>2</v>
      </c>
      <c r="O26" s="27">
        <v>204</v>
      </c>
      <c r="P26" s="27">
        <v>50</v>
      </c>
      <c r="Q26" s="27">
        <v>16</v>
      </c>
      <c r="R26" s="27">
        <v>8</v>
      </c>
      <c r="S26" s="27">
        <v>4</v>
      </c>
    </row>
    <row r="27" spans="1:19" x14ac:dyDescent="0.25">
      <c r="A27" s="26">
        <v>44411</v>
      </c>
      <c r="B27" s="27">
        <v>3</v>
      </c>
      <c r="C27" s="27">
        <v>342</v>
      </c>
      <c r="D27" s="27">
        <v>25</v>
      </c>
      <c r="E27" s="27">
        <v>9</v>
      </c>
      <c r="F27" s="27">
        <v>8</v>
      </c>
      <c r="G27" s="27">
        <v>4</v>
      </c>
      <c r="M27" s="26">
        <v>44411</v>
      </c>
      <c r="N27" s="27">
        <v>3</v>
      </c>
      <c r="O27" s="27">
        <v>342</v>
      </c>
      <c r="P27" s="27">
        <v>25</v>
      </c>
      <c r="Q27" s="27">
        <v>9</v>
      </c>
      <c r="R27" s="27">
        <v>8</v>
      </c>
      <c r="S27" s="27">
        <v>4</v>
      </c>
    </row>
    <row r="28" spans="1:19" x14ac:dyDescent="0.25">
      <c r="A28" s="26">
        <v>44412</v>
      </c>
      <c r="B28" s="27">
        <v>4</v>
      </c>
      <c r="C28" s="27">
        <v>176</v>
      </c>
      <c r="D28" s="27">
        <v>25</v>
      </c>
      <c r="E28" s="27">
        <v>9</v>
      </c>
      <c r="F28" s="27">
        <v>10</v>
      </c>
      <c r="G28" s="27">
        <v>7</v>
      </c>
      <c r="M28" s="26">
        <v>44412</v>
      </c>
      <c r="N28" s="27">
        <v>4</v>
      </c>
      <c r="O28" s="27">
        <v>176</v>
      </c>
      <c r="P28" s="27">
        <v>25</v>
      </c>
      <c r="Q28" s="27">
        <v>9</v>
      </c>
      <c r="R28" s="27">
        <v>10</v>
      </c>
      <c r="S28" s="27">
        <v>7</v>
      </c>
    </row>
    <row r="29" spans="1:19" x14ac:dyDescent="0.25">
      <c r="A29" s="26">
        <v>44413</v>
      </c>
      <c r="B29" s="27">
        <v>5</v>
      </c>
      <c r="C29" s="27">
        <v>210</v>
      </c>
      <c r="D29" s="27">
        <v>38</v>
      </c>
      <c r="E29" s="27">
        <v>20</v>
      </c>
      <c r="F29" s="27">
        <v>7</v>
      </c>
      <c r="G29" s="27">
        <v>9</v>
      </c>
      <c r="M29" s="26">
        <v>44413</v>
      </c>
      <c r="N29" s="27">
        <v>5</v>
      </c>
      <c r="O29" s="27">
        <v>210</v>
      </c>
      <c r="P29" s="27">
        <v>38</v>
      </c>
      <c r="Q29" s="27">
        <v>20</v>
      </c>
      <c r="R29" s="27">
        <v>7</v>
      </c>
      <c r="S29" s="27">
        <v>9</v>
      </c>
    </row>
    <row r="30" spans="1:19" x14ac:dyDescent="0.25">
      <c r="A30" s="26">
        <v>44414</v>
      </c>
      <c r="B30" s="27">
        <v>6</v>
      </c>
      <c r="C30" s="27">
        <v>305</v>
      </c>
      <c r="D30" s="27">
        <v>43</v>
      </c>
      <c r="E30" s="27">
        <v>18</v>
      </c>
      <c r="F30" s="27">
        <v>17</v>
      </c>
      <c r="G30" s="27">
        <v>7</v>
      </c>
      <c r="M30" s="26">
        <v>44414</v>
      </c>
      <c r="N30" s="27">
        <v>6</v>
      </c>
      <c r="O30" s="27">
        <v>305</v>
      </c>
      <c r="P30" s="27">
        <v>43</v>
      </c>
      <c r="Q30" s="27">
        <v>18</v>
      </c>
      <c r="R30" s="27">
        <v>17</v>
      </c>
      <c r="S30" s="27">
        <v>7</v>
      </c>
    </row>
    <row r="31" spans="1:19" x14ac:dyDescent="0.25">
      <c r="A31" s="26">
        <v>44415</v>
      </c>
      <c r="B31" s="27">
        <v>7</v>
      </c>
      <c r="C31" s="27">
        <v>106</v>
      </c>
      <c r="D31" s="27">
        <v>36</v>
      </c>
      <c r="E31" s="27">
        <v>22</v>
      </c>
      <c r="F31" s="27">
        <v>20</v>
      </c>
      <c r="G31" s="27">
        <v>3</v>
      </c>
      <c r="M31" s="26">
        <v>44415</v>
      </c>
      <c r="N31" s="27">
        <v>7</v>
      </c>
      <c r="O31" s="27">
        <v>106</v>
      </c>
      <c r="P31" s="27">
        <v>36</v>
      </c>
      <c r="Q31" s="27">
        <v>22</v>
      </c>
      <c r="R31" s="27">
        <v>20</v>
      </c>
      <c r="S31" s="27">
        <v>3</v>
      </c>
    </row>
    <row r="32" spans="1:19" x14ac:dyDescent="0.25">
      <c r="A32" s="26">
        <v>44416</v>
      </c>
      <c r="B32" s="27">
        <v>8</v>
      </c>
      <c r="C32" s="27">
        <v>121</v>
      </c>
      <c r="D32" s="27">
        <v>28</v>
      </c>
      <c r="E32" s="27">
        <v>12</v>
      </c>
      <c r="F32" s="27">
        <v>14</v>
      </c>
      <c r="G32" s="27">
        <v>9</v>
      </c>
      <c r="M32" s="26">
        <v>44416</v>
      </c>
      <c r="N32" s="27">
        <v>8</v>
      </c>
      <c r="O32" s="27">
        <v>121</v>
      </c>
      <c r="P32" s="27">
        <v>28</v>
      </c>
      <c r="Q32" s="27">
        <v>12</v>
      </c>
      <c r="R32" s="27">
        <v>14</v>
      </c>
      <c r="S32" s="27">
        <v>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A3BB4-A484-46B3-8BED-7690AAB0AED5}">
  <dimension ref="A1:S32"/>
  <sheetViews>
    <sheetView workbookViewId="0">
      <selection activeCell="J7" sqref="J7"/>
    </sheetView>
  </sheetViews>
  <sheetFormatPr defaultRowHeight="15" x14ac:dyDescent="0.25"/>
  <cols>
    <col min="1" max="1" width="12" customWidth="1"/>
    <col min="2" max="2" width="4.5703125" bestFit="1" customWidth="1"/>
    <col min="3" max="6" width="8.5703125" bestFit="1" customWidth="1"/>
    <col min="7" max="7" width="11.140625" bestFit="1" customWidth="1"/>
    <col min="19" max="19" width="11.140625" bestFit="1" customWidth="1"/>
  </cols>
  <sheetData>
    <row r="1" spans="1:19" x14ac:dyDescent="0.25">
      <c r="A1" s="34" t="s">
        <v>0</v>
      </c>
      <c r="B1" s="34" t="s">
        <v>3</v>
      </c>
      <c r="C1" s="34" t="s">
        <v>155</v>
      </c>
      <c r="D1" s="34" t="s">
        <v>157</v>
      </c>
      <c r="E1" s="34" t="s">
        <v>158</v>
      </c>
      <c r="F1" s="34" t="s">
        <v>159</v>
      </c>
      <c r="G1" s="34" t="s">
        <v>156</v>
      </c>
      <c r="I1" t="s">
        <v>165</v>
      </c>
      <c r="M1" s="35" t="s">
        <v>0</v>
      </c>
      <c r="N1" s="35" t="s">
        <v>3</v>
      </c>
      <c r="O1" s="35" t="s">
        <v>160</v>
      </c>
      <c r="P1" s="35" t="s">
        <v>161</v>
      </c>
      <c r="Q1" s="35" t="s">
        <v>162</v>
      </c>
      <c r="R1" s="35" t="s">
        <v>154</v>
      </c>
      <c r="S1" s="35" t="s">
        <v>163</v>
      </c>
    </row>
    <row r="2" spans="1:19" x14ac:dyDescent="0.25">
      <c r="A2" s="24">
        <v>44386</v>
      </c>
      <c r="B2" s="25">
        <v>9</v>
      </c>
      <c r="C2" s="25">
        <v>133</v>
      </c>
      <c r="D2" s="25">
        <v>21</v>
      </c>
      <c r="E2" s="25">
        <v>16</v>
      </c>
      <c r="F2" s="25">
        <v>11</v>
      </c>
      <c r="G2" s="25">
        <v>6</v>
      </c>
      <c r="M2" s="24">
        <v>44386</v>
      </c>
      <c r="N2" s="25">
        <v>9</v>
      </c>
      <c r="O2" s="25">
        <v>133</v>
      </c>
      <c r="P2" s="25">
        <v>21</v>
      </c>
      <c r="Q2" s="25">
        <v>16</v>
      </c>
      <c r="R2" s="25">
        <v>11</v>
      </c>
      <c r="S2" s="25">
        <v>6</v>
      </c>
    </row>
    <row r="3" spans="1:19" x14ac:dyDescent="0.25">
      <c r="A3" s="24">
        <v>44387</v>
      </c>
      <c r="B3" s="25">
        <v>10</v>
      </c>
      <c r="C3" s="25">
        <v>50</v>
      </c>
      <c r="D3" s="25">
        <v>21</v>
      </c>
      <c r="E3" s="25">
        <v>16</v>
      </c>
      <c r="F3" s="25">
        <v>7</v>
      </c>
      <c r="G3" s="25">
        <v>5</v>
      </c>
      <c r="M3" s="24">
        <v>44387</v>
      </c>
      <c r="N3" s="25">
        <v>10</v>
      </c>
      <c r="O3" s="25">
        <v>50</v>
      </c>
      <c r="P3" s="25">
        <v>21</v>
      </c>
      <c r="Q3" s="25">
        <v>16</v>
      </c>
      <c r="R3" s="25">
        <v>7</v>
      </c>
      <c r="S3" s="25">
        <v>5</v>
      </c>
    </row>
    <row r="4" spans="1:19" x14ac:dyDescent="0.25">
      <c r="A4" s="24">
        <v>44388</v>
      </c>
      <c r="B4" s="25">
        <v>11</v>
      </c>
      <c r="C4" s="25">
        <v>61</v>
      </c>
      <c r="D4" s="25">
        <v>15</v>
      </c>
      <c r="E4" s="25">
        <v>11</v>
      </c>
      <c r="F4" s="25">
        <v>4</v>
      </c>
      <c r="G4" s="25">
        <v>4</v>
      </c>
      <c r="M4" s="24">
        <v>44388</v>
      </c>
      <c r="N4" s="25">
        <v>11</v>
      </c>
      <c r="O4" s="25">
        <v>61</v>
      </c>
      <c r="P4" s="25">
        <v>15</v>
      </c>
      <c r="Q4" s="25">
        <v>11</v>
      </c>
      <c r="R4" s="25">
        <v>4</v>
      </c>
      <c r="S4" s="25">
        <v>4</v>
      </c>
    </row>
    <row r="5" spans="1:19" x14ac:dyDescent="0.25">
      <c r="A5" s="24">
        <v>44389</v>
      </c>
      <c r="B5" s="25">
        <v>12</v>
      </c>
      <c r="C5" s="25">
        <v>20</v>
      </c>
      <c r="D5" s="41"/>
      <c r="E5" s="25">
        <v>3</v>
      </c>
      <c r="F5" s="25">
        <v>2</v>
      </c>
      <c r="G5" s="41"/>
      <c r="M5" s="24">
        <v>44389</v>
      </c>
      <c r="N5" s="25">
        <v>12</v>
      </c>
      <c r="O5" s="25">
        <v>20</v>
      </c>
      <c r="P5" s="41"/>
      <c r="Q5" s="25">
        <v>3</v>
      </c>
      <c r="R5" s="25">
        <v>2</v>
      </c>
      <c r="S5" s="41"/>
    </row>
    <row r="6" spans="1:19" x14ac:dyDescent="0.25">
      <c r="A6" s="24">
        <v>44390</v>
      </c>
      <c r="B6" s="25">
        <v>13</v>
      </c>
      <c r="C6" s="25">
        <v>102</v>
      </c>
      <c r="D6" s="25">
        <v>3</v>
      </c>
      <c r="E6" s="25">
        <v>1</v>
      </c>
      <c r="F6" s="25">
        <v>1</v>
      </c>
      <c r="G6" s="25">
        <v>1</v>
      </c>
      <c r="M6" s="24">
        <v>44390</v>
      </c>
      <c r="N6" s="25">
        <v>13</v>
      </c>
      <c r="O6" s="25">
        <v>102</v>
      </c>
      <c r="P6" s="25">
        <v>3</v>
      </c>
      <c r="Q6" s="25">
        <v>1</v>
      </c>
      <c r="R6" s="25">
        <v>1</v>
      </c>
      <c r="S6" s="25">
        <v>1</v>
      </c>
    </row>
    <row r="7" spans="1:19" x14ac:dyDescent="0.25">
      <c r="A7" s="24">
        <v>44391</v>
      </c>
      <c r="B7" s="25">
        <v>14</v>
      </c>
      <c r="C7" s="25">
        <v>68</v>
      </c>
      <c r="D7" s="25">
        <v>25</v>
      </c>
      <c r="E7" s="25">
        <v>16</v>
      </c>
      <c r="F7" s="25">
        <v>11</v>
      </c>
      <c r="G7" s="25">
        <v>3</v>
      </c>
      <c r="M7" s="24">
        <v>44391</v>
      </c>
      <c r="N7" s="25">
        <v>14</v>
      </c>
      <c r="O7" s="25">
        <v>68</v>
      </c>
      <c r="P7" s="25">
        <v>25</v>
      </c>
      <c r="Q7" s="25">
        <v>16</v>
      </c>
      <c r="R7" s="25">
        <v>11</v>
      </c>
      <c r="S7" s="25">
        <v>3</v>
      </c>
    </row>
    <row r="8" spans="1:19" x14ac:dyDescent="0.25">
      <c r="A8" s="24">
        <v>44392</v>
      </c>
      <c r="B8" s="25">
        <v>15</v>
      </c>
      <c r="C8" s="25">
        <v>57</v>
      </c>
      <c r="D8" s="25">
        <v>24</v>
      </c>
      <c r="E8" s="25">
        <v>6</v>
      </c>
      <c r="F8" s="25">
        <v>9</v>
      </c>
      <c r="G8" s="25">
        <v>7</v>
      </c>
      <c r="M8" s="24">
        <v>44392</v>
      </c>
      <c r="N8" s="25">
        <v>15</v>
      </c>
      <c r="O8" s="25">
        <v>57</v>
      </c>
      <c r="P8" s="25">
        <v>24</v>
      </c>
      <c r="Q8" s="25">
        <v>6</v>
      </c>
      <c r="R8" s="25">
        <v>9</v>
      </c>
      <c r="S8" s="25">
        <v>7</v>
      </c>
    </row>
    <row r="9" spans="1:19" x14ac:dyDescent="0.25">
      <c r="A9" s="24">
        <v>44393</v>
      </c>
      <c r="B9" s="25">
        <v>16</v>
      </c>
      <c r="C9" s="25">
        <v>114</v>
      </c>
      <c r="D9" s="25">
        <v>2</v>
      </c>
      <c r="E9" s="41"/>
      <c r="F9" s="41"/>
      <c r="G9" s="25">
        <v>1</v>
      </c>
      <c r="M9" s="24">
        <v>44393</v>
      </c>
      <c r="N9" s="25">
        <v>16</v>
      </c>
      <c r="O9" s="25">
        <v>114</v>
      </c>
      <c r="P9" s="25">
        <v>2</v>
      </c>
      <c r="Q9" s="41"/>
      <c r="R9" s="41"/>
      <c r="S9" s="25">
        <v>1</v>
      </c>
    </row>
    <row r="10" spans="1:19" x14ac:dyDescent="0.25">
      <c r="A10" s="24">
        <v>44394</v>
      </c>
      <c r="B10" s="25">
        <v>17</v>
      </c>
      <c r="C10" s="25">
        <v>38</v>
      </c>
      <c r="D10" s="25">
        <v>29</v>
      </c>
      <c r="E10" s="25">
        <v>19</v>
      </c>
      <c r="F10" s="25">
        <v>14</v>
      </c>
      <c r="G10" s="25">
        <v>5</v>
      </c>
      <c r="M10" s="24">
        <v>44394</v>
      </c>
      <c r="N10" s="25">
        <v>17</v>
      </c>
      <c r="O10" s="25">
        <v>38</v>
      </c>
      <c r="P10" s="25">
        <v>29</v>
      </c>
      <c r="Q10" s="25">
        <v>19</v>
      </c>
      <c r="R10" s="25">
        <v>14</v>
      </c>
      <c r="S10" s="25">
        <v>5</v>
      </c>
    </row>
    <row r="11" spans="1:19" x14ac:dyDescent="0.25">
      <c r="A11" s="24">
        <v>44395</v>
      </c>
      <c r="B11" s="25">
        <v>18</v>
      </c>
      <c r="C11" s="25">
        <v>49</v>
      </c>
      <c r="D11" s="25">
        <v>20</v>
      </c>
      <c r="E11" s="25">
        <v>15</v>
      </c>
      <c r="F11" s="25">
        <v>13</v>
      </c>
      <c r="G11" s="25">
        <v>7</v>
      </c>
      <c r="M11" s="24">
        <v>44395</v>
      </c>
      <c r="N11" s="25">
        <v>18</v>
      </c>
      <c r="O11" s="25">
        <v>49</v>
      </c>
      <c r="P11" s="25">
        <v>20</v>
      </c>
      <c r="Q11" s="25">
        <v>15</v>
      </c>
      <c r="R11" s="25">
        <v>13</v>
      </c>
      <c r="S11" s="25">
        <v>7</v>
      </c>
    </row>
    <row r="12" spans="1:19" x14ac:dyDescent="0.25">
      <c r="A12" s="24">
        <v>44396</v>
      </c>
      <c r="B12" s="25">
        <v>19</v>
      </c>
      <c r="C12" s="25">
        <v>23</v>
      </c>
      <c r="D12" s="25">
        <v>2</v>
      </c>
      <c r="E12" s="25">
        <v>2</v>
      </c>
      <c r="F12" s="25">
        <v>2</v>
      </c>
      <c r="G12" s="41"/>
      <c r="M12" s="24">
        <v>44396</v>
      </c>
      <c r="N12" s="25">
        <v>19</v>
      </c>
      <c r="O12" s="25">
        <v>23</v>
      </c>
      <c r="P12" s="25">
        <v>2</v>
      </c>
      <c r="Q12" s="25">
        <v>2</v>
      </c>
      <c r="R12" s="25">
        <v>2</v>
      </c>
      <c r="S12" s="41"/>
    </row>
    <row r="13" spans="1:19" x14ac:dyDescent="0.25">
      <c r="A13" s="24">
        <v>44397</v>
      </c>
      <c r="B13" s="25">
        <v>20</v>
      </c>
      <c r="C13" s="25">
        <v>158</v>
      </c>
      <c r="D13" s="25">
        <v>3</v>
      </c>
      <c r="E13" s="41"/>
      <c r="F13" s="25">
        <v>1</v>
      </c>
      <c r="G13" s="25">
        <v>4</v>
      </c>
      <c r="M13" s="24">
        <v>44397</v>
      </c>
      <c r="N13" s="25">
        <v>20</v>
      </c>
      <c r="O13" s="25">
        <v>158</v>
      </c>
      <c r="P13" s="25">
        <v>3</v>
      </c>
      <c r="Q13" s="41"/>
      <c r="R13" s="25">
        <v>1</v>
      </c>
      <c r="S13" s="25">
        <v>4</v>
      </c>
    </row>
    <row r="14" spans="1:19" x14ac:dyDescent="0.25">
      <c r="A14" s="24">
        <v>44398</v>
      </c>
      <c r="B14" s="25">
        <v>21</v>
      </c>
      <c r="C14" s="25">
        <v>86</v>
      </c>
      <c r="D14" s="25">
        <v>23</v>
      </c>
      <c r="E14" s="25">
        <v>10</v>
      </c>
      <c r="F14" s="25">
        <v>9</v>
      </c>
      <c r="G14" s="25">
        <v>14</v>
      </c>
      <c r="M14" s="24">
        <v>44398</v>
      </c>
      <c r="N14" s="25">
        <v>21</v>
      </c>
      <c r="O14" s="25">
        <v>86</v>
      </c>
      <c r="P14" s="25">
        <v>23</v>
      </c>
      <c r="Q14" s="25">
        <v>10</v>
      </c>
      <c r="R14" s="25">
        <v>9</v>
      </c>
      <c r="S14" s="25">
        <v>14</v>
      </c>
    </row>
    <row r="15" spans="1:19" x14ac:dyDescent="0.25">
      <c r="A15" s="24">
        <v>44399</v>
      </c>
      <c r="B15" s="25">
        <v>22</v>
      </c>
      <c r="C15" s="25">
        <v>74</v>
      </c>
      <c r="D15" s="25">
        <v>15</v>
      </c>
      <c r="E15" s="25">
        <v>4</v>
      </c>
      <c r="F15" s="25">
        <v>5</v>
      </c>
      <c r="G15" s="25">
        <v>1</v>
      </c>
      <c r="M15" s="24">
        <v>44399</v>
      </c>
      <c r="N15" s="25">
        <v>22</v>
      </c>
      <c r="O15" s="25">
        <v>74</v>
      </c>
      <c r="P15" s="25">
        <v>15</v>
      </c>
      <c r="Q15" s="25">
        <v>4</v>
      </c>
      <c r="R15" s="25">
        <v>5</v>
      </c>
      <c r="S15" s="25">
        <v>1</v>
      </c>
    </row>
    <row r="16" spans="1:19" x14ac:dyDescent="0.25">
      <c r="A16" s="24">
        <v>44400</v>
      </c>
      <c r="B16" s="25">
        <v>23</v>
      </c>
      <c r="C16" s="25">
        <v>180</v>
      </c>
      <c r="D16" s="25">
        <v>12</v>
      </c>
      <c r="E16" s="25">
        <v>2</v>
      </c>
      <c r="F16" s="25">
        <v>1</v>
      </c>
      <c r="G16" s="41"/>
      <c r="M16" s="24">
        <v>44400</v>
      </c>
      <c r="N16" s="25">
        <v>23</v>
      </c>
      <c r="O16" s="25">
        <v>180</v>
      </c>
      <c r="P16" s="25">
        <v>12</v>
      </c>
      <c r="Q16" s="25">
        <v>2</v>
      </c>
      <c r="R16" s="25">
        <v>1</v>
      </c>
      <c r="S16" s="41"/>
    </row>
    <row r="17" spans="1:19" x14ac:dyDescent="0.25">
      <c r="A17" s="24">
        <v>44401</v>
      </c>
      <c r="B17" s="25">
        <v>24</v>
      </c>
      <c r="C17" s="25">
        <v>107</v>
      </c>
      <c r="D17" s="25">
        <v>18</v>
      </c>
      <c r="E17" s="25">
        <v>9</v>
      </c>
      <c r="F17" s="25">
        <v>6</v>
      </c>
      <c r="G17" s="25">
        <v>3</v>
      </c>
      <c r="M17" s="24">
        <v>44401</v>
      </c>
      <c r="N17" s="25">
        <v>24</v>
      </c>
      <c r="O17" s="25">
        <v>107</v>
      </c>
      <c r="P17" s="25">
        <v>18</v>
      </c>
      <c r="Q17" s="25">
        <v>9</v>
      </c>
      <c r="R17" s="25">
        <v>6</v>
      </c>
      <c r="S17" s="25">
        <v>3</v>
      </c>
    </row>
    <row r="18" spans="1:19" x14ac:dyDescent="0.25">
      <c r="A18" s="24">
        <v>44402</v>
      </c>
      <c r="B18" s="25">
        <v>25</v>
      </c>
      <c r="C18" s="25">
        <v>104</v>
      </c>
      <c r="D18" s="25">
        <v>19</v>
      </c>
      <c r="E18" s="25">
        <v>8</v>
      </c>
      <c r="F18" s="25">
        <v>3</v>
      </c>
      <c r="G18" s="25">
        <v>1</v>
      </c>
      <c r="M18" s="24">
        <v>44402</v>
      </c>
      <c r="N18" s="25">
        <v>25</v>
      </c>
      <c r="O18" s="25">
        <v>104</v>
      </c>
      <c r="P18" s="25">
        <v>19</v>
      </c>
      <c r="Q18" s="25">
        <v>8</v>
      </c>
      <c r="R18" s="25">
        <v>3</v>
      </c>
      <c r="S18" s="25">
        <v>1</v>
      </c>
    </row>
    <row r="19" spans="1:19" x14ac:dyDescent="0.25">
      <c r="A19" s="24">
        <v>44403</v>
      </c>
      <c r="B19" s="25">
        <v>26</v>
      </c>
      <c r="C19" s="25">
        <v>385</v>
      </c>
      <c r="D19" s="25">
        <v>57</v>
      </c>
      <c r="E19" s="25">
        <v>34</v>
      </c>
      <c r="F19" s="25">
        <v>25</v>
      </c>
      <c r="G19" s="25">
        <v>16</v>
      </c>
      <c r="M19" s="24">
        <v>44403</v>
      </c>
      <c r="N19" s="25">
        <v>26</v>
      </c>
      <c r="O19" s="25">
        <v>385</v>
      </c>
      <c r="P19" s="25">
        <v>57</v>
      </c>
      <c r="Q19" s="25">
        <v>34</v>
      </c>
      <c r="R19" s="25">
        <v>25</v>
      </c>
      <c r="S19" s="25">
        <v>16</v>
      </c>
    </row>
    <row r="20" spans="1:19" x14ac:dyDescent="0.25">
      <c r="A20" s="24">
        <v>44404</v>
      </c>
      <c r="B20" s="25">
        <v>27</v>
      </c>
      <c r="C20" s="25">
        <v>597</v>
      </c>
      <c r="D20" s="25">
        <v>127</v>
      </c>
      <c r="E20" s="25">
        <v>80</v>
      </c>
      <c r="F20" s="25">
        <v>60</v>
      </c>
      <c r="G20" s="25">
        <v>36</v>
      </c>
      <c r="M20" s="24">
        <v>44404</v>
      </c>
      <c r="N20" s="25">
        <v>27</v>
      </c>
      <c r="O20" s="25">
        <v>597</v>
      </c>
      <c r="P20" s="25">
        <v>127</v>
      </c>
      <c r="Q20" s="25">
        <v>80</v>
      </c>
      <c r="R20" s="25">
        <v>60</v>
      </c>
      <c r="S20" s="25">
        <v>36</v>
      </c>
    </row>
    <row r="21" spans="1:19" x14ac:dyDescent="0.25">
      <c r="A21" s="24">
        <v>44405</v>
      </c>
      <c r="B21" s="25">
        <v>28</v>
      </c>
      <c r="C21" s="25">
        <v>471</v>
      </c>
      <c r="D21" s="25">
        <v>91</v>
      </c>
      <c r="E21" s="25">
        <v>57</v>
      </c>
      <c r="F21" s="25">
        <v>45</v>
      </c>
      <c r="G21" s="25">
        <v>26</v>
      </c>
      <c r="M21" s="24">
        <v>44405</v>
      </c>
      <c r="N21" s="25">
        <v>28</v>
      </c>
      <c r="O21" s="25">
        <v>471</v>
      </c>
      <c r="P21" s="25">
        <v>91</v>
      </c>
      <c r="Q21" s="25">
        <v>57</v>
      </c>
      <c r="R21" s="25">
        <v>45</v>
      </c>
      <c r="S21" s="25">
        <v>26</v>
      </c>
    </row>
    <row r="22" spans="1:19" x14ac:dyDescent="0.25">
      <c r="A22" s="24">
        <v>44406</v>
      </c>
      <c r="B22" s="25">
        <v>29</v>
      </c>
      <c r="C22" s="25">
        <v>332</v>
      </c>
      <c r="D22" s="25">
        <v>99</v>
      </c>
      <c r="E22" s="25">
        <v>48</v>
      </c>
      <c r="F22" s="25">
        <v>41</v>
      </c>
      <c r="G22" s="25">
        <v>31</v>
      </c>
      <c r="M22" s="24">
        <v>44406</v>
      </c>
      <c r="N22" s="25">
        <v>29</v>
      </c>
      <c r="O22" s="25">
        <v>332</v>
      </c>
      <c r="P22" s="25">
        <v>99</v>
      </c>
      <c r="Q22" s="25">
        <v>48</v>
      </c>
      <c r="R22" s="25">
        <v>41</v>
      </c>
      <c r="S22" s="25">
        <v>31</v>
      </c>
    </row>
    <row r="23" spans="1:19" x14ac:dyDescent="0.25">
      <c r="A23" s="24">
        <v>44407</v>
      </c>
      <c r="B23" s="25">
        <v>30</v>
      </c>
      <c r="C23" s="25">
        <v>389</v>
      </c>
      <c r="D23" s="25">
        <v>125</v>
      </c>
      <c r="E23" s="25">
        <v>75</v>
      </c>
      <c r="F23" s="25">
        <v>32</v>
      </c>
      <c r="G23" s="25">
        <v>19</v>
      </c>
      <c r="M23" s="24">
        <v>44407</v>
      </c>
      <c r="N23" s="25">
        <v>30</v>
      </c>
      <c r="O23" s="25">
        <v>389</v>
      </c>
      <c r="P23" s="25">
        <v>125</v>
      </c>
      <c r="Q23" s="25">
        <v>75</v>
      </c>
      <c r="R23" s="25">
        <v>32</v>
      </c>
      <c r="S23" s="25">
        <v>19</v>
      </c>
    </row>
    <row r="24" spans="1:19" x14ac:dyDescent="0.25">
      <c r="A24" s="24">
        <v>44408</v>
      </c>
      <c r="B24" s="25">
        <v>31</v>
      </c>
      <c r="C24" s="25">
        <v>461</v>
      </c>
      <c r="D24" s="25">
        <v>84</v>
      </c>
      <c r="E24" s="25">
        <v>46</v>
      </c>
      <c r="F24" s="25">
        <v>19</v>
      </c>
      <c r="G24" s="25">
        <v>13</v>
      </c>
      <c r="M24" s="24">
        <v>44408</v>
      </c>
      <c r="N24" s="25">
        <v>31</v>
      </c>
      <c r="O24" s="25">
        <v>461</v>
      </c>
      <c r="P24" s="25">
        <v>84</v>
      </c>
      <c r="Q24" s="25">
        <v>46</v>
      </c>
      <c r="R24" s="25">
        <v>19</v>
      </c>
      <c r="S24" s="25">
        <v>13</v>
      </c>
    </row>
    <row r="25" spans="1:19" x14ac:dyDescent="0.25">
      <c r="A25" s="24">
        <v>44409</v>
      </c>
      <c r="B25" s="25">
        <v>1</v>
      </c>
      <c r="C25" s="25">
        <v>394</v>
      </c>
      <c r="D25" s="25">
        <v>73</v>
      </c>
      <c r="E25" s="25">
        <v>56</v>
      </c>
      <c r="F25" s="25">
        <v>23</v>
      </c>
      <c r="G25" s="25">
        <v>12</v>
      </c>
      <c r="M25" s="24">
        <v>44409</v>
      </c>
      <c r="N25" s="25">
        <v>1</v>
      </c>
      <c r="O25" s="25">
        <v>394</v>
      </c>
      <c r="P25" s="25">
        <v>73</v>
      </c>
      <c r="Q25" s="25">
        <v>56</v>
      </c>
      <c r="R25" s="25">
        <v>23</v>
      </c>
      <c r="S25" s="25">
        <v>12</v>
      </c>
    </row>
    <row r="26" spans="1:19" x14ac:dyDescent="0.25">
      <c r="A26" s="24">
        <v>44410</v>
      </c>
      <c r="B26" s="25">
        <v>2</v>
      </c>
      <c r="C26" s="25">
        <v>190</v>
      </c>
      <c r="D26" s="25">
        <v>62</v>
      </c>
      <c r="E26" s="25">
        <v>36</v>
      </c>
      <c r="F26" s="25">
        <v>22</v>
      </c>
      <c r="G26" s="25">
        <v>22</v>
      </c>
      <c r="M26" s="24">
        <v>44410</v>
      </c>
      <c r="N26" s="25">
        <v>2</v>
      </c>
      <c r="O26" s="25">
        <v>190</v>
      </c>
      <c r="P26" s="25">
        <v>62</v>
      </c>
      <c r="Q26" s="25">
        <v>36</v>
      </c>
      <c r="R26" s="25">
        <v>22</v>
      </c>
      <c r="S26" s="25">
        <v>22</v>
      </c>
    </row>
    <row r="27" spans="1:19" x14ac:dyDescent="0.25">
      <c r="A27" s="24">
        <v>44411</v>
      </c>
      <c r="B27" s="25">
        <v>3</v>
      </c>
      <c r="C27" s="25">
        <v>122</v>
      </c>
      <c r="D27" s="25">
        <v>52</v>
      </c>
      <c r="E27" s="25">
        <v>33</v>
      </c>
      <c r="F27" s="25">
        <v>27</v>
      </c>
      <c r="G27" s="25">
        <v>14</v>
      </c>
      <c r="M27" s="24">
        <v>44411</v>
      </c>
      <c r="N27" s="25">
        <v>3</v>
      </c>
      <c r="O27" s="25">
        <v>122</v>
      </c>
      <c r="P27" s="25">
        <v>52</v>
      </c>
      <c r="Q27" s="25">
        <v>33</v>
      </c>
      <c r="R27" s="25">
        <v>27</v>
      </c>
      <c r="S27" s="25">
        <v>14</v>
      </c>
    </row>
    <row r="28" spans="1:19" x14ac:dyDescent="0.25">
      <c r="A28" s="24">
        <v>44412</v>
      </c>
      <c r="B28" s="25">
        <v>4</v>
      </c>
      <c r="C28" s="25">
        <v>270</v>
      </c>
      <c r="D28" s="25">
        <v>57</v>
      </c>
      <c r="E28" s="25">
        <v>44</v>
      </c>
      <c r="F28" s="25">
        <v>29</v>
      </c>
      <c r="G28" s="25">
        <v>23</v>
      </c>
      <c r="M28" s="24">
        <v>44412</v>
      </c>
      <c r="N28" s="25">
        <v>4</v>
      </c>
      <c r="O28" s="25">
        <v>270</v>
      </c>
      <c r="P28" s="25">
        <v>57</v>
      </c>
      <c r="Q28" s="25">
        <v>44</v>
      </c>
      <c r="R28" s="25">
        <v>29</v>
      </c>
      <c r="S28" s="25">
        <v>23</v>
      </c>
    </row>
    <row r="29" spans="1:19" x14ac:dyDescent="0.25">
      <c r="A29" s="24">
        <v>44413</v>
      </c>
      <c r="B29" s="25">
        <v>5</v>
      </c>
      <c r="C29" s="25">
        <v>269</v>
      </c>
      <c r="D29" s="25">
        <v>89</v>
      </c>
      <c r="E29" s="25">
        <v>43</v>
      </c>
      <c r="F29" s="25">
        <v>19</v>
      </c>
      <c r="G29" s="25">
        <v>17</v>
      </c>
      <c r="M29" s="24">
        <v>44413</v>
      </c>
      <c r="N29" s="25">
        <v>5</v>
      </c>
      <c r="O29" s="25">
        <v>269</v>
      </c>
      <c r="P29" s="25">
        <v>89</v>
      </c>
      <c r="Q29" s="25">
        <v>43</v>
      </c>
      <c r="R29" s="25">
        <v>19</v>
      </c>
      <c r="S29" s="25">
        <v>17</v>
      </c>
    </row>
    <row r="30" spans="1:19" x14ac:dyDescent="0.25">
      <c r="A30" s="24">
        <v>44414</v>
      </c>
      <c r="B30" s="25">
        <v>6</v>
      </c>
      <c r="C30" s="25">
        <v>252</v>
      </c>
      <c r="D30" s="25">
        <v>71</v>
      </c>
      <c r="E30" s="25">
        <v>32</v>
      </c>
      <c r="F30" s="25">
        <v>24</v>
      </c>
      <c r="G30" s="25">
        <v>18</v>
      </c>
      <c r="M30" s="24">
        <v>44414</v>
      </c>
      <c r="N30" s="25">
        <v>6</v>
      </c>
      <c r="O30" s="25">
        <v>252</v>
      </c>
      <c r="P30" s="25">
        <v>71</v>
      </c>
      <c r="Q30" s="25">
        <v>32</v>
      </c>
      <c r="R30" s="25">
        <v>24</v>
      </c>
      <c r="S30" s="25">
        <v>18</v>
      </c>
    </row>
    <row r="31" spans="1:19" x14ac:dyDescent="0.25">
      <c r="A31" s="24">
        <v>44415</v>
      </c>
      <c r="B31" s="25">
        <v>7</v>
      </c>
      <c r="C31" s="25">
        <v>146</v>
      </c>
      <c r="D31" s="25">
        <v>55</v>
      </c>
      <c r="E31" s="25">
        <v>45</v>
      </c>
      <c r="F31" s="25">
        <v>19</v>
      </c>
      <c r="G31" s="25">
        <v>8</v>
      </c>
      <c r="M31" s="24">
        <v>44415</v>
      </c>
      <c r="N31" s="25">
        <v>7</v>
      </c>
      <c r="O31" s="25">
        <v>146</v>
      </c>
      <c r="P31" s="25">
        <v>55</v>
      </c>
      <c r="Q31" s="25">
        <v>45</v>
      </c>
      <c r="R31" s="25">
        <v>19</v>
      </c>
      <c r="S31" s="25">
        <v>8</v>
      </c>
    </row>
    <row r="32" spans="1:19" x14ac:dyDescent="0.25">
      <c r="A32" s="24">
        <v>44416</v>
      </c>
      <c r="B32" s="25">
        <v>8</v>
      </c>
      <c r="C32" s="25">
        <v>222</v>
      </c>
      <c r="D32" s="25">
        <v>43</v>
      </c>
      <c r="E32" s="25">
        <v>24</v>
      </c>
      <c r="F32" s="25">
        <v>21</v>
      </c>
      <c r="G32" s="25">
        <v>6</v>
      </c>
      <c r="M32" s="24">
        <v>44416</v>
      </c>
      <c r="N32" s="25">
        <v>8</v>
      </c>
      <c r="O32" s="25">
        <v>222</v>
      </c>
      <c r="P32" s="25">
        <v>43</v>
      </c>
      <c r="Q32" s="25">
        <v>24</v>
      </c>
      <c r="R32" s="25">
        <v>21</v>
      </c>
      <c r="S32" s="25">
        <v>6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DDF23-CCA5-4A9A-91B6-4D8AF70F36BB}">
  <dimension ref="A1:N32"/>
  <sheetViews>
    <sheetView workbookViewId="0">
      <selection activeCell="F12" sqref="F12"/>
    </sheetView>
  </sheetViews>
  <sheetFormatPr defaultRowHeight="15" x14ac:dyDescent="0.25"/>
  <sheetData>
    <row r="1" spans="1:14" x14ac:dyDescent="0.25">
      <c r="A1" s="2" t="s">
        <v>0</v>
      </c>
      <c r="B1" s="2" t="s">
        <v>3</v>
      </c>
      <c r="C1" s="2" t="s">
        <v>2</v>
      </c>
      <c r="D1" s="2" t="s">
        <v>1</v>
      </c>
      <c r="G1" t="s">
        <v>4</v>
      </c>
      <c r="K1" s="28" t="s">
        <v>0</v>
      </c>
      <c r="L1" s="28" t="s">
        <v>3</v>
      </c>
      <c r="M1" s="28" t="s">
        <v>152</v>
      </c>
      <c r="N1" s="28" t="s">
        <v>153</v>
      </c>
    </row>
    <row r="2" spans="1:14" x14ac:dyDescent="0.25">
      <c r="A2" s="36">
        <v>44386</v>
      </c>
      <c r="B2" s="29">
        <v>9</v>
      </c>
      <c r="C2" s="29">
        <v>187</v>
      </c>
      <c r="D2" s="29">
        <v>846</v>
      </c>
      <c r="K2" s="36">
        <v>44386</v>
      </c>
      <c r="L2" s="29">
        <v>9</v>
      </c>
      <c r="M2" s="29">
        <v>187</v>
      </c>
      <c r="N2" s="29">
        <v>846</v>
      </c>
    </row>
    <row r="3" spans="1:14" x14ac:dyDescent="0.25">
      <c r="A3" s="36">
        <v>44387</v>
      </c>
      <c r="B3" s="29">
        <v>10</v>
      </c>
      <c r="C3" s="29">
        <v>99</v>
      </c>
      <c r="D3" s="29">
        <v>819</v>
      </c>
      <c r="K3" s="36">
        <v>44387</v>
      </c>
      <c r="L3" s="29">
        <v>10</v>
      </c>
      <c r="M3" s="29">
        <v>99</v>
      </c>
      <c r="N3" s="29">
        <v>819</v>
      </c>
    </row>
    <row r="4" spans="1:14" x14ac:dyDescent="0.25">
      <c r="A4" s="36">
        <v>44388</v>
      </c>
      <c r="B4" s="29">
        <v>11</v>
      </c>
      <c r="C4" s="29">
        <v>95</v>
      </c>
      <c r="D4" s="29">
        <v>810</v>
      </c>
      <c r="K4" s="36">
        <v>44388</v>
      </c>
      <c r="L4" s="29">
        <v>11</v>
      </c>
      <c r="M4" s="29">
        <v>95</v>
      </c>
      <c r="N4" s="29">
        <v>810</v>
      </c>
    </row>
    <row r="5" spans="1:14" x14ac:dyDescent="0.25">
      <c r="A5" s="36">
        <v>44389</v>
      </c>
      <c r="B5" s="29">
        <v>12</v>
      </c>
      <c r="C5" s="29">
        <v>25</v>
      </c>
      <c r="D5" s="29">
        <v>900</v>
      </c>
      <c r="K5" s="36">
        <v>44389</v>
      </c>
      <c r="L5" s="29">
        <v>12</v>
      </c>
      <c r="M5" s="29">
        <v>25</v>
      </c>
      <c r="N5" s="29">
        <v>900</v>
      </c>
    </row>
    <row r="6" spans="1:14" x14ac:dyDescent="0.25">
      <c r="A6" s="36">
        <v>44390</v>
      </c>
      <c r="B6" s="29">
        <v>13</v>
      </c>
      <c r="C6" s="29">
        <v>108</v>
      </c>
      <c r="D6" s="29">
        <v>779</v>
      </c>
      <c r="K6" s="36">
        <v>44390</v>
      </c>
      <c r="L6" s="29">
        <v>13</v>
      </c>
      <c r="M6" s="29">
        <v>108</v>
      </c>
      <c r="N6" s="29">
        <v>779</v>
      </c>
    </row>
    <row r="7" spans="1:14" x14ac:dyDescent="0.25">
      <c r="A7" s="36">
        <v>44391</v>
      </c>
      <c r="B7" s="29">
        <v>14</v>
      </c>
      <c r="C7" s="29">
        <v>123</v>
      </c>
      <c r="D7" s="29">
        <v>760</v>
      </c>
      <c r="K7" s="36">
        <v>44391</v>
      </c>
      <c r="L7" s="29">
        <v>14</v>
      </c>
      <c r="M7" s="29">
        <v>123</v>
      </c>
      <c r="N7" s="29">
        <v>760</v>
      </c>
    </row>
    <row r="8" spans="1:14" x14ac:dyDescent="0.25">
      <c r="A8" s="36">
        <v>44392</v>
      </c>
      <c r="B8" s="29">
        <v>15</v>
      </c>
      <c r="C8" s="29">
        <v>103</v>
      </c>
      <c r="D8" s="29">
        <v>775</v>
      </c>
      <c r="K8" s="36">
        <v>44392</v>
      </c>
      <c r="L8" s="29">
        <v>15</v>
      </c>
      <c r="M8" s="29">
        <v>103</v>
      </c>
      <c r="N8" s="29">
        <v>775</v>
      </c>
    </row>
    <row r="9" spans="1:14" x14ac:dyDescent="0.25">
      <c r="A9" s="36">
        <v>44393</v>
      </c>
      <c r="B9" s="29">
        <v>16</v>
      </c>
      <c r="C9" s="29">
        <v>117</v>
      </c>
      <c r="D9" s="29">
        <v>757</v>
      </c>
      <c r="K9" s="36">
        <v>44393</v>
      </c>
      <c r="L9" s="29">
        <v>16</v>
      </c>
      <c r="M9" s="29">
        <v>117</v>
      </c>
      <c r="N9" s="29">
        <v>757</v>
      </c>
    </row>
    <row r="10" spans="1:14" x14ac:dyDescent="0.25">
      <c r="A10" s="36">
        <v>44394</v>
      </c>
      <c r="B10" s="29">
        <v>17</v>
      </c>
      <c r="C10" s="29">
        <v>105</v>
      </c>
      <c r="D10" s="29">
        <v>750</v>
      </c>
      <c r="K10" s="36">
        <v>44394</v>
      </c>
      <c r="L10" s="29">
        <v>17</v>
      </c>
      <c r="M10" s="29">
        <v>105</v>
      </c>
      <c r="N10" s="29">
        <v>750</v>
      </c>
    </row>
    <row r="11" spans="1:14" x14ac:dyDescent="0.25">
      <c r="A11" s="36">
        <v>44395</v>
      </c>
      <c r="B11" s="29">
        <v>18</v>
      </c>
      <c r="C11" s="29">
        <v>104</v>
      </c>
      <c r="D11" s="29">
        <v>736</v>
      </c>
      <c r="K11" s="36">
        <v>44395</v>
      </c>
      <c r="L11" s="29">
        <v>18</v>
      </c>
      <c r="M11" s="29">
        <v>104</v>
      </c>
      <c r="N11" s="29">
        <v>736</v>
      </c>
    </row>
    <row r="12" spans="1:14" x14ac:dyDescent="0.25">
      <c r="A12" s="36">
        <v>44396</v>
      </c>
      <c r="B12" s="29">
        <v>19</v>
      </c>
      <c r="C12" s="29">
        <v>29</v>
      </c>
      <c r="D12" s="29">
        <v>757</v>
      </c>
      <c r="K12" s="36">
        <v>44396</v>
      </c>
      <c r="L12" s="29">
        <v>19</v>
      </c>
      <c r="M12" s="29">
        <v>29</v>
      </c>
      <c r="N12" s="29">
        <v>757</v>
      </c>
    </row>
    <row r="13" spans="1:14" x14ac:dyDescent="0.25">
      <c r="A13" s="36">
        <v>44397</v>
      </c>
      <c r="B13" s="29">
        <v>20</v>
      </c>
      <c r="C13" s="29">
        <v>166</v>
      </c>
      <c r="D13" s="29">
        <v>715</v>
      </c>
      <c r="K13" s="36">
        <v>44397</v>
      </c>
      <c r="L13" s="29">
        <v>20</v>
      </c>
      <c r="M13" s="29">
        <v>166</v>
      </c>
      <c r="N13" s="29">
        <v>715</v>
      </c>
    </row>
    <row r="14" spans="1:14" x14ac:dyDescent="0.25">
      <c r="A14" s="36">
        <v>44398</v>
      </c>
      <c r="B14" s="29">
        <v>21</v>
      </c>
      <c r="C14" s="29">
        <v>142</v>
      </c>
      <c r="D14" s="29">
        <v>721</v>
      </c>
      <c r="K14" s="36">
        <v>44398</v>
      </c>
      <c r="L14" s="29">
        <v>21</v>
      </c>
      <c r="M14" s="29">
        <v>142</v>
      </c>
      <c r="N14" s="29">
        <v>721</v>
      </c>
    </row>
    <row r="15" spans="1:14" x14ac:dyDescent="0.25">
      <c r="A15" s="36">
        <v>44399</v>
      </c>
      <c r="B15" s="29">
        <v>22</v>
      </c>
      <c r="C15" s="29">
        <v>99</v>
      </c>
      <c r="D15" s="29">
        <v>723</v>
      </c>
      <c r="K15" s="36">
        <v>44399</v>
      </c>
      <c r="L15" s="29">
        <v>22</v>
      </c>
      <c r="M15" s="29">
        <v>99</v>
      </c>
      <c r="N15" s="29">
        <v>723</v>
      </c>
    </row>
    <row r="16" spans="1:14" x14ac:dyDescent="0.25">
      <c r="A16" s="36">
        <v>44400</v>
      </c>
      <c r="B16" s="29">
        <v>23</v>
      </c>
      <c r="C16" s="29">
        <v>195</v>
      </c>
      <c r="D16" s="29">
        <v>725</v>
      </c>
      <c r="K16" s="36">
        <v>44400</v>
      </c>
      <c r="L16" s="29">
        <v>23</v>
      </c>
      <c r="M16" s="29">
        <v>195</v>
      </c>
      <c r="N16" s="29">
        <v>725</v>
      </c>
    </row>
    <row r="17" spans="1:14" x14ac:dyDescent="0.25">
      <c r="A17" s="36">
        <v>44401</v>
      </c>
      <c r="B17" s="29">
        <v>24</v>
      </c>
      <c r="C17" s="29">
        <v>143</v>
      </c>
      <c r="D17" s="29">
        <v>688</v>
      </c>
      <c r="K17" s="36">
        <v>44401</v>
      </c>
      <c r="L17" s="29">
        <v>24</v>
      </c>
      <c r="M17" s="29">
        <v>143</v>
      </c>
      <c r="N17" s="29">
        <v>688</v>
      </c>
    </row>
    <row r="18" spans="1:14" x14ac:dyDescent="0.25">
      <c r="A18" s="36">
        <v>44402</v>
      </c>
      <c r="B18" s="29">
        <v>25</v>
      </c>
      <c r="C18" s="29">
        <v>135</v>
      </c>
      <c r="D18" s="29">
        <v>712</v>
      </c>
      <c r="K18" s="36">
        <v>44402</v>
      </c>
      <c r="L18" s="29">
        <v>25</v>
      </c>
      <c r="M18" s="29">
        <v>135</v>
      </c>
      <c r="N18" s="29">
        <v>712</v>
      </c>
    </row>
    <row r="19" spans="1:14" x14ac:dyDescent="0.25">
      <c r="A19" s="36">
        <v>44403</v>
      </c>
      <c r="B19" s="29">
        <v>26</v>
      </c>
      <c r="C19" s="29">
        <v>517</v>
      </c>
      <c r="D19" s="29">
        <v>271</v>
      </c>
      <c r="K19" s="36">
        <v>44403</v>
      </c>
      <c r="L19" s="29">
        <v>26</v>
      </c>
      <c r="M19" s="29">
        <v>517</v>
      </c>
      <c r="N19" s="29">
        <v>271</v>
      </c>
    </row>
    <row r="20" spans="1:14" x14ac:dyDescent="0.25">
      <c r="A20" s="36">
        <v>44404</v>
      </c>
      <c r="B20" s="29">
        <v>27</v>
      </c>
      <c r="C20" s="29">
        <v>900</v>
      </c>
      <c r="D20" s="29">
        <v>251</v>
      </c>
      <c r="K20" s="36">
        <v>44404</v>
      </c>
      <c r="L20" s="29">
        <v>27</v>
      </c>
      <c r="M20" s="29">
        <v>900</v>
      </c>
      <c r="N20" s="29">
        <v>251</v>
      </c>
    </row>
    <row r="21" spans="1:14" x14ac:dyDescent="0.25">
      <c r="A21" s="36">
        <v>44405</v>
      </c>
      <c r="B21" s="29">
        <v>28</v>
      </c>
      <c r="C21" s="29">
        <v>690</v>
      </c>
      <c r="D21" s="29">
        <v>302</v>
      </c>
      <c r="K21" s="36">
        <v>44405</v>
      </c>
      <c r="L21" s="29">
        <v>28</v>
      </c>
      <c r="M21" s="29">
        <v>690</v>
      </c>
      <c r="N21" s="29">
        <v>302</v>
      </c>
    </row>
    <row r="22" spans="1:14" x14ac:dyDescent="0.25">
      <c r="A22" s="36">
        <v>44406</v>
      </c>
      <c r="B22" s="29">
        <v>29</v>
      </c>
      <c r="C22" s="29">
        <v>551</v>
      </c>
      <c r="D22" s="29">
        <v>264</v>
      </c>
      <c r="K22" s="36">
        <v>44406</v>
      </c>
      <c r="L22" s="29">
        <v>29</v>
      </c>
      <c r="M22" s="29">
        <v>551</v>
      </c>
      <c r="N22" s="29">
        <v>264</v>
      </c>
    </row>
    <row r="23" spans="1:14" x14ac:dyDescent="0.25">
      <c r="A23" s="36">
        <v>44407</v>
      </c>
      <c r="B23" s="29">
        <v>30</v>
      </c>
      <c r="C23" s="29">
        <v>640</v>
      </c>
      <c r="D23" s="29">
        <v>488</v>
      </c>
      <c r="K23" s="36">
        <v>44407</v>
      </c>
      <c r="L23" s="29">
        <v>30</v>
      </c>
      <c r="M23" s="29">
        <v>640</v>
      </c>
      <c r="N23" s="29">
        <v>488</v>
      </c>
    </row>
    <row r="24" spans="1:14" x14ac:dyDescent="0.25">
      <c r="A24" s="36">
        <v>44408</v>
      </c>
      <c r="B24" s="29">
        <v>31</v>
      </c>
      <c r="C24" s="29">
        <v>623</v>
      </c>
      <c r="D24" s="29">
        <v>222</v>
      </c>
      <c r="K24" s="36">
        <v>44408</v>
      </c>
      <c r="L24" s="29">
        <v>31</v>
      </c>
      <c r="M24" s="29">
        <v>623</v>
      </c>
      <c r="N24" s="29">
        <v>222</v>
      </c>
    </row>
    <row r="25" spans="1:14" x14ac:dyDescent="0.25">
      <c r="A25" s="36">
        <v>44409</v>
      </c>
      <c r="B25" s="29">
        <v>1</v>
      </c>
      <c r="C25" s="29">
        <v>558</v>
      </c>
      <c r="D25" s="29">
        <v>383</v>
      </c>
      <c r="K25" s="36">
        <v>44409</v>
      </c>
      <c r="L25" s="29">
        <v>1</v>
      </c>
      <c r="M25" s="29">
        <v>558</v>
      </c>
      <c r="N25" s="29">
        <v>383</v>
      </c>
    </row>
    <row r="26" spans="1:14" x14ac:dyDescent="0.25">
      <c r="A26" s="36">
        <v>44410</v>
      </c>
      <c r="B26" s="29">
        <v>2</v>
      </c>
      <c r="C26" s="29">
        <v>332</v>
      </c>
      <c r="D26" s="29">
        <v>282</v>
      </c>
      <c r="K26" s="36">
        <v>44410</v>
      </c>
      <c r="L26" s="29">
        <v>2</v>
      </c>
      <c r="M26" s="29">
        <v>332</v>
      </c>
      <c r="N26" s="29">
        <v>282</v>
      </c>
    </row>
    <row r="27" spans="1:14" x14ac:dyDescent="0.25">
      <c r="A27" s="36">
        <v>44411</v>
      </c>
      <c r="B27" s="29">
        <v>3</v>
      </c>
      <c r="C27" s="29">
        <v>248</v>
      </c>
      <c r="D27" s="29">
        <v>388</v>
      </c>
      <c r="K27" s="36">
        <v>44411</v>
      </c>
      <c r="L27" s="29">
        <v>3</v>
      </c>
      <c r="M27" s="29">
        <v>248</v>
      </c>
      <c r="N27" s="29">
        <v>388</v>
      </c>
    </row>
    <row r="28" spans="1:14" x14ac:dyDescent="0.25">
      <c r="A28" s="36">
        <v>44412</v>
      </c>
      <c r="B28" s="29">
        <v>4</v>
      </c>
      <c r="C28" s="29">
        <v>423</v>
      </c>
      <c r="D28" s="29">
        <v>227</v>
      </c>
      <c r="K28" s="36">
        <v>44412</v>
      </c>
      <c r="L28" s="29">
        <v>4</v>
      </c>
      <c r="M28" s="29">
        <v>423</v>
      </c>
      <c r="N28" s="29">
        <v>227</v>
      </c>
    </row>
    <row r="29" spans="1:14" x14ac:dyDescent="0.25">
      <c r="A29" s="36">
        <v>44413</v>
      </c>
      <c r="B29" s="29">
        <v>5</v>
      </c>
      <c r="C29" s="29">
        <v>437</v>
      </c>
      <c r="D29" s="29">
        <v>284</v>
      </c>
      <c r="K29" s="36">
        <v>44413</v>
      </c>
      <c r="L29" s="29">
        <v>5</v>
      </c>
      <c r="M29" s="29">
        <v>437</v>
      </c>
      <c r="N29" s="29">
        <v>284</v>
      </c>
    </row>
    <row r="30" spans="1:14" x14ac:dyDescent="0.25">
      <c r="A30" s="36">
        <v>44414</v>
      </c>
      <c r="B30" s="29">
        <v>6</v>
      </c>
      <c r="C30" s="29">
        <v>397</v>
      </c>
      <c r="D30" s="29">
        <v>390</v>
      </c>
      <c r="K30" s="36">
        <v>44414</v>
      </c>
      <c r="L30" s="29">
        <v>6</v>
      </c>
      <c r="M30" s="29">
        <v>397</v>
      </c>
      <c r="N30" s="29">
        <v>390</v>
      </c>
    </row>
    <row r="31" spans="1:14" x14ac:dyDescent="0.25">
      <c r="A31" s="36">
        <v>44415</v>
      </c>
      <c r="B31" s="29">
        <v>7</v>
      </c>
      <c r="C31" s="29">
        <v>273</v>
      </c>
      <c r="D31" s="29">
        <v>187</v>
      </c>
      <c r="K31" s="36">
        <v>44415</v>
      </c>
      <c r="L31" s="29">
        <v>7</v>
      </c>
      <c r="M31" s="29">
        <v>273</v>
      </c>
      <c r="N31" s="29">
        <v>187</v>
      </c>
    </row>
    <row r="32" spans="1:14" x14ac:dyDescent="0.25">
      <c r="A32" s="36">
        <v>44416</v>
      </c>
      <c r="B32" s="29">
        <v>8</v>
      </c>
      <c r="C32" s="29">
        <v>316</v>
      </c>
      <c r="D32" s="29">
        <v>184</v>
      </c>
      <c r="K32" s="36">
        <v>44416</v>
      </c>
      <c r="L32" s="29">
        <v>8</v>
      </c>
      <c r="M32" s="29">
        <v>316</v>
      </c>
      <c r="N32" s="29">
        <v>184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5ABFC-EC34-4076-BDE7-91C2BFBFEEE0}">
  <dimension ref="A1:J18"/>
  <sheetViews>
    <sheetView workbookViewId="0">
      <selection activeCell="E13" sqref="E13"/>
    </sheetView>
  </sheetViews>
  <sheetFormatPr defaultRowHeight="15" x14ac:dyDescent="0.25"/>
  <cols>
    <col min="1" max="1" width="4.5703125" bestFit="1" customWidth="1"/>
    <col min="2" max="2" width="17.5703125" bestFit="1" customWidth="1"/>
    <col min="3" max="4" width="8" bestFit="1" customWidth="1"/>
    <col min="5" max="5" width="8.7109375" bestFit="1" customWidth="1"/>
    <col min="6" max="6" width="9.42578125" bestFit="1" customWidth="1"/>
    <col min="7" max="7" width="8.5703125" bestFit="1" customWidth="1"/>
  </cols>
  <sheetData>
    <row r="1" spans="1:10" x14ac:dyDescent="0.25">
      <c r="A1" s="30" t="s">
        <v>5</v>
      </c>
      <c r="B1" s="30" t="s">
        <v>6</v>
      </c>
      <c r="C1" s="30" t="s">
        <v>7</v>
      </c>
      <c r="D1" s="30" t="s">
        <v>8</v>
      </c>
      <c r="E1" s="30" t="s">
        <v>9</v>
      </c>
      <c r="F1" s="30" t="s">
        <v>10</v>
      </c>
      <c r="G1" s="30" t="s">
        <v>11</v>
      </c>
      <c r="J1" t="s">
        <v>12</v>
      </c>
    </row>
    <row r="2" spans="1:10" x14ac:dyDescent="0.25">
      <c r="A2" s="32">
        <v>1</v>
      </c>
      <c r="B2" s="31" t="s">
        <v>13</v>
      </c>
      <c r="C2" s="32">
        <v>847</v>
      </c>
      <c r="D2" s="32">
        <v>670.0000018440187</v>
      </c>
      <c r="E2" s="32">
        <v>686</v>
      </c>
      <c r="F2" s="32">
        <v>544.70000164210796</v>
      </c>
      <c r="G2" s="33">
        <v>0.80991735537190079</v>
      </c>
    </row>
    <row r="3" spans="1:10" x14ac:dyDescent="0.25">
      <c r="A3" s="32">
        <v>2</v>
      </c>
      <c r="B3" s="31" t="s">
        <v>14</v>
      </c>
      <c r="C3" s="32">
        <v>1624</v>
      </c>
      <c r="D3" s="32">
        <v>1489.2500004768372</v>
      </c>
      <c r="E3" s="32">
        <v>1150</v>
      </c>
      <c r="F3" s="32">
        <v>1053.5000003799796</v>
      </c>
      <c r="G3" s="33">
        <v>0.70812807881773399</v>
      </c>
    </row>
    <row r="4" spans="1:10" x14ac:dyDescent="0.25">
      <c r="A4" s="32">
        <v>3</v>
      </c>
      <c r="B4" s="31" t="s">
        <v>15</v>
      </c>
      <c r="C4" s="32">
        <v>1228</v>
      </c>
      <c r="D4" s="32">
        <v>1179.4200004935265</v>
      </c>
      <c r="E4" s="32">
        <v>829</v>
      </c>
      <c r="F4" s="32">
        <v>792.22000030428171</v>
      </c>
      <c r="G4" s="33">
        <v>0.67508143322475567</v>
      </c>
    </row>
    <row r="5" spans="1:10" x14ac:dyDescent="0.25">
      <c r="A5" s="32">
        <v>4</v>
      </c>
      <c r="B5" s="31" t="s">
        <v>16</v>
      </c>
      <c r="C5" s="32">
        <v>610</v>
      </c>
      <c r="D5" s="32">
        <v>569.75000036880374</v>
      </c>
      <c r="E5" s="32">
        <v>460</v>
      </c>
      <c r="F5" s="32">
        <v>430.75000030919909</v>
      </c>
      <c r="G5" s="33">
        <v>0.75409836065573765</v>
      </c>
    </row>
    <row r="18" spans="6:6" x14ac:dyDescent="0.25">
      <c r="F18" t="s">
        <v>151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00B78-B611-48E6-88AF-9DAB4B6FA4FD}">
  <dimension ref="A1:J62"/>
  <sheetViews>
    <sheetView workbookViewId="0">
      <selection sqref="A1:G62"/>
    </sheetView>
  </sheetViews>
  <sheetFormatPr defaultRowHeight="15" x14ac:dyDescent="0.25"/>
  <cols>
    <col min="1" max="1" width="5.140625" bestFit="1" customWidth="1"/>
    <col min="2" max="2" width="61.85546875" bestFit="1" customWidth="1"/>
  </cols>
  <sheetData>
    <row r="1" spans="1:10" x14ac:dyDescent="0.25">
      <c r="A1" s="37" t="s">
        <v>17</v>
      </c>
      <c r="B1" s="37" t="s">
        <v>18</v>
      </c>
      <c r="C1" s="37" t="s">
        <v>7</v>
      </c>
      <c r="D1" s="37" t="s">
        <v>8</v>
      </c>
      <c r="E1" s="37" t="s">
        <v>9</v>
      </c>
      <c r="F1" s="37" t="s">
        <v>10</v>
      </c>
      <c r="G1" s="37" t="s">
        <v>11</v>
      </c>
      <c r="J1" t="s">
        <v>19</v>
      </c>
    </row>
    <row r="2" spans="1:10" x14ac:dyDescent="0.25">
      <c r="A2" s="38" t="s">
        <v>20</v>
      </c>
      <c r="B2" s="38" t="s">
        <v>21</v>
      </c>
      <c r="C2" s="39">
        <v>153</v>
      </c>
      <c r="D2" s="39">
        <v>133.90000024437904</v>
      </c>
      <c r="E2" s="39">
        <v>129</v>
      </c>
      <c r="F2" s="39">
        <v>112.90000021830201</v>
      </c>
      <c r="G2" s="40">
        <v>0.84313725490196079</v>
      </c>
    </row>
    <row r="3" spans="1:10" x14ac:dyDescent="0.25">
      <c r="A3" s="38" t="s">
        <v>22</v>
      </c>
      <c r="B3" s="38" t="s">
        <v>23</v>
      </c>
      <c r="C3" s="39">
        <v>154</v>
      </c>
      <c r="D3" s="39">
        <v>142.70000004768372</v>
      </c>
      <c r="E3" s="39">
        <v>104</v>
      </c>
      <c r="F3" s="39">
        <v>95.450000032782555</v>
      </c>
      <c r="G3" s="40">
        <v>0.67532467532467533</v>
      </c>
    </row>
    <row r="4" spans="1:10" x14ac:dyDescent="0.25">
      <c r="A4" s="38" t="s">
        <v>24</v>
      </c>
      <c r="B4" s="38" t="s">
        <v>25</v>
      </c>
      <c r="C4" s="39">
        <v>125</v>
      </c>
      <c r="D4" s="39">
        <v>116.35000001266599</v>
      </c>
      <c r="E4" s="39">
        <v>101</v>
      </c>
      <c r="F4" s="39">
        <v>93.450000036507845</v>
      </c>
      <c r="G4" s="40">
        <v>0.80800000000000005</v>
      </c>
    </row>
    <row r="5" spans="1:10" x14ac:dyDescent="0.25">
      <c r="A5" s="38" t="s">
        <v>26</v>
      </c>
      <c r="B5" s="38" t="s">
        <v>27</v>
      </c>
      <c r="C5" s="39">
        <v>134</v>
      </c>
      <c r="D5" s="39">
        <v>121.10000010579824</v>
      </c>
      <c r="E5" s="39">
        <v>98</v>
      </c>
      <c r="F5" s="39">
        <v>88.450000055134296</v>
      </c>
      <c r="G5" s="40">
        <v>0.73134328358208955</v>
      </c>
    </row>
    <row r="6" spans="1:10" x14ac:dyDescent="0.25">
      <c r="A6" s="38" t="s">
        <v>28</v>
      </c>
      <c r="B6" s="38" t="s">
        <v>29</v>
      </c>
      <c r="C6" s="39">
        <v>48</v>
      </c>
      <c r="D6" s="39">
        <v>41.750000022351742</v>
      </c>
      <c r="E6" s="39">
        <v>35</v>
      </c>
      <c r="F6" s="39">
        <v>29.750000022351742</v>
      </c>
      <c r="G6" s="40">
        <v>0.72916666666666663</v>
      </c>
    </row>
    <row r="7" spans="1:10" x14ac:dyDescent="0.25">
      <c r="A7" s="38" t="s">
        <v>30</v>
      </c>
      <c r="B7" s="38" t="s">
        <v>31</v>
      </c>
      <c r="C7" s="39">
        <v>102</v>
      </c>
      <c r="D7" s="39">
        <v>95.5</v>
      </c>
      <c r="E7" s="39">
        <v>79</v>
      </c>
      <c r="F7" s="39">
        <v>73.5</v>
      </c>
      <c r="G7" s="40">
        <v>0.77450980392156865</v>
      </c>
    </row>
    <row r="8" spans="1:10" x14ac:dyDescent="0.25">
      <c r="A8" s="38" t="s">
        <v>32</v>
      </c>
      <c r="B8" s="38" t="s">
        <v>33</v>
      </c>
      <c r="C8" s="39">
        <v>236</v>
      </c>
      <c r="D8" s="39">
        <v>208.60000016912818</v>
      </c>
      <c r="E8" s="39">
        <v>186</v>
      </c>
      <c r="F8" s="39">
        <v>164.20000015944242</v>
      </c>
      <c r="G8" s="40">
        <v>0.78813559322033899</v>
      </c>
    </row>
    <row r="9" spans="1:10" x14ac:dyDescent="0.25">
      <c r="A9" s="38" t="s">
        <v>34</v>
      </c>
      <c r="B9" s="38" t="s">
        <v>35</v>
      </c>
      <c r="C9" s="39">
        <v>154</v>
      </c>
      <c r="D9" s="39">
        <v>127.10000005736947</v>
      </c>
      <c r="E9" s="39">
        <v>112</v>
      </c>
      <c r="F9" s="39">
        <v>93.250000014901161</v>
      </c>
      <c r="G9" s="40">
        <v>0.72727272727272729</v>
      </c>
    </row>
    <row r="10" spans="1:10" x14ac:dyDescent="0.25">
      <c r="A10" s="38" t="s">
        <v>36</v>
      </c>
      <c r="B10" s="38" t="s">
        <v>37</v>
      </c>
      <c r="C10" s="39">
        <v>88</v>
      </c>
      <c r="D10" s="39">
        <v>71.300000004470348</v>
      </c>
      <c r="E10" s="39">
        <v>51</v>
      </c>
      <c r="F10" s="39">
        <v>41.050000004470348</v>
      </c>
      <c r="G10" s="40">
        <v>0.57954545454545459</v>
      </c>
    </row>
    <row r="11" spans="1:10" x14ac:dyDescent="0.25">
      <c r="A11" s="38" t="s">
        <v>38</v>
      </c>
      <c r="B11" s="38" t="s">
        <v>39</v>
      </c>
      <c r="C11" s="39">
        <v>196</v>
      </c>
      <c r="D11" s="39">
        <v>167.75000040978193</v>
      </c>
      <c r="E11" s="39">
        <v>170</v>
      </c>
      <c r="F11" s="39">
        <v>145.45000036805868</v>
      </c>
      <c r="G11" s="40">
        <v>0.86734693877551017</v>
      </c>
    </row>
    <row r="12" spans="1:10" x14ac:dyDescent="0.25">
      <c r="A12" s="38" t="s">
        <v>40</v>
      </c>
      <c r="B12" s="38" t="s">
        <v>41</v>
      </c>
      <c r="C12" s="39">
        <v>105</v>
      </c>
      <c r="D12" s="39">
        <v>98.600000023841858</v>
      </c>
      <c r="E12" s="39">
        <v>75</v>
      </c>
      <c r="F12" s="39">
        <v>71.450000017881393</v>
      </c>
      <c r="G12" s="40">
        <v>0.7142857142857143</v>
      </c>
    </row>
    <row r="13" spans="1:10" x14ac:dyDescent="0.25">
      <c r="A13" s="38" t="s">
        <v>42</v>
      </c>
      <c r="B13" s="38" t="s">
        <v>43</v>
      </c>
      <c r="C13" s="39">
        <v>70</v>
      </c>
      <c r="D13" s="39">
        <v>62.599999994039536</v>
      </c>
      <c r="E13" s="39">
        <v>57</v>
      </c>
      <c r="F13" s="39">
        <v>50.099999994039536</v>
      </c>
      <c r="G13" s="40">
        <v>0.81428571428571428</v>
      </c>
    </row>
    <row r="14" spans="1:10" x14ac:dyDescent="0.25">
      <c r="A14" s="38" t="s">
        <v>44</v>
      </c>
      <c r="B14" s="38" t="s">
        <v>45</v>
      </c>
      <c r="C14" s="39">
        <v>60</v>
      </c>
      <c r="D14" s="39">
        <v>56.60000005364418</v>
      </c>
      <c r="E14" s="39">
        <v>33</v>
      </c>
      <c r="F14" s="39">
        <v>29.60000005364418</v>
      </c>
      <c r="G14" s="40">
        <v>0.55000000000000004</v>
      </c>
    </row>
    <row r="15" spans="1:10" x14ac:dyDescent="0.25">
      <c r="A15" s="38" t="s">
        <v>46</v>
      </c>
      <c r="B15" s="38" t="s">
        <v>47</v>
      </c>
      <c r="C15" s="39">
        <v>63</v>
      </c>
      <c r="D15" s="39">
        <v>53.800000250339508</v>
      </c>
      <c r="E15" s="39">
        <v>44</v>
      </c>
      <c r="F15" s="39">
        <v>37.200000196695328</v>
      </c>
      <c r="G15" s="40">
        <v>0.69841269841269837</v>
      </c>
    </row>
    <row r="16" spans="1:10" x14ac:dyDescent="0.25">
      <c r="A16" s="38" t="s">
        <v>48</v>
      </c>
      <c r="B16" s="38" t="s">
        <v>49</v>
      </c>
      <c r="C16" s="39">
        <v>23</v>
      </c>
      <c r="D16" s="39">
        <v>19.000000059604645</v>
      </c>
      <c r="E16" s="39">
        <v>19</v>
      </c>
      <c r="F16" s="39">
        <v>15.60000005364418</v>
      </c>
      <c r="G16" s="40">
        <v>0.82608695652173914</v>
      </c>
    </row>
    <row r="17" spans="1:7" x14ac:dyDescent="0.25">
      <c r="A17" s="38" t="s">
        <v>50</v>
      </c>
      <c r="B17" s="38" t="s">
        <v>51</v>
      </c>
      <c r="C17" s="39">
        <v>108</v>
      </c>
      <c r="D17" s="39">
        <v>104.64999997615814</v>
      </c>
      <c r="E17" s="39">
        <v>60</v>
      </c>
      <c r="F17" s="39">
        <v>57</v>
      </c>
      <c r="G17" s="40">
        <v>0.55555555555555558</v>
      </c>
    </row>
    <row r="18" spans="1:7" x14ac:dyDescent="0.25">
      <c r="A18" s="38" t="s">
        <v>52</v>
      </c>
      <c r="B18" s="38" t="s">
        <v>53</v>
      </c>
      <c r="C18" s="39">
        <v>139</v>
      </c>
      <c r="D18" s="39">
        <v>119.90000031143427</v>
      </c>
      <c r="E18" s="39">
        <v>98</v>
      </c>
      <c r="F18" s="39">
        <v>84.350000277161598</v>
      </c>
      <c r="G18" s="40">
        <v>0.70503597122302153</v>
      </c>
    </row>
    <row r="19" spans="1:7" x14ac:dyDescent="0.25">
      <c r="A19" s="38" t="s">
        <v>54</v>
      </c>
      <c r="B19" s="38" t="s">
        <v>55</v>
      </c>
      <c r="C19" s="39">
        <v>69</v>
      </c>
      <c r="D19" s="39">
        <v>62.700000084936619</v>
      </c>
      <c r="E19" s="39">
        <v>37</v>
      </c>
      <c r="F19" s="39">
        <v>31.700000055134296</v>
      </c>
      <c r="G19" s="40">
        <v>0.53623188405797106</v>
      </c>
    </row>
    <row r="20" spans="1:7" x14ac:dyDescent="0.25">
      <c r="A20" s="38" t="s">
        <v>56</v>
      </c>
      <c r="B20" s="38" t="s">
        <v>57</v>
      </c>
      <c r="C20" s="39">
        <v>13</v>
      </c>
      <c r="D20" s="39">
        <v>12.050000011920929</v>
      </c>
      <c r="E20" s="39">
        <v>11</v>
      </c>
      <c r="F20" s="39">
        <v>10.550000011920929</v>
      </c>
      <c r="G20" s="40">
        <v>0.84615384615384615</v>
      </c>
    </row>
    <row r="21" spans="1:7" x14ac:dyDescent="0.25">
      <c r="A21" s="38" t="s">
        <v>58</v>
      </c>
      <c r="B21" s="38" t="s">
        <v>59</v>
      </c>
      <c r="C21" s="39">
        <v>35</v>
      </c>
      <c r="D21" s="39">
        <v>29.100000016391277</v>
      </c>
      <c r="E21" s="39">
        <v>31</v>
      </c>
      <c r="F21" s="39">
        <v>26.500000007450581</v>
      </c>
      <c r="G21" s="40">
        <v>0.88571428571428568</v>
      </c>
    </row>
    <row r="22" spans="1:7" x14ac:dyDescent="0.25">
      <c r="A22" s="38" t="s">
        <v>60</v>
      </c>
      <c r="B22" s="38" t="s">
        <v>61</v>
      </c>
      <c r="C22" s="39">
        <v>116</v>
      </c>
      <c r="D22" s="39">
        <v>109.95000016689301</v>
      </c>
      <c r="E22" s="39">
        <v>68</v>
      </c>
      <c r="F22" s="39">
        <v>64.100000113248825</v>
      </c>
      <c r="G22" s="40">
        <v>0.58620689655172409</v>
      </c>
    </row>
    <row r="23" spans="1:7" x14ac:dyDescent="0.25">
      <c r="A23" s="38" t="s">
        <v>62</v>
      </c>
      <c r="B23" s="38" t="s">
        <v>63</v>
      </c>
      <c r="C23" s="39">
        <v>40</v>
      </c>
      <c r="D23" s="39">
        <v>38.850000023841858</v>
      </c>
      <c r="E23" s="39">
        <v>38</v>
      </c>
      <c r="F23" s="39">
        <v>36.950000047683716</v>
      </c>
      <c r="G23" s="40">
        <v>0.95</v>
      </c>
    </row>
    <row r="24" spans="1:7" x14ac:dyDescent="0.25">
      <c r="A24" s="38" t="s">
        <v>64</v>
      </c>
      <c r="B24" s="38" t="s">
        <v>65</v>
      </c>
      <c r="C24" s="39">
        <v>90</v>
      </c>
      <c r="D24" s="39">
        <v>53.600000038743019</v>
      </c>
      <c r="E24" s="39">
        <v>70</v>
      </c>
      <c r="F24" s="39">
        <v>42.500000029802322</v>
      </c>
      <c r="G24" s="40">
        <v>0.77777777777777779</v>
      </c>
    </row>
    <row r="25" spans="1:7" x14ac:dyDescent="0.25">
      <c r="A25" s="38" t="s">
        <v>66</v>
      </c>
      <c r="B25" s="38" t="s">
        <v>67</v>
      </c>
      <c r="C25" s="39">
        <v>46</v>
      </c>
      <c r="D25" s="39">
        <v>36.500000014901161</v>
      </c>
      <c r="E25" s="39">
        <v>40</v>
      </c>
      <c r="F25" s="39">
        <v>31.900000013411045</v>
      </c>
      <c r="G25" s="40">
        <v>0.86956521739130432</v>
      </c>
    </row>
    <row r="26" spans="1:7" x14ac:dyDescent="0.25">
      <c r="A26" s="38" t="s">
        <v>68</v>
      </c>
      <c r="B26" s="38" t="s">
        <v>69</v>
      </c>
      <c r="C26" s="39">
        <v>88</v>
      </c>
      <c r="D26" s="39">
        <v>86.650000050663948</v>
      </c>
      <c r="E26" s="39">
        <v>56</v>
      </c>
      <c r="F26" s="39">
        <v>55.450000047683716</v>
      </c>
      <c r="G26" s="40">
        <v>0.63636363636363635</v>
      </c>
    </row>
    <row r="27" spans="1:7" x14ac:dyDescent="0.25">
      <c r="A27" s="38" t="s">
        <v>70</v>
      </c>
      <c r="B27" s="38" t="s">
        <v>71</v>
      </c>
      <c r="C27" s="39">
        <v>15</v>
      </c>
      <c r="D27" s="39">
        <v>11.599999986588955</v>
      </c>
      <c r="E27" s="39">
        <v>12</v>
      </c>
      <c r="F27" s="39">
        <v>9.0999999865889549</v>
      </c>
      <c r="G27" s="40">
        <v>0.8</v>
      </c>
    </row>
    <row r="28" spans="1:7" x14ac:dyDescent="0.25">
      <c r="A28" s="38" t="s">
        <v>72</v>
      </c>
      <c r="B28" s="38" t="s">
        <v>73</v>
      </c>
      <c r="C28" s="39">
        <v>34</v>
      </c>
      <c r="D28" s="39">
        <v>27.800000056624413</v>
      </c>
      <c r="E28" s="39">
        <v>27</v>
      </c>
      <c r="F28" s="39">
        <v>21.700000032782555</v>
      </c>
      <c r="G28" s="40">
        <v>0.79411764705882348</v>
      </c>
    </row>
    <row r="29" spans="1:7" x14ac:dyDescent="0.25">
      <c r="A29" s="38" t="s">
        <v>74</v>
      </c>
      <c r="B29" s="38" t="s">
        <v>75</v>
      </c>
      <c r="C29" s="39">
        <v>18</v>
      </c>
      <c r="D29" s="39">
        <v>15.250000063329935</v>
      </c>
      <c r="E29" s="39">
        <v>12</v>
      </c>
      <c r="F29" s="39">
        <v>10.200000062584877</v>
      </c>
      <c r="G29" s="40">
        <v>0.66666666666666663</v>
      </c>
    </row>
    <row r="30" spans="1:7" x14ac:dyDescent="0.25">
      <c r="A30" s="38" t="s">
        <v>76</v>
      </c>
      <c r="B30" s="38" t="s">
        <v>77</v>
      </c>
      <c r="C30" s="39">
        <v>49</v>
      </c>
      <c r="D30" s="39">
        <v>47.200000017881393</v>
      </c>
      <c r="E30" s="39">
        <v>34</v>
      </c>
      <c r="F30" s="39">
        <v>32.200000017881393</v>
      </c>
      <c r="G30" s="40">
        <v>0.69387755102040816</v>
      </c>
    </row>
    <row r="31" spans="1:7" x14ac:dyDescent="0.25">
      <c r="A31" s="38" t="s">
        <v>78</v>
      </c>
      <c r="B31" s="38" t="s">
        <v>79</v>
      </c>
      <c r="C31" s="39">
        <v>62</v>
      </c>
      <c r="D31" s="39">
        <v>60</v>
      </c>
      <c r="E31" s="39">
        <v>49</v>
      </c>
      <c r="F31" s="39">
        <v>48</v>
      </c>
      <c r="G31" s="40">
        <v>0.79032258064516125</v>
      </c>
    </row>
    <row r="32" spans="1:7" x14ac:dyDescent="0.25">
      <c r="A32" s="38" t="s">
        <v>80</v>
      </c>
      <c r="B32" s="38" t="s">
        <v>81</v>
      </c>
      <c r="C32" s="39">
        <v>175</v>
      </c>
      <c r="D32" s="39">
        <v>160.95000008493662</v>
      </c>
      <c r="E32" s="39">
        <v>121</v>
      </c>
      <c r="F32" s="39">
        <v>111.65000001341105</v>
      </c>
      <c r="G32" s="40">
        <v>0.69142857142857139</v>
      </c>
    </row>
    <row r="33" spans="1:7" x14ac:dyDescent="0.25">
      <c r="A33" s="38" t="s">
        <v>82</v>
      </c>
      <c r="B33" s="38" t="s">
        <v>83</v>
      </c>
      <c r="C33" s="39">
        <v>64</v>
      </c>
      <c r="D33" s="39">
        <v>61.250000029802322</v>
      </c>
      <c r="E33" s="39">
        <v>44</v>
      </c>
      <c r="F33" s="39">
        <v>41.250000029802322</v>
      </c>
      <c r="G33" s="40">
        <v>0.6875</v>
      </c>
    </row>
    <row r="34" spans="1:7" x14ac:dyDescent="0.25">
      <c r="A34" s="38" t="s">
        <v>84</v>
      </c>
      <c r="B34" s="38" t="s">
        <v>85</v>
      </c>
      <c r="C34" s="39">
        <v>116</v>
      </c>
      <c r="D34" s="39">
        <v>112.54999992996454</v>
      </c>
      <c r="E34" s="39">
        <v>95</v>
      </c>
      <c r="F34" s="39">
        <v>91.6499999538064</v>
      </c>
      <c r="G34" s="40">
        <v>0.81896551724137934</v>
      </c>
    </row>
    <row r="35" spans="1:7" x14ac:dyDescent="0.25">
      <c r="A35" s="38" t="s">
        <v>86</v>
      </c>
      <c r="B35" s="38" t="s">
        <v>87</v>
      </c>
      <c r="C35" s="39">
        <v>80</v>
      </c>
      <c r="D35" s="39">
        <v>78.000000059604645</v>
      </c>
      <c r="E35" s="39">
        <v>60</v>
      </c>
      <c r="F35" s="39">
        <v>58.000000059604645</v>
      </c>
      <c r="G35" s="40">
        <v>0.75</v>
      </c>
    </row>
    <row r="36" spans="1:7" x14ac:dyDescent="0.25">
      <c r="A36" s="38" t="s">
        <v>88</v>
      </c>
      <c r="B36" s="38" t="s">
        <v>89</v>
      </c>
      <c r="C36" s="39">
        <v>5</v>
      </c>
      <c r="D36" s="39">
        <v>5</v>
      </c>
      <c r="E36" s="39">
        <v>5</v>
      </c>
      <c r="F36" s="39">
        <v>5</v>
      </c>
      <c r="G36" s="40">
        <v>1</v>
      </c>
    </row>
    <row r="37" spans="1:7" x14ac:dyDescent="0.25">
      <c r="A37" s="38" t="s">
        <v>90</v>
      </c>
      <c r="B37" s="38" t="s">
        <v>91</v>
      </c>
      <c r="C37" s="39">
        <v>56</v>
      </c>
      <c r="D37" s="39">
        <v>47.700000133365393</v>
      </c>
      <c r="E37" s="39">
        <v>43</v>
      </c>
      <c r="F37" s="39">
        <v>37.45000009983778</v>
      </c>
      <c r="G37" s="40">
        <v>0.7678571428571429</v>
      </c>
    </row>
    <row r="38" spans="1:7" x14ac:dyDescent="0.25">
      <c r="A38" s="38" t="s">
        <v>92</v>
      </c>
      <c r="B38" s="38" t="s">
        <v>93</v>
      </c>
      <c r="C38" s="39">
        <v>29</v>
      </c>
      <c r="D38" s="39">
        <v>27.700000002980232</v>
      </c>
      <c r="E38" s="39">
        <v>16</v>
      </c>
      <c r="F38" s="39">
        <v>14.700000002980232</v>
      </c>
      <c r="G38" s="40">
        <v>0.55172413793103448</v>
      </c>
    </row>
    <row r="39" spans="1:7" x14ac:dyDescent="0.25">
      <c r="A39" s="38" t="s">
        <v>94</v>
      </c>
      <c r="B39" s="38" t="s">
        <v>95</v>
      </c>
      <c r="C39" s="39">
        <v>13</v>
      </c>
      <c r="D39" s="39">
        <v>12.400000035762787</v>
      </c>
      <c r="E39" s="39">
        <v>10</v>
      </c>
      <c r="F39" s="39">
        <v>9.4000000357627869</v>
      </c>
      <c r="G39" s="40">
        <v>0.76923076923076927</v>
      </c>
    </row>
    <row r="40" spans="1:7" x14ac:dyDescent="0.25">
      <c r="A40" s="38" t="s">
        <v>96</v>
      </c>
      <c r="B40" s="38" t="s">
        <v>97</v>
      </c>
      <c r="C40" s="39">
        <v>45</v>
      </c>
      <c r="D40" s="39">
        <v>39.800000056624413</v>
      </c>
      <c r="E40" s="39">
        <v>22</v>
      </c>
      <c r="F40" s="39">
        <v>17.300000056624413</v>
      </c>
      <c r="G40" s="40">
        <v>0.48888888888888887</v>
      </c>
    </row>
    <row r="41" spans="1:7" x14ac:dyDescent="0.25">
      <c r="A41" s="38" t="s">
        <v>98</v>
      </c>
      <c r="B41" s="38" t="s">
        <v>99</v>
      </c>
      <c r="C41" s="39">
        <v>36</v>
      </c>
      <c r="D41" s="39">
        <v>32.550000004470348</v>
      </c>
      <c r="E41" s="39">
        <v>25</v>
      </c>
      <c r="F41" s="39">
        <v>21.800000004470348</v>
      </c>
      <c r="G41" s="40">
        <v>0.69444444444444442</v>
      </c>
    </row>
    <row r="42" spans="1:7" x14ac:dyDescent="0.25">
      <c r="A42" s="38" t="s">
        <v>100</v>
      </c>
      <c r="B42" s="38" t="s">
        <v>101</v>
      </c>
      <c r="C42" s="39">
        <v>7</v>
      </c>
      <c r="D42" s="39">
        <v>2.3500000052154064</v>
      </c>
      <c r="E42" s="39">
        <v>6</v>
      </c>
      <c r="F42" s="39">
        <v>1.8500000052154064</v>
      </c>
      <c r="G42" s="40">
        <v>0.8571428571428571</v>
      </c>
    </row>
    <row r="43" spans="1:7" x14ac:dyDescent="0.25">
      <c r="A43" s="38" t="s">
        <v>102</v>
      </c>
      <c r="B43" s="38" t="s">
        <v>103</v>
      </c>
      <c r="C43" s="39">
        <v>20</v>
      </c>
      <c r="D43" s="39">
        <v>12.800000093877316</v>
      </c>
      <c r="E43" s="39">
        <v>16</v>
      </c>
      <c r="F43" s="39">
        <v>8.8000000938773155</v>
      </c>
      <c r="G43" s="40">
        <v>0.8</v>
      </c>
    </row>
    <row r="44" spans="1:7" x14ac:dyDescent="0.25">
      <c r="A44" s="38" t="s">
        <v>104</v>
      </c>
      <c r="B44" s="38" t="s">
        <v>105</v>
      </c>
      <c r="C44" s="39">
        <v>7</v>
      </c>
      <c r="D44" s="39">
        <v>7</v>
      </c>
      <c r="E44" s="39">
        <v>4</v>
      </c>
      <c r="F44" s="39">
        <v>4</v>
      </c>
      <c r="G44" s="40">
        <v>0.5714285714285714</v>
      </c>
    </row>
    <row r="45" spans="1:7" x14ac:dyDescent="0.25">
      <c r="A45" s="38" t="s">
        <v>106</v>
      </c>
      <c r="B45" s="38" t="s">
        <v>107</v>
      </c>
      <c r="C45" s="39">
        <v>2</v>
      </c>
      <c r="D45" s="39">
        <v>2</v>
      </c>
      <c r="E45" s="39">
        <v>2</v>
      </c>
      <c r="F45" s="39">
        <v>2</v>
      </c>
      <c r="G45" s="40">
        <v>1</v>
      </c>
    </row>
    <row r="46" spans="1:7" x14ac:dyDescent="0.25">
      <c r="A46" s="38" t="s">
        <v>108</v>
      </c>
      <c r="B46" s="38" t="s">
        <v>109</v>
      </c>
      <c r="C46" s="39">
        <v>53</v>
      </c>
      <c r="D46" s="39">
        <v>51.650000035762787</v>
      </c>
      <c r="E46" s="39">
        <v>37</v>
      </c>
      <c r="F46" s="39">
        <v>36.150000035762787</v>
      </c>
      <c r="G46" s="40">
        <v>0.69811320754716977</v>
      </c>
    </row>
    <row r="47" spans="1:7" x14ac:dyDescent="0.25">
      <c r="A47" s="38" t="s">
        <v>110</v>
      </c>
      <c r="B47" s="38" t="s">
        <v>111</v>
      </c>
      <c r="C47" s="39">
        <v>88</v>
      </c>
      <c r="D47" s="39">
        <v>85.220000118017197</v>
      </c>
      <c r="E47" s="39">
        <v>75</v>
      </c>
      <c r="F47" s="39">
        <v>73.57000008225441</v>
      </c>
      <c r="G47" s="40">
        <v>0.85227272727272729</v>
      </c>
    </row>
    <row r="48" spans="1:7" x14ac:dyDescent="0.25">
      <c r="A48" s="38" t="s">
        <v>112</v>
      </c>
      <c r="B48" s="38" t="s">
        <v>113</v>
      </c>
      <c r="C48" s="39">
        <v>106</v>
      </c>
      <c r="D48" s="39">
        <v>96.750000029802322</v>
      </c>
      <c r="E48" s="39">
        <v>69</v>
      </c>
      <c r="F48" s="39">
        <v>63.650000005960464</v>
      </c>
      <c r="G48" s="40">
        <v>0.65094339622641506</v>
      </c>
    </row>
    <row r="49" spans="1:7" x14ac:dyDescent="0.25">
      <c r="A49" s="38" t="s">
        <v>114</v>
      </c>
      <c r="B49" s="38" t="s">
        <v>115</v>
      </c>
      <c r="C49" s="39">
        <v>7</v>
      </c>
      <c r="D49" s="39">
        <v>4.1499999798834324</v>
      </c>
      <c r="E49" s="39">
        <v>4</v>
      </c>
      <c r="F49" s="39">
        <v>1.5000000074505806</v>
      </c>
      <c r="G49" s="40">
        <v>0.5714285714285714</v>
      </c>
    </row>
    <row r="50" spans="1:7" x14ac:dyDescent="0.25">
      <c r="A50" s="38" t="s">
        <v>116</v>
      </c>
      <c r="B50" s="38" t="s">
        <v>117</v>
      </c>
      <c r="C50" s="39">
        <v>12</v>
      </c>
      <c r="D50" s="39">
        <v>12</v>
      </c>
      <c r="E50" s="39">
        <v>11</v>
      </c>
      <c r="F50" s="39">
        <v>11</v>
      </c>
      <c r="G50" s="40">
        <v>0.91666666666666663</v>
      </c>
    </row>
    <row r="51" spans="1:7" x14ac:dyDescent="0.25">
      <c r="A51" s="38" t="s">
        <v>118</v>
      </c>
      <c r="B51" s="38" t="s">
        <v>119</v>
      </c>
      <c r="C51" s="39">
        <v>3</v>
      </c>
      <c r="D51" s="39">
        <v>3.4000000357627869</v>
      </c>
      <c r="E51" s="39">
        <v>1</v>
      </c>
      <c r="F51" s="39">
        <v>1.6000000238418579</v>
      </c>
      <c r="G51" s="40">
        <v>0.33333333333333331</v>
      </c>
    </row>
    <row r="52" spans="1:7" x14ac:dyDescent="0.25">
      <c r="A52" s="38" t="s">
        <v>120</v>
      </c>
      <c r="B52" s="38" t="s">
        <v>121</v>
      </c>
      <c r="C52" s="39">
        <v>35</v>
      </c>
      <c r="D52" s="39">
        <v>34</v>
      </c>
      <c r="E52" s="39">
        <v>15</v>
      </c>
      <c r="F52" s="39">
        <v>15</v>
      </c>
      <c r="G52" s="40">
        <v>0.42857142857142855</v>
      </c>
    </row>
    <row r="53" spans="1:7" x14ac:dyDescent="0.25">
      <c r="A53" s="38" t="s">
        <v>122</v>
      </c>
      <c r="B53" s="38" t="s">
        <v>123</v>
      </c>
      <c r="C53" s="39">
        <v>67</v>
      </c>
      <c r="D53" s="39">
        <v>63.050000011920929</v>
      </c>
      <c r="E53" s="39">
        <v>35</v>
      </c>
      <c r="F53" s="39">
        <v>32.5</v>
      </c>
      <c r="G53" s="40">
        <v>0.52238805970149249</v>
      </c>
    </row>
    <row r="54" spans="1:7" x14ac:dyDescent="0.25">
      <c r="A54" s="38" t="s">
        <v>124</v>
      </c>
      <c r="B54" s="38" t="s">
        <v>125</v>
      </c>
      <c r="C54" s="39">
        <v>130</v>
      </c>
      <c r="D54" s="39">
        <v>118.00000005215406</v>
      </c>
      <c r="E54" s="39">
        <v>81</v>
      </c>
      <c r="F54" s="39">
        <v>73.100000023841858</v>
      </c>
      <c r="G54" s="40">
        <v>0.62307692307692308</v>
      </c>
    </row>
    <row r="55" spans="1:7" x14ac:dyDescent="0.25">
      <c r="A55" s="38" t="s">
        <v>126</v>
      </c>
      <c r="B55" s="38" t="s">
        <v>127</v>
      </c>
      <c r="C55" s="39">
        <v>0</v>
      </c>
      <c r="D55" s="39">
        <v>2.3000000417232513</v>
      </c>
      <c r="E55" s="39">
        <v>0</v>
      </c>
      <c r="F55" s="39">
        <v>1.9500000402331352</v>
      </c>
      <c r="G55" s="40">
        <v>0</v>
      </c>
    </row>
    <row r="56" spans="1:7" x14ac:dyDescent="0.25">
      <c r="A56" s="38" t="s">
        <v>128</v>
      </c>
      <c r="B56" s="38" t="s">
        <v>127</v>
      </c>
      <c r="C56" s="39">
        <v>0</v>
      </c>
      <c r="D56" s="39">
        <v>0</v>
      </c>
      <c r="E56" s="39">
        <v>0</v>
      </c>
      <c r="F56" s="39">
        <v>0</v>
      </c>
      <c r="G56" s="40">
        <v>0</v>
      </c>
    </row>
    <row r="57" spans="1:7" x14ac:dyDescent="0.25">
      <c r="A57" s="38" t="s">
        <v>129</v>
      </c>
      <c r="B57" s="38" t="s">
        <v>130</v>
      </c>
      <c r="C57" s="39">
        <v>291</v>
      </c>
      <c r="D57" s="39">
        <v>276.90000013634562</v>
      </c>
      <c r="E57" s="39">
        <v>231</v>
      </c>
      <c r="F57" s="39">
        <v>224.20000009983778</v>
      </c>
      <c r="G57" s="40">
        <v>0.79381443298969068</v>
      </c>
    </row>
    <row r="58" spans="1:7" x14ac:dyDescent="0.25">
      <c r="A58" s="38" t="s">
        <v>131</v>
      </c>
      <c r="B58" s="38" t="s">
        <v>132</v>
      </c>
      <c r="C58" s="39">
        <v>0</v>
      </c>
      <c r="D58" s="39">
        <v>0</v>
      </c>
      <c r="E58" s="39">
        <v>0</v>
      </c>
      <c r="F58" s="39">
        <v>0</v>
      </c>
      <c r="G58" s="40">
        <v>0</v>
      </c>
    </row>
    <row r="59" spans="1:7" x14ac:dyDescent="0.25">
      <c r="A59" s="38" t="s">
        <v>133</v>
      </c>
      <c r="B59" s="38" t="s">
        <v>134</v>
      </c>
      <c r="C59" s="39">
        <v>48</v>
      </c>
      <c r="D59" s="39">
        <v>48</v>
      </c>
      <c r="E59" s="39">
        <v>31</v>
      </c>
      <c r="F59" s="39">
        <v>31</v>
      </c>
      <c r="G59" s="40">
        <v>0.64583333333333337</v>
      </c>
    </row>
    <row r="60" spans="1:7" x14ac:dyDescent="0.25">
      <c r="A60" s="38" t="s">
        <v>135</v>
      </c>
      <c r="B60" s="38" t="s">
        <v>136</v>
      </c>
      <c r="C60" s="39">
        <v>93</v>
      </c>
      <c r="D60" s="39">
        <v>93</v>
      </c>
      <c r="E60" s="39">
        <v>64</v>
      </c>
      <c r="F60" s="39">
        <v>64</v>
      </c>
      <c r="G60" s="40">
        <v>0.68817204301075274</v>
      </c>
    </row>
    <row r="61" spans="1:7" x14ac:dyDescent="0.25">
      <c r="A61" s="38" t="s">
        <v>137</v>
      </c>
      <c r="B61" s="38" t="s">
        <v>138</v>
      </c>
      <c r="C61" s="39">
        <v>86</v>
      </c>
      <c r="D61" s="39">
        <v>84.000000029802322</v>
      </c>
      <c r="E61" s="39">
        <v>64</v>
      </c>
      <c r="F61" s="39">
        <v>62.000000029802322</v>
      </c>
      <c r="G61" s="40">
        <v>0.7441860465116279</v>
      </c>
    </row>
    <row r="62" spans="1:7" x14ac:dyDescent="0.25">
      <c r="A62" s="38" t="s">
        <v>139</v>
      </c>
      <c r="B62" s="38" t="s">
        <v>140</v>
      </c>
      <c r="C62" s="39">
        <v>2</v>
      </c>
      <c r="D62" s="39">
        <v>1.5</v>
      </c>
      <c r="E62" s="39">
        <v>2</v>
      </c>
      <c r="F62" s="39">
        <v>1.5</v>
      </c>
      <c r="G62" s="40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Graf</vt:lpstr>
      <vt:lpstr>Data1</vt:lpstr>
      <vt:lpstr>Data2</vt:lpstr>
      <vt:lpstr>Data3</vt:lpstr>
      <vt:lpstr>Data4</vt:lpstr>
      <vt:lpstr>Data5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Uživatel systému Windows</cp:lastModifiedBy>
  <cp:lastPrinted>2021-01-11T12:32:29Z</cp:lastPrinted>
  <dcterms:created xsi:type="dcterms:W3CDTF">2020-03-24T21:31:32Z</dcterms:created>
  <dcterms:modified xsi:type="dcterms:W3CDTF">2021-08-09T08:33:51Z</dcterms:modified>
</cp:coreProperties>
</file>