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3.xml" ContentType="application/vnd.openxmlformats-officedocument.spreadsheetml.work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pivotCache/pivotCacheDefinition5.xml" ContentType="application/vnd.openxmlformats-officedocument.spreadsheetml.pivotCacheDefinition+xml"/>
  <Override PartName="/xl/pivotCache/pivotCacheRecords5.xml" ContentType="application/vnd.openxmlformats-officedocument.spreadsheetml.pivotCacheRecords+xml"/>
  <Override PartName="/xl/pivotCache/pivotCacheDefinition6.xml" ContentType="application/vnd.openxmlformats-officedocument.spreadsheetml.pivotCacheDefinition+xml"/>
  <Override PartName="/xl/pivotCache/pivotCacheRecords6.xml" ContentType="application/vnd.openxmlformats-officedocument.spreadsheetml.pivotCacheRecords+xml"/>
  <Override PartName="/xl/pivotCache/pivotCacheDefinition7.xml" ContentType="application/vnd.openxmlformats-officedocument.spreadsheetml.pivotCacheDefinition+xml"/>
  <Override PartName="/xl/pivotCache/pivotCacheRecords7.xml" ContentType="application/vnd.openxmlformats-officedocument.spreadsheetml.pivotCacheRecords+xml"/>
  <Override PartName="/xl/pivotCache/pivotCacheDefinition8.xml" ContentType="application/vnd.openxmlformats-officedocument.spreadsheetml.pivotCacheDefinition+xml"/>
  <Override PartName="/xl/pivotCache/pivotCacheRecords8.xml" ContentType="application/vnd.openxmlformats-officedocument.spreadsheetml.pivotCacheRecords+xml"/>
  <Override PartName="/xl/pivotCache/pivotCacheDefinition9.xml" ContentType="application/vnd.openxmlformats-officedocument.spreadsheetml.pivotCacheDefinition+xml"/>
  <Override PartName="/xl/pivotCache/pivotCacheRecords9.xml" ContentType="application/vnd.openxmlformats-officedocument.spreadsheetml.pivotCacheRecords+xml"/>
  <Override PartName="/xl/pivotCache/pivotCacheDefinition10.xml" ContentType="application/vnd.openxmlformats-officedocument.spreadsheetml.pivotCacheDefinition+xml"/>
  <Override PartName="/xl/pivotCache/pivotCacheRecords10.xml" ContentType="application/vnd.openxmlformats-officedocument.spreadsheetml.pivotCacheRecords+xml"/>
  <Override PartName="/xl/pivotCache/pivotCacheDefinition11.xml" ContentType="application/vnd.openxmlformats-officedocument.spreadsheetml.pivotCacheDefinition+xml"/>
  <Override PartName="/xl/pivotCache/pivotCacheRecords1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pivotTables/pivotTable1.xml" ContentType="application/vnd.openxmlformats-officedocument.spreadsheetml.pivotTab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theme/themeOverride6.xml" ContentType="application/vnd.openxmlformats-officedocument.themeOverride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7.xml" ContentType="application/vnd.openxmlformats-officedocument.drawingml.chart+xml"/>
  <Override PartName="/xl/theme/themeOverride7.xml" ContentType="application/vnd.openxmlformats-officedocument.themeOverride+xml"/>
  <Override PartName="/xl/drawings/drawing12.xml" ContentType="application/vnd.openxmlformats-officedocument.drawing+xml"/>
  <Override PartName="/xl/charts/chart8.xml" ContentType="application/vnd.openxmlformats-officedocument.drawingml.chart+xml"/>
  <Override PartName="/xl/theme/themeOverride8.xml" ContentType="application/vnd.openxmlformats-officedocument.themeOverrid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nol.loc\Shares\Community\Controlling\Databases\Grafy\Medix\"/>
    </mc:Choice>
  </mc:AlternateContent>
  <xr:revisionPtr revIDLastSave="0" documentId="13_ncr:1_{8E6A2E53-3ACD-4A02-B914-6E0D6CDD85CE}" xr6:coauthVersionLast="36" xr6:coauthVersionMax="47" xr10:uidLastSave="{00000000-0000-0000-0000-000000000000}"/>
  <bookViews>
    <workbookView xWindow="28680" yWindow="-120" windowWidth="29040" windowHeight="15840" firstSheet="2" activeTab="2" xr2:uid="{80B6AA75-4FBD-49A0-82BF-01DEE468F122}"/>
  </bookViews>
  <sheets>
    <sheet name="nastaveni" sheetId="25" r:id="rId1"/>
    <sheet name="parametry" sheetId="26" r:id="rId2"/>
    <sheet name="Graf01" sheetId="34" r:id="rId3"/>
    <sheet name="Graf02_kliniky" sheetId="32" r:id="rId4"/>
    <sheet name="Graf02_saly" sheetId="30" r:id="rId5"/>
    <sheet name="Graf01_KT" sheetId="33" r:id="rId6"/>
    <sheet name="spojeni_COS_Graf" sheetId="39" r:id="rId7"/>
    <sheet name="spojeni_noCOS_Graf" sheetId="41" r:id="rId8"/>
    <sheet name="Tabulka01" sheetId="15" state="hidden" r:id="rId9"/>
    <sheet name="List4" sheetId="28" state="hidden" r:id="rId10"/>
    <sheet name="Tabulka01_září" sheetId="27" state="hidden" r:id="rId11"/>
    <sheet name="Utilizace_Saly_DATA_COS_Graf" sheetId="47" r:id="rId12"/>
    <sheet name="Utilizace_Saly_DATA_noCOS_Graf" sheetId="46" r:id="rId13"/>
    <sheet name="spojeni" sheetId="9" r:id="rId14"/>
    <sheet name="spojeni_COS" sheetId="35" r:id="rId15"/>
    <sheet name="spojeni_COS_KT" sheetId="38" r:id="rId16"/>
    <sheet name="spojeni_noCOS" sheetId="36" r:id="rId17"/>
    <sheet name="spojeni_noCOS_KT" sheetId="40" r:id="rId18"/>
    <sheet name="Longo_DATA" sheetId="1" r:id="rId19"/>
    <sheet name="noLongo_DATA" sheetId="2" state="hidden" r:id="rId20"/>
    <sheet name="Tabulka_DATA" sheetId="24" r:id="rId21"/>
    <sheet name="List5" sheetId="31" r:id="rId22"/>
    <sheet name="Utilizace_Kliniky_DATA" sheetId="16" r:id="rId23"/>
    <sheet name="Longo_01" sheetId="5" state="hidden" r:id="rId24"/>
    <sheet name="noLongo_01" sheetId="6" state="hidden" r:id="rId25"/>
    <sheet name="List7" sheetId="19" state="hidden" r:id="rId26"/>
    <sheet name="List9" sheetId="22" state="hidden" r:id="rId27"/>
    <sheet name="Utilizace_Saly_DATA_KT" sheetId="29" r:id="rId28"/>
    <sheet name="Utilizace_Saly_DATA" sheetId="21" r:id="rId29"/>
    <sheet name="Utilizace_Saly_DATA_COS" sheetId="42" r:id="rId30"/>
    <sheet name="Utilizace_Saly_DATA_COS_KT" sheetId="44" r:id="rId31"/>
    <sheet name="Utilizace_Saly_DATA_noCOS" sheetId="43" r:id="rId32"/>
    <sheet name="Utilizace_Saly_DATA_noCOS_KT" sheetId="45" r:id="rId33"/>
    <sheet name="List1" sheetId="11" state="hidden" r:id="rId34"/>
    <sheet name="List2" sheetId="13" state="hidden" r:id="rId35"/>
    <sheet name="spojeniCERVEN" sheetId="7" state="hidden" r:id="rId36"/>
  </sheets>
  <definedNames>
    <definedName name="_xlnm._FilterDatabase" localSheetId="1" hidden="1">parametry!$A$1:$C$1</definedName>
  </definedNames>
  <calcPr calcId="191029"/>
  <pivotCaches>
    <pivotCache cacheId="14" r:id="rId37"/>
    <pivotCache cacheId="18" r:id="rId38"/>
    <pivotCache cacheId="22" r:id="rId39"/>
    <pivotCache cacheId="26" r:id="rId40"/>
    <pivotCache cacheId="28" r:id="rId41"/>
    <pivotCache cacheId="32" r:id="rId42"/>
    <pivotCache cacheId="36" r:id="rId43"/>
    <pivotCache cacheId="40" r:id="rId44"/>
    <pivotCache cacheId="44" r:id="rId45"/>
    <pivotCache cacheId="48" r:id="rId46"/>
    <pivotCache cacheId="52" r:id="rId47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5" i="25" l="1"/>
  <c r="K2" i="25"/>
  <c r="L2" i="25" l="1"/>
  <c r="B2" i="25" l="1"/>
  <c r="B7" i="25"/>
  <c r="B6" i="25"/>
  <c r="Q12" i="7"/>
  <c r="R12" i="7" s="1"/>
  <c r="S12" i="7"/>
  <c r="T12" i="7" s="1"/>
  <c r="Q13" i="7"/>
  <c r="R13" i="7" s="1"/>
  <c r="S13" i="7"/>
  <c r="D13" i="7" s="1"/>
  <c r="Q14" i="7"/>
  <c r="R14" i="7" s="1"/>
  <c r="S14" i="7"/>
  <c r="D14" i="7" s="1"/>
  <c r="S3" i="7"/>
  <c r="T3" i="7" s="1"/>
  <c r="S4" i="7"/>
  <c r="T4" i="7" s="1"/>
  <c r="S5" i="7"/>
  <c r="T5" i="7" s="1"/>
  <c r="S6" i="7"/>
  <c r="T6" i="7" s="1"/>
  <c r="S7" i="7"/>
  <c r="T7" i="7" s="1"/>
  <c r="S8" i="7"/>
  <c r="T8" i="7" s="1"/>
  <c r="S9" i="7"/>
  <c r="T9" i="7" s="1"/>
  <c r="S10" i="7"/>
  <c r="T10" i="7" s="1"/>
  <c r="S11" i="7"/>
  <c r="T11" i="7" s="1"/>
  <c r="S2" i="7"/>
  <c r="T2" i="7" s="1"/>
  <c r="Q9" i="7"/>
  <c r="R9" i="7" s="1"/>
  <c r="Q10" i="7"/>
  <c r="R10" i="7" s="1"/>
  <c r="Q11" i="7"/>
  <c r="R11" i="7" s="1"/>
  <c r="Q3" i="7"/>
  <c r="R3" i="7" s="1"/>
  <c r="Q4" i="7"/>
  <c r="R4" i="7" s="1"/>
  <c r="Q5" i="7"/>
  <c r="R5" i="7" s="1"/>
  <c r="Q6" i="7"/>
  <c r="R6" i="7" s="1"/>
  <c r="Q7" i="7"/>
  <c r="R7" i="7" s="1"/>
  <c r="Q8" i="7"/>
  <c r="R8" i="7" s="1"/>
  <c r="Q2" i="7"/>
  <c r="C2" i="7" s="1"/>
  <c r="T13" i="7" l="1"/>
  <c r="T14" i="7"/>
  <c r="C13" i="7"/>
  <c r="C6" i="7"/>
  <c r="D12" i="7"/>
  <c r="C14" i="7"/>
  <c r="C12" i="7"/>
  <c r="D2" i="7"/>
  <c r="D8" i="7"/>
  <c r="D4" i="7"/>
  <c r="C9" i="7"/>
  <c r="C5" i="7"/>
  <c r="D7" i="7"/>
  <c r="R2" i="7"/>
  <c r="C8" i="7"/>
  <c r="C4" i="7"/>
  <c r="D10" i="7"/>
  <c r="D6" i="7"/>
  <c r="C10" i="7"/>
  <c r="D11" i="7"/>
  <c r="D3" i="7"/>
  <c r="C11" i="7"/>
  <c r="C7" i="7"/>
  <c r="C3" i="7"/>
  <c r="D9" i="7"/>
  <c r="D5" i="7"/>
</calcChain>
</file>

<file path=xl/sharedStrings.xml><?xml version="1.0" encoding="utf-8"?>
<sst xmlns="http://schemas.openxmlformats.org/spreadsheetml/2006/main" count="1112" uniqueCount="487">
  <si>
    <t>datumOperace</t>
  </si>
  <si>
    <t>sal</t>
  </si>
  <si>
    <t>COS07</t>
  </si>
  <si>
    <t>COS03</t>
  </si>
  <si>
    <t>COS01</t>
  </si>
  <si>
    <t>18:15:00</t>
  </si>
  <si>
    <t>COS04</t>
  </si>
  <si>
    <t>COS06</t>
  </si>
  <si>
    <t>07:38:33</t>
  </si>
  <si>
    <t>14:54:13</t>
  </si>
  <si>
    <t>COS02</t>
  </si>
  <si>
    <t>07:35:57</t>
  </si>
  <si>
    <t>14:32:24</t>
  </si>
  <si>
    <t>07:42:35</t>
  </si>
  <si>
    <t>14:00:41</t>
  </si>
  <si>
    <t>07:42:56</t>
  </si>
  <si>
    <t>17:02:55</t>
  </si>
  <si>
    <t>COS05</t>
  </si>
  <si>
    <t>07:51:07</t>
  </si>
  <si>
    <t>15:01:38</t>
  </si>
  <si>
    <t>07:00:00</t>
  </si>
  <si>
    <t>14:16:00</t>
  </si>
  <si>
    <t>07:43:44</t>
  </si>
  <si>
    <t>14:01:18</t>
  </si>
  <si>
    <t>COS08</t>
  </si>
  <si>
    <t>08:06:37</t>
  </si>
  <si>
    <t>13:59:29</t>
  </si>
  <si>
    <t>COS09</t>
  </si>
  <si>
    <t>COS10</t>
  </si>
  <si>
    <t>07:48:17</t>
  </si>
  <si>
    <t>15:10:58</t>
  </si>
  <si>
    <t>06:12:58</t>
  </si>
  <si>
    <t>14:18:09</t>
  </si>
  <si>
    <t>07:38:26</t>
  </si>
  <si>
    <t>07:41:24</t>
  </si>
  <si>
    <t>14:08:22</t>
  </si>
  <si>
    <t>07:49:09</t>
  </si>
  <si>
    <t>21:49:45</t>
  </si>
  <si>
    <t>07:38:17</t>
  </si>
  <si>
    <t>14:56:26</t>
  </si>
  <si>
    <t>07:49:44</t>
  </si>
  <si>
    <t>14:49:34</t>
  </si>
  <si>
    <t>07:44:07</t>
  </si>
  <si>
    <t>14:43:56</t>
  </si>
  <si>
    <t>07:39:24</t>
  </si>
  <si>
    <t>18:20:46</t>
  </si>
  <si>
    <t>07:35:00</t>
  </si>
  <si>
    <t>15:38:43</t>
  </si>
  <si>
    <t>07:45:00</t>
  </si>
  <si>
    <t>15:07:48</t>
  </si>
  <si>
    <t>07:47:14</t>
  </si>
  <si>
    <t>21:16:27</t>
  </si>
  <si>
    <t>07:51:58</t>
  </si>
  <si>
    <t>14:58:40</t>
  </si>
  <si>
    <t>07:53:18</t>
  </si>
  <si>
    <t>14:44:34</t>
  </si>
  <si>
    <t>07:51:10</t>
  </si>
  <si>
    <t>14:57:39</t>
  </si>
  <si>
    <t>15:45:09</t>
  </si>
  <si>
    <t>07:36:15</t>
  </si>
  <si>
    <t>19:24:44</t>
  </si>
  <si>
    <t>07:36:43</t>
  </si>
  <si>
    <t>14:45:33</t>
  </si>
  <si>
    <t>07:40:56</t>
  </si>
  <si>
    <t>14:14:34</t>
  </si>
  <si>
    <t>07:57:56</t>
  </si>
  <si>
    <t>15:07:59</t>
  </si>
  <si>
    <t>07:35:03</t>
  </si>
  <si>
    <t>15:09:22</t>
  </si>
  <si>
    <t>07:46:26</t>
  </si>
  <si>
    <t>14:48:25</t>
  </si>
  <si>
    <t>12:28:22</t>
  </si>
  <si>
    <t>15:32:45</t>
  </si>
  <si>
    <t>07:35:52</t>
  </si>
  <si>
    <t>15:23:08</t>
  </si>
  <si>
    <t>07:46:14</t>
  </si>
  <si>
    <t>23:17:21</t>
  </si>
  <si>
    <t>10:17:59</t>
  </si>
  <si>
    <t>14:46:12</t>
  </si>
  <si>
    <t>07:45:03</t>
  </si>
  <si>
    <t>23:36:42</t>
  </si>
  <si>
    <t>07:38:07</t>
  </si>
  <si>
    <t>10:02:27</t>
  </si>
  <si>
    <t>07:35:37</t>
  </si>
  <si>
    <t>16:03:30</t>
  </si>
  <si>
    <t>08:04:22</t>
  </si>
  <si>
    <t>14:11:47</t>
  </si>
  <si>
    <t>07:47:00</t>
  </si>
  <si>
    <t>14:13:28</t>
  </si>
  <si>
    <t>07:40:58</t>
  </si>
  <si>
    <t>19:22:08</t>
  </si>
  <si>
    <t>07:34:24</t>
  </si>
  <si>
    <t>14:56:57</t>
  </si>
  <si>
    <t>07:46:59</t>
  </si>
  <si>
    <t>14:38:41</t>
  </si>
  <si>
    <t>07:43:34</t>
  </si>
  <si>
    <t>14:56:50</t>
  </si>
  <si>
    <t>07:47:17</t>
  </si>
  <si>
    <t>14:50:29</t>
  </si>
  <si>
    <t>07:43:04</t>
  </si>
  <si>
    <t>07:49:13</t>
  </si>
  <si>
    <t>15:12:35</t>
  </si>
  <si>
    <t>07:38:30</t>
  </si>
  <si>
    <t>14:45:09</t>
  </si>
  <si>
    <t>07:39:52</t>
  </si>
  <si>
    <t>15:17:11</t>
  </si>
  <si>
    <t>07:38:21</t>
  </si>
  <si>
    <t>13:45:12</t>
  </si>
  <si>
    <t>07:59:53</t>
  </si>
  <si>
    <t>14:38:13</t>
  </si>
  <si>
    <t>07:40:42</t>
  </si>
  <si>
    <t>12:53:28</t>
  </si>
  <si>
    <t>07:40:40</t>
  </si>
  <si>
    <t>18:19:30</t>
  </si>
  <si>
    <t>07:34:00</t>
  </si>
  <si>
    <t>18:26:13</t>
  </si>
  <si>
    <t>07:42:11</t>
  </si>
  <si>
    <t>14:43:19</t>
  </si>
  <si>
    <t>07:49:25</t>
  </si>
  <si>
    <t>12:51:07</t>
  </si>
  <si>
    <t>07:45:43</t>
  </si>
  <si>
    <t>13:32:43</t>
  </si>
  <si>
    <t>07:45:18</t>
  </si>
  <si>
    <t>15:35:25</t>
  </si>
  <si>
    <t>07:35:40</t>
  </si>
  <si>
    <t>15:03:52</t>
  </si>
  <si>
    <t>07:48:19</t>
  </si>
  <si>
    <t>14:45:17</t>
  </si>
  <si>
    <t>07:40:46</t>
  </si>
  <si>
    <t>14:24:00</t>
  </si>
  <si>
    <t>08:11:14</t>
  </si>
  <si>
    <t>18:44:02</t>
  </si>
  <si>
    <t>07:38:38</t>
  </si>
  <si>
    <t>12:57:40</t>
  </si>
  <si>
    <t>07:51:24</t>
  </si>
  <si>
    <t>14:54:15</t>
  </si>
  <si>
    <t>07:52:57</t>
  </si>
  <si>
    <t>15:10:31</t>
  </si>
  <si>
    <t>15:06:36</t>
  </si>
  <si>
    <t>07:35:22</t>
  </si>
  <si>
    <t>15:19:13</t>
  </si>
  <si>
    <t>07:41:37</t>
  </si>
  <si>
    <t>14:47:31</t>
  </si>
  <si>
    <t>07:48:36</t>
  </si>
  <si>
    <t>18:52:52</t>
  </si>
  <si>
    <t>07:54:22</t>
  </si>
  <si>
    <t>22:41:54</t>
  </si>
  <si>
    <t>07:07:00</t>
  </si>
  <si>
    <t>16:49:24</t>
  </si>
  <si>
    <t>07:34:10</t>
  </si>
  <si>
    <t>15:01:44</t>
  </si>
  <si>
    <t>07:41:58</t>
  </si>
  <si>
    <t>15:50:50</t>
  </si>
  <si>
    <t>07:50:38</t>
  </si>
  <si>
    <t>16:18:36</t>
  </si>
  <si>
    <t>07:37:50</t>
  </si>
  <si>
    <t>14:39:03</t>
  </si>
  <si>
    <t>07:41:26</t>
  </si>
  <si>
    <t>14:18:44</t>
  </si>
  <si>
    <t>07:43:54</t>
  </si>
  <si>
    <t>15:40:00</t>
  </si>
  <si>
    <t>07:46:49</t>
  </si>
  <si>
    <t>19:10:19</t>
  </si>
  <si>
    <t>07:45:27</t>
  </si>
  <si>
    <t>14:42:55</t>
  </si>
  <si>
    <t>07:46:33</t>
  </si>
  <si>
    <t>14:36:03</t>
  </si>
  <si>
    <t>07:47:59</t>
  </si>
  <si>
    <t>12:50:43</t>
  </si>
  <si>
    <t>07:37:39</t>
  </si>
  <si>
    <t>14:17:59</t>
  </si>
  <si>
    <t>07:49:33</t>
  </si>
  <si>
    <t>13:32:25</t>
  </si>
  <si>
    <t>07:42:04</t>
  </si>
  <si>
    <t>11:04:51</t>
  </si>
  <si>
    <t>07:55:37</t>
  </si>
  <si>
    <t>22:49:40</t>
  </si>
  <si>
    <t>00:52:45</t>
  </si>
  <si>
    <t>14:11:01</t>
  </si>
  <si>
    <t>07:51:42</t>
  </si>
  <si>
    <t>17:14:02</t>
  </si>
  <si>
    <t>07:40:24</t>
  </si>
  <si>
    <t>14:30:13</t>
  </si>
  <si>
    <t>09:12:00</t>
  </si>
  <si>
    <t>10:10:18</t>
  </si>
  <si>
    <t>07:41:34</t>
  </si>
  <si>
    <t>12:22:06</t>
  </si>
  <si>
    <t>07:38:53</t>
  </si>
  <si>
    <t>13:52:34</t>
  </si>
  <si>
    <t>07:43:51</t>
  </si>
  <si>
    <t>13:45:46</t>
  </si>
  <si>
    <t>07:47:12</t>
  </si>
  <si>
    <t>11:59:19</t>
  </si>
  <si>
    <t>07:43:11</t>
  </si>
  <si>
    <t>18:19:47</t>
  </si>
  <si>
    <t>08:35:58</t>
  </si>
  <si>
    <t>14:35:00</t>
  </si>
  <si>
    <t>07:43:37</t>
  </si>
  <si>
    <t>12:11:14</t>
  </si>
  <si>
    <t>07:47:16</t>
  </si>
  <si>
    <t>14:12:00</t>
  </si>
  <si>
    <t>07:38:47</t>
  </si>
  <si>
    <t>14:38:47</t>
  </si>
  <si>
    <t>07:52:22</t>
  </si>
  <si>
    <t>13:56:12</t>
  </si>
  <si>
    <t>02:49:43</t>
  </si>
  <si>
    <t>14:19:31</t>
  </si>
  <si>
    <t>08:22:52</t>
  </si>
  <si>
    <t>20:58:50</t>
  </si>
  <si>
    <t>08:21:20</t>
  </si>
  <si>
    <t>12:22:15</t>
  </si>
  <si>
    <t>08:19:14</t>
  </si>
  <si>
    <t>12:18:38</t>
  </si>
  <si>
    <t>08:34:48</t>
  </si>
  <si>
    <t>14:36:12</t>
  </si>
  <si>
    <t>08:11:55</t>
  </si>
  <si>
    <t>14:03:20</t>
  </si>
  <si>
    <t>08:23:22</t>
  </si>
  <si>
    <t>13:48:14</t>
  </si>
  <si>
    <t>07:45:48</t>
  </si>
  <si>
    <t>17:18:56</t>
  </si>
  <si>
    <t>07:40:21</t>
  </si>
  <si>
    <t>15:41:56</t>
  </si>
  <si>
    <t>07:42:27</t>
  </si>
  <si>
    <t>14:34:29</t>
  </si>
  <si>
    <t>07:47:04</t>
  </si>
  <si>
    <t>20:55:08</t>
  </si>
  <si>
    <t>07:32:39</t>
  </si>
  <si>
    <t>15:39:58</t>
  </si>
  <si>
    <t>07:53:07</t>
  </si>
  <si>
    <t>12:56:28</t>
  </si>
  <si>
    <t>00:00:00</t>
  </si>
  <si>
    <t>14:19:47</t>
  </si>
  <si>
    <t>14:30:40</t>
  </si>
  <si>
    <t>07:47:20</t>
  </si>
  <si>
    <t>14:57:27</t>
  </si>
  <si>
    <t>07:38:34</t>
  </si>
  <si>
    <t>13:58:18</t>
  </si>
  <si>
    <t>07:43:53</t>
  </si>
  <si>
    <t>22:19:08</t>
  </si>
  <si>
    <t>07:38:00</t>
  </si>
  <si>
    <t>18:27:12</t>
  </si>
  <si>
    <t>07:52:53</t>
  </si>
  <si>
    <t>14:47:58</t>
  </si>
  <si>
    <t>21:40:56</t>
  </si>
  <si>
    <t>07:38:05</t>
  </si>
  <si>
    <t>13:12:42</t>
  </si>
  <si>
    <t>07:51:26</t>
  </si>
  <si>
    <t>13:52:08</t>
  </si>
  <si>
    <t>07:47:38</t>
  </si>
  <si>
    <t>19:49:21</t>
  </si>
  <si>
    <t>07:41:06</t>
  </si>
  <si>
    <t>19:46:32</t>
  </si>
  <si>
    <t>07:49:01</t>
  </si>
  <si>
    <t>15:42:25</t>
  </si>
  <si>
    <t>07:44:58</t>
  </si>
  <si>
    <t>15:11:29</t>
  </si>
  <si>
    <t>07:48:14</t>
  </si>
  <si>
    <t>12:59:53</t>
  </si>
  <si>
    <t>07:41:02</t>
  </si>
  <si>
    <t>13:58:56</t>
  </si>
  <si>
    <t>15:21:52</t>
  </si>
  <si>
    <t>07:49:36</t>
  </si>
  <si>
    <t>12:10:43</t>
  </si>
  <si>
    <t>07:45:02</t>
  </si>
  <si>
    <t>23:11:15</t>
  </si>
  <si>
    <t>07:29:05</t>
  </si>
  <si>
    <t>16:01:00</t>
  </si>
  <si>
    <t>12:09:23</t>
  </si>
  <si>
    <t>13:58:53</t>
  </si>
  <si>
    <t>07:39:01</t>
  </si>
  <si>
    <t>14:44:13</t>
  </si>
  <si>
    <t>07:46:22</t>
  </si>
  <si>
    <t>13:45:35</t>
  </si>
  <si>
    <t>03:48:43</t>
  </si>
  <si>
    <t>15:06:47</t>
  </si>
  <si>
    <t>07:23:57</t>
  </si>
  <si>
    <t>19:51:55</t>
  </si>
  <si>
    <t>07:43:17</t>
  </si>
  <si>
    <t>14:53:41</t>
  </si>
  <si>
    <t>06:15:03</t>
  </si>
  <si>
    <t>21:08:33</t>
  </si>
  <si>
    <t>07:46:31</t>
  </si>
  <si>
    <t>22:46:50</t>
  </si>
  <si>
    <t>07:45:08</t>
  </si>
  <si>
    <t>13:28:47</t>
  </si>
  <si>
    <t>07:54:26</t>
  </si>
  <si>
    <t>15:18:38</t>
  </si>
  <si>
    <t>08:13:21</t>
  </si>
  <si>
    <t>14:45:03</t>
  </si>
  <si>
    <t>07:45:07</t>
  </si>
  <si>
    <t>14:46:58</t>
  </si>
  <si>
    <t>07:47:13</t>
  </si>
  <si>
    <t>20:19:27</t>
  </si>
  <si>
    <t>07:39:00</t>
  </si>
  <si>
    <t>16:30:47</t>
  </si>
  <si>
    <t>07:33:27</t>
  </si>
  <si>
    <t>13:52:41</t>
  </si>
  <si>
    <t>07:40:31</t>
  </si>
  <si>
    <t>14:48:14</t>
  </si>
  <si>
    <t>07:37:21</t>
  </si>
  <si>
    <t>15:07:16</t>
  </si>
  <si>
    <t>07:51:31</t>
  </si>
  <si>
    <t>13:58:25</t>
  </si>
  <si>
    <t>08:10:16</t>
  </si>
  <si>
    <t>14:35:41</t>
  </si>
  <si>
    <t>07:48:18</t>
  </si>
  <si>
    <t>23:01:27</t>
  </si>
  <si>
    <t>07:42:47</t>
  </si>
  <si>
    <t>14:44:00</t>
  </si>
  <si>
    <t>07:48:20</t>
  </si>
  <si>
    <t>18:50:32</t>
  </si>
  <si>
    <t>07:43:33</t>
  </si>
  <si>
    <t>15:36:00</t>
  </si>
  <si>
    <t>07:45:21</t>
  </si>
  <si>
    <t>14:56:38</t>
  </si>
  <si>
    <t>08:30:00</t>
  </si>
  <si>
    <t>15:10:00</t>
  </si>
  <si>
    <t>07:54:39</t>
  </si>
  <si>
    <t>14:17:08</t>
  </si>
  <si>
    <t>07:37:23</t>
  </si>
  <si>
    <t>14:02:10</t>
  </si>
  <si>
    <t>07:48:09</t>
  </si>
  <si>
    <t>15:13:56</t>
  </si>
  <si>
    <t>00:33:25</t>
  </si>
  <si>
    <t>19:59:06</t>
  </si>
  <si>
    <t>07:37:07</t>
  </si>
  <si>
    <t>15:05:26</t>
  </si>
  <si>
    <t>07:51:45</t>
  </si>
  <si>
    <t>15:58:53</t>
  </si>
  <si>
    <t>07:45:17</t>
  </si>
  <si>
    <t>21:00:07</t>
  </si>
  <si>
    <t>07:44:42</t>
  </si>
  <si>
    <t>14:03:24</t>
  </si>
  <si>
    <t>13:24:38</t>
  </si>
  <si>
    <t>15:56:27</t>
  </si>
  <si>
    <t>07:30:16</t>
  </si>
  <si>
    <t>15:22:27</t>
  </si>
  <si>
    <t>13:50:40</t>
  </si>
  <si>
    <t>07:50:24</t>
  </si>
  <si>
    <t>14:39:13</t>
  </si>
  <si>
    <t>07:57:34</t>
  </si>
  <si>
    <t>14:32:26</t>
  </si>
  <si>
    <t>Hodin</t>
  </si>
  <si>
    <t>Minut</t>
  </si>
  <si>
    <t>PocetOperaci</t>
  </si>
  <si>
    <t>PrvniNavozPacienta</t>
  </si>
  <si>
    <t>PosledniOdvozPacienta</t>
  </si>
  <si>
    <t>CelkovaDobaOperaci</t>
  </si>
  <si>
    <t>CelkoveMozneVyuzitiSalu</t>
  </si>
  <si>
    <t>Utilizace PCT</t>
  </si>
  <si>
    <t>PrumernaDobaOperace MIN</t>
  </si>
  <si>
    <t>PrumernyPocetOperaci</t>
  </si>
  <si>
    <t>noLONGOPrumernyPocetOperaci</t>
  </si>
  <si>
    <t>noLONGOUtilizace PCT</t>
  </si>
  <si>
    <t>noLONGOPrumernaDobaOperace MIN</t>
  </si>
  <si>
    <t>noLONGOHodin</t>
  </si>
  <si>
    <t>noLONGOMinut</t>
  </si>
  <si>
    <t>LONGOPrumernyPocetOperaci</t>
  </si>
  <si>
    <t>LONGOUtilizace PCT</t>
  </si>
  <si>
    <t>LONGOPrumernaDobaOperace MIN</t>
  </si>
  <si>
    <t>LONGOHodin</t>
  </si>
  <si>
    <t>LONGOMinut</t>
  </si>
  <si>
    <t>LONGO</t>
  </si>
  <si>
    <t>noLONGO</t>
  </si>
  <si>
    <t>Datum</t>
  </si>
  <si>
    <t>NavozPacienta</t>
  </si>
  <si>
    <t>OdvozPacienta</t>
  </si>
  <si>
    <t xml:space="preserve"> OdvozPacienta</t>
  </si>
  <si>
    <t xml:space="preserve"> NavozPacienta</t>
  </si>
  <si>
    <t xml:space="preserve"> LONGO</t>
  </si>
  <si>
    <t xml:space="preserve"> PrvniNavozPacienta</t>
  </si>
  <si>
    <t xml:space="preserve"> PosledniOdvozPacienta</t>
  </si>
  <si>
    <t xml:space="preserve"> noLONGO - průměr standardních operačních dnů do 15.15</t>
  </si>
  <si>
    <t>Klinika</t>
  </si>
  <si>
    <t>1.CH</t>
  </si>
  <si>
    <t>PCHI</t>
  </si>
  <si>
    <t>2.CH</t>
  </si>
  <si>
    <t xml:space="preserve">RTG </t>
  </si>
  <si>
    <t xml:space="preserve">URO </t>
  </si>
  <si>
    <t xml:space="preserve">ORL </t>
  </si>
  <si>
    <t>PocetPacientu</t>
  </si>
  <si>
    <t>UtilizaceRezu</t>
  </si>
  <si>
    <t>UtilizaceCelkova</t>
  </si>
  <si>
    <t>PocetPacientuPLAN</t>
  </si>
  <si>
    <t>UtilizaceRezuPLAN</t>
  </si>
  <si>
    <t>UtilizaceCelkovaPLAN</t>
  </si>
  <si>
    <t>Popisky řádků</t>
  </si>
  <si>
    <t>Celkový součet</t>
  </si>
  <si>
    <t xml:space="preserve"> UtilizaceCelkova</t>
  </si>
  <si>
    <t xml:space="preserve"> UtilizaceCelkovaPLAN</t>
  </si>
  <si>
    <t xml:space="preserve"> UtilizaceRezu</t>
  </si>
  <si>
    <t xml:space="preserve"> UtilizaceRezuPLAN</t>
  </si>
  <si>
    <t>Operující klinika / počet operací</t>
  </si>
  <si>
    <t>CountOfpacient</t>
  </si>
  <si>
    <t>URO</t>
  </si>
  <si>
    <t>list</t>
  </si>
  <si>
    <t>NazevGrafu</t>
  </si>
  <si>
    <t>Graf01</t>
  </si>
  <si>
    <t>Graf02_saly</t>
  </si>
  <si>
    <t>Graf02_kliniky</t>
  </si>
  <si>
    <t>Utilizace řezu/celková + PLÁN (v %) - dle sálů</t>
  </si>
  <si>
    <t>Utilizace řezu/celková + PLÁN (v %) - dle klinik - jedna klinika na jednom sále v jeden den</t>
  </si>
  <si>
    <t>Parametr</t>
  </si>
  <si>
    <t>Hodnota</t>
  </si>
  <si>
    <t>CasKonceProvozuSalu</t>
  </si>
  <si>
    <t>15:15:00</t>
  </si>
  <si>
    <t>CasKonecLongo</t>
  </si>
  <si>
    <t>19:00:00</t>
  </si>
  <si>
    <t>CasKonecLongoPovoleny</t>
  </si>
  <si>
    <t>18:45:00</t>
  </si>
  <si>
    <t>CasPrvnihoRezu</t>
  </si>
  <si>
    <t>CasZacatkuProvozuSalu</t>
  </si>
  <si>
    <t>7:35:00</t>
  </si>
  <si>
    <t>DelkaPlanuMin</t>
  </si>
  <si>
    <t>15</t>
  </si>
  <si>
    <t>DelkaPlanuPct</t>
  </si>
  <si>
    <t>DetekceLONGOdo</t>
  </si>
  <si>
    <t>20:00:00</t>
  </si>
  <si>
    <t>DetekceLONGOod</t>
  </si>
  <si>
    <t>16:30:00</t>
  </si>
  <si>
    <t>DnesniDatum</t>
  </si>
  <si>
    <t>MesicProLongo</t>
  </si>
  <si>
    <t>PotencionalniLONGOodpoledneDO</t>
  </si>
  <si>
    <t>20:30:00</t>
  </si>
  <si>
    <t>PotencionalniLONGOodpoledneOD</t>
  </si>
  <si>
    <t>PotencionalniLONGOpocetOperaci</t>
  </si>
  <si>
    <t>3</t>
  </si>
  <si>
    <t>PotencionalniLONGOranoDO</t>
  </si>
  <si>
    <t>9:00:00</t>
  </si>
  <si>
    <t>PotencionalniLONGOranoOD</t>
  </si>
  <si>
    <t>7:00:00</t>
  </si>
  <si>
    <t>PozdniNavozPovolenyCas</t>
  </si>
  <si>
    <t>7:45:00</t>
  </si>
  <si>
    <t>ProcentaProZvyrazeniUtilizace</t>
  </si>
  <si>
    <t>5</t>
  </si>
  <si>
    <t>SalLongo</t>
  </si>
  <si>
    <t>ToleranceCasuPrvnihoRezu</t>
  </si>
  <si>
    <t>UpravaAnesteziologickehoCasuPO</t>
  </si>
  <si>
    <t>UpravaAnesteziologickehoCasuPRED</t>
  </si>
  <si>
    <t>0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</si>
  <si>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</si>
  <si>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</si>
  <si>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</si>
  <si>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</si>
  <si>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</si>
  <si>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</si>
  <si>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</si>
  <si>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</si>
  <si>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</si>
  <si>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</si>
  <si>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</si>
  <si>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</si>
  <si>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AktuálníMěsíc</t>
  </si>
  <si>
    <t>KÚČOCH_Sál 1</t>
  </si>
  <si>
    <t>NCHIR2</t>
  </si>
  <si>
    <t>ORT1</t>
  </si>
  <si>
    <t>KÚČO</t>
  </si>
  <si>
    <t>NCH</t>
  </si>
  <si>
    <t>ORT</t>
  </si>
  <si>
    <t>KÚČOCH_Zákrokový_sál</t>
  </si>
  <si>
    <t>NCHIR1</t>
  </si>
  <si>
    <t>Součet z UtilizaceRezu</t>
  </si>
  <si>
    <t>Součet z UtilizaceCelkova</t>
  </si>
  <si>
    <t xml:space="preserve">  noLONGO</t>
  </si>
  <si>
    <t>8:00:00</t>
  </si>
  <si>
    <t xml:space="preserve"> PrvniRez</t>
  </si>
  <si>
    <t>Měsíc</t>
  </si>
  <si>
    <t>IDradku</t>
  </si>
  <si>
    <t>RokProLongo</t>
  </si>
  <si>
    <t>Rok</t>
  </si>
  <si>
    <t>Poznamka</t>
  </si>
  <si>
    <t>* noLongo je průměr časů za dané období běžného sálové provozu</t>
  </si>
  <si>
    <t>ORT1 - TEP</t>
  </si>
  <si>
    <t>ORT2</t>
  </si>
  <si>
    <t>PGK1</t>
  </si>
  <si>
    <t>spojeni_COS_Graf</t>
  </si>
  <si>
    <t>spojeni_noCOS_Graf</t>
  </si>
  <si>
    <t xml:space="preserve"> noLONGO</t>
  </si>
  <si>
    <t>Utilizace_Saly_DATA_noCOS_Graf</t>
  </si>
  <si>
    <t>Utilizace_Saly_DATA_COS_Graf</t>
  </si>
  <si>
    <t>Utilizace řezu/celková + PLÁN (v %) - dle sálů COS</t>
  </si>
  <si>
    <t>Utilizace řezu/celková + PLÁN (v %) - dle sálů odborných klinik</t>
  </si>
  <si>
    <t xml:space="preserve">  UtilizaceCelkovaPLAN</t>
  </si>
  <si>
    <t>2025</t>
  </si>
  <si>
    <t>2025-05-19</t>
  </si>
  <si>
    <t>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</si>
</sst>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d\-mmm\-yy"/>
    <numFmt numFmtId="165" formatCode="h:mm;@"/>
    <numFmt numFmtId="166" formatCode="[$-405]d\-mmm\.;@"/>
    <numFmt numFmtId="167" formatCode="d/m;@"/>
  </numFmts>
  <fonts count="11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b/>
      <sz val="11"/>
      <color theme="0"/>
      <name val="Calibri"/>
      <family val="2"/>
      <charset val="238"/>
    </font>
    <font>
      <b/>
      <sz val="9"/>
      <color theme="0"/>
      <name val="Calibri"/>
      <family val="2"/>
      <charset val="238"/>
    </font>
    <font>
      <sz val="10"/>
      <color indexed="8"/>
      <name val="Calibri"/>
      <family val="2"/>
      <charset val="238"/>
    </font>
    <font>
      <b/>
      <sz val="11"/>
      <color theme="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8" tint="-0.499984740745262"/>
        <bgColor indexed="0"/>
      </patternFill>
    </fill>
    <fill>
      <patternFill patternType="solid">
        <fgColor theme="5"/>
        <bgColor indexed="0"/>
      </patternFill>
    </fill>
    <fill>
      <patternFill patternType="solid">
        <fgColor theme="1"/>
        <bgColor indexed="64"/>
      </patternFill>
    </fill>
  </fills>
  <borders count="2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indexed="65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 style="thin">
        <color rgb="FF999999"/>
      </right>
      <top style="thin">
        <color indexed="65"/>
      </top>
      <bottom/>
      <diagonal/>
    </border>
    <border>
      <left style="thin">
        <color rgb="FF999999"/>
      </left>
      <right/>
      <top style="thin">
        <color indexed="65"/>
      </top>
      <bottom style="thin">
        <color rgb="FF999999"/>
      </bottom>
      <diagonal/>
    </border>
    <border>
      <left style="thin">
        <color indexed="65"/>
      </left>
      <right/>
      <top style="thin">
        <color indexed="65"/>
      </top>
      <bottom style="thin">
        <color rgb="FF999999"/>
      </bottom>
      <diagonal/>
    </border>
    <border>
      <left style="thin">
        <color indexed="65"/>
      </left>
      <right style="thin">
        <color rgb="FF999999"/>
      </right>
      <top style="thin">
        <color indexed="65"/>
      </top>
      <bottom style="thin">
        <color rgb="FF999999"/>
      </bottom>
      <diagonal/>
    </border>
  </borders>
  <cellStyleXfs count="12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6" fillId="0" borderId="0"/>
    <xf numFmtId="0" fontId="2" fillId="0" borderId="0"/>
    <xf numFmtId="0" fontId="2" fillId="0" borderId="0"/>
    <xf numFmtId="0" fontId="6" fillId="0" borderId="0"/>
  </cellStyleXfs>
  <cellXfs count="99">
    <xf numFmtId="0" fontId="0" fillId="0" borderId="0" xfId="0"/>
    <xf numFmtId="0" fontId="1" fillId="2" borderId="1" xfId="1" applyFont="1" applyFill="1" applyBorder="1" applyAlignment="1">
      <alignment horizontal="center"/>
    </xf>
    <xf numFmtId="164" fontId="1" fillId="0" borderId="2" xfId="1" applyNumberFormat="1" applyFont="1" applyBorder="1" applyAlignment="1">
      <alignment horizontal="right" wrapText="1"/>
    </xf>
    <xf numFmtId="0" fontId="1" fillId="0" borderId="2" xfId="1" applyFont="1" applyBorder="1" applyAlignment="1">
      <alignment wrapText="1"/>
    </xf>
    <xf numFmtId="0" fontId="1" fillId="0" borderId="2" xfId="1" applyFont="1" applyBorder="1" applyAlignment="1">
      <alignment horizontal="right" wrapText="1"/>
    </xf>
    <xf numFmtId="0" fontId="1" fillId="2" borderId="1" xfId="2" applyFont="1" applyFill="1" applyBorder="1" applyAlignment="1">
      <alignment horizontal="center"/>
    </xf>
    <xf numFmtId="0" fontId="1" fillId="0" borderId="2" xfId="2" applyFont="1" applyBorder="1" applyAlignment="1">
      <alignment wrapText="1"/>
    </xf>
    <xf numFmtId="0" fontId="1" fillId="0" borderId="2" xfId="2" applyFont="1" applyBorder="1" applyAlignment="1">
      <alignment horizontal="right" wrapText="1"/>
    </xf>
    <xf numFmtId="0" fontId="1" fillId="2" borderId="1" xfId="3" applyFont="1" applyFill="1" applyBorder="1" applyAlignment="1">
      <alignment horizontal="center"/>
    </xf>
    <xf numFmtId="0" fontId="1" fillId="0" borderId="2" xfId="3" applyFont="1" applyBorder="1" applyAlignment="1">
      <alignment wrapText="1"/>
    </xf>
    <xf numFmtId="0" fontId="1" fillId="0" borderId="2" xfId="3" applyFont="1" applyBorder="1" applyAlignment="1">
      <alignment horizontal="right" wrapText="1"/>
    </xf>
    <xf numFmtId="20" fontId="0" fillId="0" borderId="0" xfId="0" applyNumberFormat="1"/>
    <xf numFmtId="165" fontId="0" fillId="0" borderId="0" xfId="0" applyNumberFormat="1"/>
    <xf numFmtId="0" fontId="3" fillId="2" borderId="1" xfId="4" applyFont="1" applyFill="1" applyBorder="1" applyAlignment="1">
      <alignment horizontal="center"/>
    </xf>
    <xf numFmtId="165" fontId="1" fillId="0" borderId="2" xfId="4" applyNumberFormat="1" applyFont="1" applyBorder="1" applyAlignment="1">
      <alignment wrapText="1"/>
    </xf>
    <xf numFmtId="0" fontId="1" fillId="2" borderId="1" xfId="5" applyFont="1" applyFill="1" applyBorder="1" applyAlignment="1">
      <alignment horizontal="center"/>
    </xf>
    <xf numFmtId="164" fontId="1" fillId="0" borderId="2" xfId="5" applyNumberFormat="1" applyFont="1" applyBorder="1" applyAlignment="1">
      <alignment horizontal="right" wrapText="1"/>
    </xf>
    <xf numFmtId="0" fontId="1" fillId="0" borderId="2" xfId="5" applyFont="1" applyBorder="1" applyAlignment="1">
      <alignment wrapText="1"/>
    </xf>
    <xf numFmtId="0" fontId="1" fillId="0" borderId="2" xfId="5" applyFont="1" applyBorder="1" applyAlignment="1">
      <alignment horizontal="right" wrapText="1"/>
    </xf>
    <xf numFmtId="0" fontId="0" fillId="0" borderId="0" xfId="0" pivotButton="1"/>
    <xf numFmtId="164" fontId="0" fillId="0" borderId="0" xfId="0" applyNumberFormat="1"/>
    <xf numFmtId="0" fontId="1" fillId="2" borderId="1" xfId="6" applyFont="1" applyFill="1" applyBorder="1" applyAlignment="1">
      <alignment horizontal="center"/>
    </xf>
    <xf numFmtId="165" fontId="3" fillId="0" borderId="2" xfId="7" applyNumberFormat="1" applyFont="1" applyBorder="1" applyAlignment="1">
      <alignment horizontal="right" wrapText="1"/>
    </xf>
    <xf numFmtId="165" fontId="1" fillId="0" borderId="2" xfId="5" applyNumberFormat="1" applyFont="1" applyBorder="1" applyAlignment="1">
      <alignment horizontal="right" wrapText="1"/>
    </xf>
    <xf numFmtId="0" fontId="5" fillId="0" borderId="7" xfId="8" applyFont="1" applyBorder="1" applyAlignment="1">
      <alignment horizontal="center" wrapText="1"/>
    </xf>
    <xf numFmtId="0" fontId="1" fillId="2" borderId="1" xfId="9" applyFont="1" applyFill="1" applyBorder="1" applyAlignment="1">
      <alignment horizontal="center"/>
    </xf>
    <xf numFmtId="0" fontId="1" fillId="0" borderId="2" xfId="9" applyFont="1" applyBorder="1" applyAlignment="1">
      <alignment wrapText="1"/>
    </xf>
    <xf numFmtId="0" fontId="1" fillId="0" borderId="2" xfId="9" applyFont="1" applyBorder="1" applyAlignment="1">
      <alignment horizontal="right" wrapText="1"/>
    </xf>
    <xf numFmtId="0" fontId="0" fillId="0" borderId="0" xfId="0" applyAlignment="1">
      <alignment horizontal="left"/>
    </xf>
    <xf numFmtId="2" fontId="1" fillId="0" borderId="2" xfId="9" applyNumberFormat="1" applyFont="1" applyBorder="1" applyAlignment="1">
      <alignment horizontal="right" wrapText="1"/>
    </xf>
    <xf numFmtId="0" fontId="1" fillId="2" borderId="1" xfId="10" applyFont="1" applyFill="1" applyBorder="1" applyAlignment="1">
      <alignment horizontal="center"/>
    </xf>
    <xf numFmtId="0" fontId="1" fillId="0" borderId="2" xfId="10" applyFont="1" applyBorder="1" applyAlignment="1">
      <alignment wrapText="1"/>
    </xf>
    <xf numFmtId="0" fontId="1" fillId="0" borderId="2" xfId="10" applyFont="1" applyBorder="1" applyAlignment="1">
      <alignment horizontal="right" wrapText="1"/>
    </xf>
    <xf numFmtId="2" fontId="1" fillId="0" borderId="2" xfId="10" applyNumberFormat="1" applyFont="1" applyBorder="1" applyAlignment="1">
      <alignment horizontal="right" wrapText="1"/>
    </xf>
    <xf numFmtId="0" fontId="5" fillId="2" borderId="1" xfId="11" applyFont="1" applyFill="1" applyBorder="1" applyAlignment="1">
      <alignment horizontal="center"/>
    </xf>
    <xf numFmtId="0" fontId="5" fillId="0" borderId="2" xfId="11" applyFont="1" applyBorder="1" applyAlignment="1">
      <alignment wrapText="1"/>
    </xf>
    <xf numFmtId="0" fontId="5" fillId="0" borderId="2" xfId="11" applyFont="1" applyBorder="1" applyAlignment="1">
      <alignment horizontal="right" wrapText="1"/>
    </xf>
    <xf numFmtId="0" fontId="5" fillId="0" borderId="0" xfId="8" applyFont="1" applyAlignment="1">
      <alignment horizontal="center" wrapText="1"/>
    </xf>
    <xf numFmtId="0" fontId="7" fillId="4" borderId="9" xfId="8" applyFont="1" applyFill="1" applyBorder="1" applyAlignment="1">
      <alignment horizontal="center"/>
    </xf>
    <xf numFmtId="0" fontId="0" fillId="0" borderId="10" xfId="0" applyBorder="1"/>
    <xf numFmtId="0" fontId="0" fillId="0" borderId="0" xfId="0" applyAlignment="1">
      <alignment horizontal="center"/>
    </xf>
    <xf numFmtId="0" fontId="0" fillId="0" borderId="7" xfId="0" applyBorder="1"/>
    <xf numFmtId="0" fontId="0" fillId="0" borderId="8" xfId="0" applyBorder="1"/>
    <xf numFmtId="0" fontId="5" fillId="0" borderId="0" xfId="11" applyFont="1" applyAlignment="1">
      <alignment horizontal="center" wrapText="1"/>
    </xf>
    <xf numFmtId="0" fontId="5" fillId="0" borderId="9" xfId="11" applyFont="1" applyBorder="1" applyAlignment="1">
      <alignment horizontal="center" wrapText="1"/>
    </xf>
    <xf numFmtId="0" fontId="5" fillId="0" borderId="10" xfId="11" applyFont="1" applyBorder="1" applyAlignment="1">
      <alignment horizontal="center" wrapText="1"/>
    </xf>
    <xf numFmtId="0" fontId="0" fillId="0" borderId="9" xfId="0" applyBorder="1"/>
    <xf numFmtId="0" fontId="0" fillId="0" borderId="6" xfId="0" applyBorder="1"/>
    <xf numFmtId="0" fontId="0" fillId="0" borderId="10" xfId="0" applyBorder="1" applyAlignment="1">
      <alignment horizontal="center"/>
    </xf>
    <xf numFmtId="0" fontId="0" fillId="0" borderId="7" xfId="0" applyBorder="1" applyAlignment="1">
      <alignment horizontal="center"/>
    </xf>
    <xf numFmtId="0" fontId="5" fillId="0" borderId="7" xfId="11" applyFont="1" applyBorder="1" applyAlignment="1">
      <alignment horizontal="center" wrapText="1"/>
    </xf>
    <xf numFmtId="0" fontId="0" fillId="0" borderId="8" xfId="0" applyBorder="1" applyAlignment="1">
      <alignment horizontal="center"/>
    </xf>
    <xf numFmtId="0" fontId="7" fillId="3" borderId="3" xfId="8" applyFont="1" applyFill="1" applyBorder="1" applyAlignment="1">
      <alignment horizontal="center"/>
    </xf>
    <xf numFmtId="0" fontId="0" fillId="0" borderId="0" xfId="0" applyBorder="1"/>
    <xf numFmtId="0" fontId="5" fillId="0" borderId="0" xfId="11" applyFont="1" applyBorder="1" applyAlignment="1">
      <alignment horizontal="center" wrapText="1"/>
    </xf>
    <xf numFmtId="0" fontId="7" fillId="3" borderId="11" xfId="8" applyFont="1" applyFill="1" applyBorder="1" applyAlignment="1">
      <alignment horizontal="center"/>
    </xf>
    <xf numFmtId="0" fontId="7" fillId="4" borderId="12" xfId="8" applyFont="1" applyFill="1" applyBorder="1" applyAlignment="1">
      <alignment horizontal="center"/>
    </xf>
    <xf numFmtId="0" fontId="0" fillId="0" borderId="0" xfId="0" applyNumberFormat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166" fontId="0" fillId="0" borderId="0" xfId="0" pivotButton="1" applyNumberFormat="1"/>
    <xf numFmtId="166" fontId="0" fillId="0" borderId="0" xfId="0" applyNumberFormat="1" applyAlignment="1">
      <alignment horizontal="left"/>
    </xf>
    <xf numFmtId="166" fontId="0" fillId="0" borderId="0" xfId="0" applyNumberFormat="1"/>
    <xf numFmtId="0" fontId="1" fillId="0" borderId="9" xfId="11" applyFont="1" applyBorder="1" applyAlignment="1">
      <alignment horizontal="center" wrapText="1"/>
    </xf>
    <xf numFmtId="0" fontId="9" fillId="0" borderId="0" xfId="11" applyFont="1" applyBorder="1" applyAlignment="1">
      <alignment horizontal="center" wrapText="1"/>
    </xf>
    <xf numFmtId="0" fontId="9" fillId="0" borderId="9" xfId="11" applyFont="1" applyBorder="1" applyAlignment="1">
      <alignment horizontal="center" wrapText="1"/>
    </xf>
    <xf numFmtId="0" fontId="1" fillId="0" borderId="0" xfId="11" applyFont="1" applyBorder="1" applyAlignment="1">
      <alignment horizontal="center" wrapText="1"/>
    </xf>
    <xf numFmtId="167" fontId="1" fillId="2" borderId="1" xfId="10" applyNumberFormat="1" applyFont="1" applyFill="1" applyBorder="1" applyAlignment="1">
      <alignment horizontal="center"/>
    </xf>
    <xf numFmtId="167" fontId="1" fillId="0" borderId="2" xfId="10" applyNumberFormat="1" applyFont="1" applyBorder="1" applyAlignment="1">
      <alignment horizontal="right" wrapText="1"/>
    </xf>
    <xf numFmtId="167" fontId="0" fillId="0" borderId="0" xfId="0" applyNumberFormat="1"/>
    <xf numFmtId="167" fontId="1" fillId="2" borderId="1" xfId="9" applyNumberFormat="1" applyFont="1" applyFill="1" applyBorder="1" applyAlignment="1">
      <alignment horizontal="center"/>
    </xf>
    <xf numFmtId="167" fontId="1" fillId="0" borderId="2" xfId="9" applyNumberFormat="1" applyFont="1" applyBorder="1" applyAlignment="1">
      <alignment horizontal="right" wrapText="1"/>
    </xf>
    <xf numFmtId="167" fontId="5" fillId="2" borderId="1" xfId="11" applyNumberFormat="1" applyFont="1" applyFill="1" applyBorder="1" applyAlignment="1">
      <alignment horizontal="center"/>
    </xf>
    <xf numFmtId="167" fontId="5" fillId="0" borderId="2" xfId="11" applyNumberFormat="1" applyFont="1" applyBorder="1" applyAlignment="1">
      <alignment horizontal="right" wrapText="1"/>
    </xf>
    <xf numFmtId="167" fontId="1" fillId="2" borderId="1" xfId="5" applyNumberFormat="1" applyFont="1" applyFill="1" applyBorder="1" applyAlignment="1">
      <alignment horizontal="center"/>
    </xf>
    <xf numFmtId="167" fontId="1" fillId="0" borderId="2" xfId="5" applyNumberFormat="1" applyFont="1" applyBorder="1" applyAlignment="1">
      <alignment horizontal="right" wrapText="1"/>
    </xf>
    <xf numFmtId="14" fontId="0" fillId="0" borderId="0" xfId="0" applyNumberFormat="1" applyAlignment="1">
      <alignment horizontal="left" indent="1"/>
    </xf>
    <xf numFmtId="14" fontId="0" fillId="0" borderId="0" xfId="0" applyNumberFormat="1"/>
    <xf numFmtId="0" fontId="10" fillId="5" borderId="0" xfId="0" applyFont="1" applyFill="1"/>
    <xf numFmtId="0" fontId="5" fillId="0" borderId="12" xfId="8" applyFont="1" applyBorder="1" applyAlignment="1">
      <alignment horizontal="center" vertical="center" wrapText="1"/>
    </xf>
    <xf numFmtId="0" fontId="5" fillId="0" borderId="13" xfId="8" applyFont="1" applyBorder="1" applyAlignment="1">
      <alignment horizontal="center" vertical="center" wrapText="1"/>
    </xf>
    <xf numFmtId="14" fontId="7" fillId="4" borderId="9" xfId="8" applyNumberFormat="1" applyFont="1" applyFill="1" applyBorder="1" applyAlignment="1">
      <alignment horizontal="center"/>
    </xf>
    <xf numFmtId="14" fontId="7" fillId="4" borderId="0" xfId="8" applyNumberFormat="1" applyFont="1" applyFill="1" applyBorder="1" applyAlignment="1">
      <alignment horizontal="center"/>
    </xf>
    <xf numFmtId="14" fontId="7" fillId="4" borderId="10" xfId="8" applyNumberFormat="1" applyFont="1" applyFill="1" applyBorder="1" applyAlignment="1">
      <alignment horizontal="center"/>
    </xf>
    <xf numFmtId="0" fontId="7" fillId="3" borderId="3" xfId="8" applyFont="1" applyFill="1" applyBorder="1" applyAlignment="1">
      <alignment horizontal="center"/>
    </xf>
    <xf numFmtId="0" fontId="7" fillId="3" borderId="4" xfId="8" applyFont="1" applyFill="1" applyBorder="1" applyAlignment="1">
      <alignment horizontal="center"/>
    </xf>
    <xf numFmtId="0" fontId="7" fillId="3" borderId="5" xfId="8" applyFont="1" applyFill="1" applyBorder="1" applyAlignment="1">
      <alignment horizontal="center"/>
    </xf>
    <xf numFmtId="0" fontId="8" fillId="3" borderId="3" xfId="8" applyFont="1" applyFill="1" applyBorder="1" applyAlignment="1">
      <alignment horizontal="center"/>
    </xf>
    <xf numFmtId="0" fontId="8" fillId="3" borderId="5" xfId="8" applyFont="1" applyFill="1" applyBorder="1" applyAlignment="1">
      <alignment horizontal="center"/>
    </xf>
    <xf numFmtId="14" fontId="7" fillId="4" borderId="0" xfId="8" applyNumberFormat="1" applyFont="1" applyFill="1" applyAlignment="1">
      <alignment horizontal="center"/>
    </xf>
    <xf numFmtId="0" fontId="5" fillId="0" borderId="9" xfId="8" applyFont="1" applyBorder="1" applyAlignment="1">
      <alignment horizontal="center" vertical="center" wrapText="1"/>
    </xf>
    <xf numFmtId="0" fontId="5" fillId="0" borderId="6" xfId="8" applyFont="1" applyBorder="1" applyAlignment="1">
      <alignment horizontal="center" vertical="center" wrapText="1"/>
    </xf>
  </cellXfs>
  <cellStyles count="12">
    <cellStyle name="Normální" xfId="0" builtinId="0"/>
    <cellStyle name="Normální_List4" xfId="9" xr:uid="{C519AA91-A7FE-4E8E-BBBC-B12D2E1B0B4D}"/>
    <cellStyle name="Normální_Longo_01" xfId="2" xr:uid="{B46C2825-EEB2-4BA6-944F-0D482A32EDA5}"/>
    <cellStyle name="Normální_noLongo" xfId="1" xr:uid="{AE559AB6-078F-4BE8-AB21-90E2E56134E5}"/>
    <cellStyle name="Normální_noLongo_01" xfId="3" xr:uid="{60F12BA9-6CB6-437D-BA37-F7F6A65CB0CA}"/>
    <cellStyle name="Normální_spojeni" xfId="4" xr:uid="{35EA26E9-7CD7-4155-B1C9-FB2A05C4C002}"/>
    <cellStyle name="Normální_spojeniCERVEN" xfId="5" xr:uid="{4F8ABAB2-8067-4B8E-9637-B2BA32395E5D}"/>
    <cellStyle name="Normální_spojeniZARI" xfId="6" xr:uid="{9132935F-F2C6-4547-96A4-AA1FDE5E8C28}"/>
    <cellStyle name="Normální_spojeniZARI_1" xfId="7" xr:uid="{58EAFF6D-73E0-42F3-B01C-54264D41ABDE}"/>
    <cellStyle name="Normální_Tabulka_DATA" xfId="11" xr:uid="{792AD2E0-AE30-49D1-ABF7-83E382D99353}"/>
    <cellStyle name="Normální_Tabulka_zari" xfId="8" xr:uid="{FA9E5E49-44D6-4DE8-96CD-645763E2A1AB}"/>
    <cellStyle name="Normální_Utilizace_Saly_DATA" xfId="10" xr:uid="{0D36B80A-15F5-4551-AEDB-6D69EC27C2C4}"/>
  </cellStyles>
  <dxfs count="23">
    <dxf>
      <numFmt numFmtId="165" formatCode="h:mm;@"/>
    </dxf>
    <dxf>
      <numFmt numFmtId="165" formatCode="h:mm;@"/>
    </dxf>
    <dxf>
      <numFmt numFmtId="165" formatCode="h:mm;@"/>
    </dxf>
    <dxf>
      <numFmt numFmtId="166" formatCode="[$-405]d\-mmm\.;@"/>
    </dxf>
    <dxf>
      <numFmt numFmtId="166" formatCode="[$-405]d\-mmm\.;@"/>
    </dxf>
    <dxf>
      <numFmt numFmtId="166" formatCode="[$-405]d\-mmm\.;@"/>
    </dxf>
    <dxf>
      <numFmt numFmtId="0" formatCode="General"/>
    </dxf>
    <dxf>
      <numFmt numFmtId="0" formatCode="General"/>
    </dxf>
    <dxf>
      <numFmt numFmtId="166" formatCode="[$-405]d\-mmm\.;@"/>
    </dxf>
    <dxf>
      <numFmt numFmtId="166" formatCode="[$-405]d\-mmm\.;@"/>
    </dxf>
    <dxf>
      <numFmt numFmtId="166" formatCode="[$-405]d\-mmm\.;@"/>
    </dxf>
    <dxf>
      <numFmt numFmtId="166" formatCode="[$-405]d\-mmm\.;@"/>
    </dxf>
    <dxf>
      <numFmt numFmtId="166" formatCode="[$-405]d\-mmm\.;@"/>
    </dxf>
    <dxf>
      <numFmt numFmtId="165" formatCode="h:mm;@"/>
    </dxf>
    <dxf>
      <numFmt numFmtId="165" formatCode="h:mm;@"/>
    </dxf>
    <dxf>
      <numFmt numFmtId="165" formatCode="h:mm;@"/>
    </dxf>
    <dxf>
      <numFmt numFmtId="165" formatCode="h:mm;@"/>
    </dxf>
    <dxf>
      <numFmt numFmtId="165" formatCode="h:mm;@"/>
    </dxf>
    <dxf>
      <numFmt numFmtId="165" formatCode="h:mm;@"/>
    </dxf>
    <dxf>
      <numFmt numFmtId="165" formatCode="h:mm;@"/>
    </dxf>
    <dxf>
      <numFmt numFmtId="165" formatCode="h:mm;@"/>
    </dxf>
    <dxf>
      <numFmt numFmtId="165" formatCode="h:mm;@"/>
    </dxf>
    <dxf>
      <numFmt numFmtId="165" formatCode="h:mm;@"/>
    </dxf>
  </dxfs>
  <tableStyles count="0" defaultTableStyle="TableStyleMedium2" defaultPivotStyle="PivotStyleLight16"/>
  <colors>
    <mruColors>
      <color rgb="FFFEE1DE"/>
      <color rgb="FFFDC1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hartsheet" Target="chartsheets/sheet7.xml"/><Relationship Id="rId18" Type="http://schemas.openxmlformats.org/officeDocument/2006/relationships/worksheet" Target="worksheets/sheet11.xml"/><Relationship Id="rId26" Type="http://schemas.openxmlformats.org/officeDocument/2006/relationships/worksheet" Target="worksheets/sheet19.xml"/><Relationship Id="rId39" Type="http://schemas.openxmlformats.org/officeDocument/2006/relationships/pivotCacheDefinition" Target="pivotCache/pivotCacheDefinition3.xml"/><Relationship Id="rId3" Type="http://schemas.openxmlformats.org/officeDocument/2006/relationships/chartsheet" Target="chartsheets/sheet1.xml"/><Relationship Id="rId21" Type="http://schemas.openxmlformats.org/officeDocument/2006/relationships/worksheet" Target="worksheets/sheet14.xml"/><Relationship Id="rId34" Type="http://schemas.openxmlformats.org/officeDocument/2006/relationships/worksheet" Target="worksheets/sheet27.xml"/><Relationship Id="rId42" Type="http://schemas.openxmlformats.org/officeDocument/2006/relationships/pivotCacheDefinition" Target="pivotCache/pivotCacheDefinition6.xml"/><Relationship Id="rId47" Type="http://schemas.openxmlformats.org/officeDocument/2006/relationships/pivotCacheDefinition" Target="pivotCache/pivotCacheDefinition11.xml"/><Relationship Id="rId50" Type="http://schemas.openxmlformats.org/officeDocument/2006/relationships/sharedStrings" Target="sharedStrings.xml"/><Relationship Id="rId7" Type="http://schemas.openxmlformats.org/officeDocument/2006/relationships/chartsheet" Target="chartsheets/sheet4.xml"/><Relationship Id="rId12" Type="http://schemas.openxmlformats.org/officeDocument/2006/relationships/chartsheet" Target="chartsheets/sheet6.xml"/><Relationship Id="rId17" Type="http://schemas.openxmlformats.org/officeDocument/2006/relationships/worksheet" Target="worksheets/sheet10.xml"/><Relationship Id="rId25" Type="http://schemas.openxmlformats.org/officeDocument/2006/relationships/worksheet" Target="worksheets/sheet18.xml"/><Relationship Id="rId33" Type="http://schemas.openxmlformats.org/officeDocument/2006/relationships/worksheet" Target="worksheets/sheet26.xml"/><Relationship Id="rId38" Type="http://schemas.openxmlformats.org/officeDocument/2006/relationships/pivotCacheDefinition" Target="pivotCache/pivotCacheDefinition2.xml"/><Relationship Id="rId46" Type="http://schemas.openxmlformats.org/officeDocument/2006/relationships/pivotCacheDefinition" Target="pivotCache/pivotCacheDefinition10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9.xml"/><Relationship Id="rId20" Type="http://schemas.openxmlformats.org/officeDocument/2006/relationships/worksheet" Target="worksheets/sheet13.xml"/><Relationship Id="rId29" Type="http://schemas.openxmlformats.org/officeDocument/2006/relationships/worksheet" Target="worksheets/sheet22.xml"/><Relationship Id="rId41" Type="http://schemas.openxmlformats.org/officeDocument/2006/relationships/pivotCacheDefinition" Target="pivotCache/pivotCacheDefinition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11" Type="http://schemas.openxmlformats.org/officeDocument/2006/relationships/worksheet" Target="worksheets/sheet6.xml"/><Relationship Id="rId24" Type="http://schemas.openxmlformats.org/officeDocument/2006/relationships/worksheet" Target="worksheets/sheet17.xml"/><Relationship Id="rId32" Type="http://schemas.openxmlformats.org/officeDocument/2006/relationships/worksheet" Target="worksheets/sheet25.xml"/><Relationship Id="rId37" Type="http://schemas.openxmlformats.org/officeDocument/2006/relationships/pivotCacheDefinition" Target="pivotCache/pivotCacheDefinition1.xml"/><Relationship Id="rId40" Type="http://schemas.openxmlformats.org/officeDocument/2006/relationships/pivotCacheDefinition" Target="pivotCache/pivotCacheDefinition4.xml"/><Relationship Id="rId45" Type="http://schemas.openxmlformats.org/officeDocument/2006/relationships/pivotCacheDefinition" Target="pivotCache/pivotCacheDefinition9.xml"/><Relationship Id="rId5" Type="http://schemas.openxmlformats.org/officeDocument/2006/relationships/chartsheet" Target="chartsheets/sheet3.xml"/><Relationship Id="rId15" Type="http://schemas.openxmlformats.org/officeDocument/2006/relationships/worksheet" Target="worksheets/sheet8.xml"/><Relationship Id="rId23" Type="http://schemas.openxmlformats.org/officeDocument/2006/relationships/worksheet" Target="worksheets/sheet16.xml"/><Relationship Id="rId28" Type="http://schemas.openxmlformats.org/officeDocument/2006/relationships/worksheet" Target="worksheets/sheet21.xml"/><Relationship Id="rId36" Type="http://schemas.openxmlformats.org/officeDocument/2006/relationships/worksheet" Target="worksheets/sheet29.xml"/><Relationship Id="rId49" Type="http://schemas.openxmlformats.org/officeDocument/2006/relationships/styles" Target="styles.xml"/><Relationship Id="rId10" Type="http://schemas.openxmlformats.org/officeDocument/2006/relationships/worksheet" Target="worksheets/sheet5.xml"/><Relationship Id="rId19" Type="http://schemas.openxmlformats.org/officeDocument/2006/relationships/worksheet" Target="worksheets/sheet12.xml"/><Relationship Id="rId31" Type="http://schemas.openxmlformats.org/officeDocument/2006/relationships/worksheet" Target="worksheets/sheet24.xml"/><Relationship Id="rId44" Type="http://schemas.openxmlformats.org/officeDocument/2006/relationships/pivotCacheDefinition" Target="pivotCache/pivotCacheDefinition8.xml"/><Relationship Id="rId4" Type="http://schemas.openxmlformats.org/officeDocument/2006/relationships/chartsheet" Target="chartsheets/sheet2.xml"/><Relationship Id="rId9" Type="http://schemas.openxmlformats.org/officeDocument/2006/relationships/worksheet" Target="worksheets/sheet4.xml"/><Relationship Id="rId14" Type="http://schemas.openxmlformats.org/officeDocument/2006/relationships/worksheet" Target="worksheets/sheet7.xml"/><Relationship Id="rId22" Type="http://schemas.openxmlformats.org/officeDocument/2006/relationships/worksheet" Target="worksheets/sheet15.xml"/><Relationship Id="rId27" Type="http://schemas.openxmlformats.org/officeDocument/2006/relationships/worksheet" Target="worksheets/sheet20.xml"/><Relationship Id="rId30" Type="http://schemas.openxmlformats.org/officeDocument/2006/relationships/worksheet" Target="worksheets/sheet23.xml"/><Relationship Id="rId35" Type="http://schemas.openxmlformats.org/officeDocument/2006/relationships/worksheet" Target="worksheets/sheet28.xml"/><Relationship Id="rId43" Type="http://schemas.openxmlformats.org/officeDocument/2006/relationships/pivotCacheDefinition" Target="pivotCache/pivotCacheDefinition7.xml"/><Relationship Id="rId48" Type="http://schemas.openxmlformats.org/officeDocument/2006/relationships/theme" Target="theme/theme1.xml"/><Relationship Id="rId8" Type="http://schemas.openxmlformats.org/officeDocument/2006/relationships/chartsheet" Target="chartsheets/sheet5.xml"/><Relationship Id="rId51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6.xml"/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8.xml"/><Relationship Id="rId1" Type="http://schemas.openxmlformats.org/officeDocument/2006/relationships/themeOverride" Target="../theme/themeOverride5.xml"/></Relationships>
</file>

<file path=xl/charts/_rels/chart6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10.xml"/><Relationship Id="rId1" Type="http://schemas.openxmlformats.org/officeDocument/2006/relationships/themeOverride" Target="../theme/themeOverride6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[VyuzitiLONGO.xlsx]Graf01_KT!Kontingenční tabulka2</c:name>
    <c:fmtId val="1"/>
  </c:pivotSource>
  <c:chart>
    <c:title>
      <c:tx>
        <c:strRef>
          <c:f>nastaveni!$B$2</c:f>
          <c:strCache>
            <c:ptCount val="1"/>
            <c:pt idx="0">
              <c:v>Porovnání sálů s LONGO provozem se sály s běžným provozem se standardní operační dobou v měsíci duben 2025</c:v>
            </c:pt>
          </c:strCache>
        </c:strRef>
      </c:tx>
      <c:overlay val="0"/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lang="en-US" sz="140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chemeClr val="accent2"/>
          </a:solidFill>
          <a:ln w="0">
            <a:solidFill>
              <a:schemeClr val="accent2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864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16"/>
        <c:spPr>
          <a:solidFill>
            <a:schemeClr val="accent1"/>
          </a:solidFill>
          <a:ln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756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17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00B050"/>
            </a:solidFill>
            <a:ln w="9525">
              <a:solidFill>
                <a:srgbClr val="00B050"/>
              </a:solidFill>
            </a:ln>
            <a:effectLst/>
          </c:spPr>
        </c:marker>
        <c:dLbl>
          <c:idx val="0"/>
          <c:spPr>
            <a:solidFill>
              <a:schemeClr val="accent6">
                <a:lumMod val="20000"/>
                <a:lumOff val="80000"/>
                <a:alpha val="73000"/>
              </a:schemeClr>
            </a:solidFill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00B05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C0000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spPr>
          <a:solidFill>
            <a:schemeClr val="accent1"/>
          </a:solidFill>
          <a:ln w="0"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</c:pivotFmt>
      <c:pivotFmt>
        <c:idx val="20"/>
        <c:dLbl>
          <c:idx val="0"/>
          <c:layout>
            <c:manualLayout>
              <c:x val="-9.1431771686409549E-2"/>
              <c:y val="0.17534200090490504"/>
            </c:manualLayout>
          </c:layout>
          <c:tx>
            <c:rich>
              <a:bodyPr rot="-5400000" spcFirstLastPara="1" vertOverflow="ellipsis" vert="horz" wrap="square" lIns="720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Přidat text</a:t>
                </a:r>
              </a:p>
            </c:rich>
          </c:tx>
          <c:spPr>
            <a:noFill/>
            <a:ln>
              <a:noFill/>
            </a:ln>
            <a:effectLst/>
          </c:sp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1"/>
        <c:spPr>
          <a:solidFill>
            <a:schemeClr val="accent2"/>
          </a:solidFill>
          <a:ln w="0">
            <a:solidFill>
              <a:schemeClr val="accent2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864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2"/>
        <c:dLbl>
          <c:idx val="0"/>
          <c:layout>
            <c:manualLayout>
              <c:x val="-9.1431771686409549E-2"/>
              <c:y val="0.17534200090490504"/>
            </c:manualLayout>
          </c:layout>
          <c:tx>
            <c:rich>
              <a:bodyPr rot="-5400000" spcFirstLastPara="1" vertOverflow="ellipsis" vert="horz" wrap="square" lIns="720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Přidat text</a:t>
                </a:r>
              </a:p>
            </c:rich>
          </c:tx>
          <c:spPr>
            <a:noFill/>
            <a:ln>
              <a:noFill/>
            </a:ln>
            <a:effectLst/>
          </c:sp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3"/>
        <c:spPr>
          <a:solidFill>
            <a:schemeClr val="accent1"/>
          </a:solidFill>
          <a:ln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756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4"/>
        <c:spPr>
          <a:solidFill>
            <a:schemeClr val="accent1"/>
          </a:solidFill>
          <a:ln w="0"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</c:pivotFmt>
      <c:pivotFmt>
        <c:idx val="25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00B050"/>
            </a:solidFill>
            <a:ln w="9525">
              <a:solidFill>
                <a:srgbClr val="00B050"/>
              </a:solidFill>
            </a:ln>
            <a:effectLst/>
          </c:spPr>
        </c:marker>
        <c:dLbl>
          <c:idx val="0"/>
          <c:spPr>
            <a:solidFill>
              <a:schemeClr val="accent6">
                <a:lumMod val="20000"/>
                <a:lumOff val="80000"/>
                <a:alpha val="73000"/>
              </a:schemeClr>
            </a:solidFill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00B05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6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C0000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nastaveni!$B$2</c:f>
              <c:strCache>
                <c:ptCount val="1"/>
                <c:pt idx="0">
                  <c:v> LONGO</c:v>
                </c:pt>
              </c:strCache>
            </c:strRef>
          </c:tx>
          <c:spPr>
            <a:solidFill>
              <a:schemeClr val="accent2"/>
            </a:solidFill>
            <a:ln w="0">
              <a:solidFill>
                <a:schemeClr val="accent2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864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0">
                      <a:solidFill>
                        <a:schemeClr val="accent1">
                          <a:alpha val="1000"/>
                        </a:schemeClr>
                      </a:solidFill>
                    </a:ln>
                  </c:spPr>
                </c15:leaderLines>
              </c:ext>
            </c:extLst>
          </c:dLbls>
          <c:cat>
            <c:strRef>
              <c:f>nastaveni!$B$2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nastaveni!$B$2</c:f>
              <c:numCache>
                <c:formatCode>h:mm;@</c:formatCode>
                <c:ptCount val="1"/>
              </c:numCache>
            </c:numRef>
          </c:val>
          <c:extLst>
            <c:ext xmlns:c16="http://schemas.microsoft.com/office/drawing/2014/chart" uri="{C3380CC4-5D6E-409C-BE32-E72D297353CC}">
              <c16:uniqueId val="{00000000-CC6F-4EDF-A9B2-D38625449E37}"/>
            </c:ext>
          </c:extLst>
        </c:ser>
        <c:ser>
          <c:idx val="1"/>
          <c:order val="1"/>
          <c:tx>
            <c:strRef>
              <c:f>nastaveni!$B$2</c:f>
              <c:strCache>
                <c:ptCount val="1"/>
                <c:pt idx="0">
                  <c:v>  noLONGO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 w="0"/>
            </a:sp3d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7665-4949-8A6B-7FE13650C04E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743-4FCC-AECC-A31951A3407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756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nastaveni!$B$2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nastaveni!$B$2</c:f>
              <c:numCache>
                <c:formatCode>h:mm;@</c:formatCode>
                <c:ptCount val="1"/>
              </c:numCache>
            </c:numRef>
          </c:val>
          <c:extLst>
            <c:ext xmlns:c16="http://schemas.microsoft.com/office/drawing/2014/chart" uri="{C3380CC4-5D6E-409C-BE32-E72D297353CC}">
              <c16:uniqueId val="{00000001-CC6F-4EDF-A9B2-D38625449E3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0"/>
        <c:axId val="411339392"/>
        <c:axId val="411341032"/>
      </c:barChart>
      <c:lineChart>
        <c:grouping val="standard"/>
        <c:varyColors val="0"/>
        <c:ser>
          <c:idx val="2"/>
          <c:order val="2"/>
          <c:tx>
            <c:strRef>
              <c:f>nastaveni!$B$2</c:f>
              <c:strCache>
                <c:ptCount val="1"/>
                <c:pt idx="0">
                  <c:v> PrvniRez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rgbClr val="00B050"/>
              </a:solidFill>
              <a:ln w="9525">
                <a:solidFill>
                  <a:srgbClr val="00B050"/>
                </a:solidFill>
              </a:ln>
              <a:effectLst/>
            </c:spPr>
          </c:marker>
          <c:dLbls>
            <c:spPr>
              <a:solidFill>
                <a:schemeClr val="accent6">
                  <a:lumMod val="20000"/>
                  <a:lumOff val="80000"/>
                  <a:alpha val="73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00B050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nastaveni!$B$2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nastaveni!$B$2</c:f>
              <c:numCache>
                <c:formatCode>h:mm;@</c:formatCode>
                <c:ptCount val="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65-4949-8A6B-7FE13650C04E}"/>
            </c:ext>
          </c:extLst>
        </c:ser>
        <c:ser>
          <c:idx val="3"/>
          <c:order val="3"/>
          <c:tx>
            <c:strRef>
              <c:f>nastaveni!$B$2</c:f>
              <c:strCache>
                <c:ptCount val="1"/>
                <c:pt idx="0">
                  <c:v> PosledniOdvozPacienta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rgbClr val="C00000"/>
              </a:solidFill>
              <a:ln w="9525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nastaveni!$B$2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nastaveni!$B$2</c:f>
              <c:numCache>
                <c:formatCode>h:mm;@</c:formatCode>
                <c:ptCount val="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665-4949-8A6B-7FE13650C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2290096"/>
        <c:axId val="642293704"/>
      </c:lineChart>
      <c:catAx>
        <c:axId val="41133939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sály a datumy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411341032"/>
        <c:crosses val="autoZero"/>
        <c:auto val="1"/>
        <c:lblAlgn val="ctr"/>
        <c:lblOffset val="100"/>
        <c:noMultiLvlLbl val="0"/>
      </c:catAx>
      <c:valAx>
        <c:axId val="411341032"/>
        <c:scaling>
          <c:orientation val="minMax"/>
          <c:max val="0.70000000000000007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1000" b="1" i="0" u="none" strike="noStrike" kern="1200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effectLst/>
                    <a:latin typeface="+mn-lt"/>
                    <a:ea typeface="+mn-ea"/>
                    <a:cs typeface="+mn-cs"/>
                  </a:rPr>
                  <a:t>čas v HH:MM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h:mm;@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2"/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411339392"/>
        <c:crosses val="autoZero"/>
        <c:crossBetween val="between"/>
        <c:majorUnit val="4.1680000000000009E-2"/>
      </c:valAx>
      <c:valAx>
        <c:axId val="642293704"/>
        <c:scaling>
          <c:orientation val="minMax"/>
          <c:max val="1"/>
          <c:min val="0.29200000000000004"/>
        </c:scaling>
        <c:delete val="0"/>
        <c:axPos val="r"/>
        <c:numFmt formatCode="h:mm;@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rgbClr val="C00000"/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642290096"/>
        <c:crosses val="max"/>
        <c:crossBetween val="between"/>
        <c:majorUnit val="4.1680000000000009E-2"/>
      </c:valAx>
      <c:catAx>
        <c:axId val="642290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4229370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accent5">
            <a:lumMod val="5000"/>
            <a:lumOff val="95000"/>
          </a:schemeClr>
        </a:gs>
        <a:gs pos="74000">
          <a:schemeClr val="accent5">
            <a:lumMod val="45000"/>
            <a:lumOff val="55000"/>
          </a:schemeClr>
        </a:gs>
        <a:gs pos="83000">
          <a:schemeClr val="accent5">
            <a:lumMod val="45000"/>
            <a:lumOff val="55000"/>
          </a:schemeClr>
        </a:gs>
        <a:gs pos="100000">
          <a:schemeClr val="accent5">
            <a:lumMod val="30000"/>
            <a:lumOff val="70000"/>
          </a:schemeClr>
        </a:gs>
      </a:gsLst>
      <a:lin ang="16200000" scaled="1"/>
      <a:tileRect/>
    </a:gra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userShapes r:id="rId2"/>
  <c:extLst>
    <c:ext xmlns:c14="http://schemas.microsoft.com/office/drawing/2007/8/2/chart" uri="{781A3756-C4B2-4CAC-9D66-4F8BD8637D16}">
      <c14:pivotOptions>
        <c14:dropZoneFilter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[VyuzitiLONGO.xlsx]List5!Kontingenční tabulka1</c:name>
    <c:fmtId val="1"/>
  </c:pivotSource>
  <c:chart>
    <c:title>
      <c:tx>
        <c:strRef>
          <c:f>nastaveni!$B$4</c:f>
          <c:strCache>
            <c:ptCount val="1"/>
            <c:pt idx="0">
              <c:v>Utilizace řezu/celková + PLÁN (v %) - dle klinik - jedna klinika na jednom sále v jeden den</c:v>
            </c:pt>
          </c:strCache>
        </c:strRef>
      </c:tx>
      <c:overlay val="0"/>
      <c:txPr>
        <a:bodyPr/>
        <a:lstStyle/>
        <a:p>
          <a:pPr algn="ctr" rtl="0">
            <a:defRPr lang="en-US" sz="140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92D050"/>
            </a:solidFill>
            <a:ln w="9525">
              <a:solidFill>
                <a:srgbClr val="0070C0"/>
              </a:solidFill>
            </a:ln>
            <a:effectLst/>
          </c:spPr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6"/>
          </a:solidFill>
          <a:ln>
            <a:noFill/>
          </a:ln>
          <a:effectLst/>
        </c:spPr>
        <c:marker>
          <c:symbol val="none"/>
        </c:marker>
      </c:pivotFmt>
      <c:pivotFmt>
        <c:idx val="13"/>
        <c:spPr>
          <a:solidFill>
            <a:schemeClr val="accent6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 w="19050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chemeClr val="accent1"/>
          </a:solidFill>
          <a:ln w="19050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6"/>
        <c:spPr>
          <a:solidFill>
            <a:schemeClr val="accent1"/>
          </a:solidFill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solidFill>
            <a:schemeClr val="accent4"/>
          </a:solidFill>
          <a:ln>
            <a:noFill/>
          </a:ln>
          <a:effectLst/>
        </c:spPr>
        <c:marker>
          <c:symbol val="none"/>
        </c:marker>
      </c:pivotFmt>
      <c:pivotFmt>
        <c:idx val="1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1"/>
        <c:spPr>
          <a:solidFill>
            <a:schemeClr val="accent1"/>
          </a:solidFill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92D050"/>
            </a:solidFill>
            <a:ln w="9525">
              <a:solidFill>
                <a:srgbClr val="002060"/>
              </a:solidFill>
            </a:ln>
            <a:effectLst/>
          </c:spPr>
        </c:marker>
      </c:pivotFmt>
      <c:pivotFmt>
        <c:idx val="2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3"/>
        <c:spPr>
          <a:solidFill>
            <a:srgbClr val="70AD47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4"/>
        <c:spPr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ED7D31"/>
            </a:solidFill>
            <a:ln w="9525">
              <a:solidFill>
                <a:sysClr val="windowText" lastClr="0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5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70AD47"/>
            </a:solidFill>
            <a:ln w="9525">
              <a:solidFill>
                <a:sysClr val="windowText" lastClr="000000">
                  <a:lumMod val="95000"/>
                  <a:lumOff val="5000"/>
                </a:sys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60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6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92D050"/>
            </a:solidFill>
            <a:ln w="9525">
              <a:solidFill>
                <a:srgbClr val="002060"/>
              </a:solidFill>
            </a:ln>
            <a:effectLst/>
          </c:spPr>
        </c:marker>
      </c:pivotFmt>
      <c:pivotFmt>
        <c:idx val="27"/>
        <c:spPr>
          <a:solidFill>
            <a:schemeClr val="accent2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  <c:spPr>
          <a:solidFill>
            <a:srgbClr val="70AD47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9"/>
        <c:spPr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ED7D31"/>
            </a:solidFill>
            <a:ln w="9525">
              <a:solidFill>
                <a:sysClr val="windowText" lastClr="0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0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70AD47"/>
            </a:solidFill>
            <a:ln w="9525">
              <a:solidFill>
                <a:sysClr val="windowText" lastClr="000000">
                  <a:lumMod val="95000"/>
                  <a:lumOff val="5000"/>
                </a:sys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60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1"/>
      </c:pivotFmt>
      <c:pivotFmt>
        <c:idx val="32"/>
        <c:spPr>
          <a:solidFill>
            <a:schemeClr val="accent2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3"/>
        <c:spPr>
          <a:solidFill>
            <a:srgbClr val="70AD47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4"/>
        <c:spPr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ED7D31"/>
            </a:solidFill>
            <a:ln w="9525">
              <a:solidFill>
                <a:sysClr val="windowText" lastClr="0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5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70AD47"/>
            </a:solidFill>
            <a:ln w="9525">
              <a:solidFill>
                <a:sysClr val="windowText" lastClr="000000">
                  <a:lumMod val="95000"/>
                  <a:lumOff val="5000"/>
                </a:sys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60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</c:pivotFmts>
    <c:plotArea>
      <c:layout>
        <c:manualLayout>
          <c:layoutTarget val="inner"/>
          <c:xMode val="edge"/>
          <c:yMode val="edge"/>
          <c:x val="3.4838416989267484E-2"/>
          <c:y val="0.13045987145024351"/>
          <c:w val="0.91216887144138448"/>
          <c:h val="0.70912326762674827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nastaveni!$B$4</c:f>
              <c:strCache>
                <c:ptCount val="1"/>
                <c:pt idx="0">
                  <c:v> UtilizaceCelkova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2">
                        <a:lumMod val="20000"/>
                        <a:lumOff val="8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nastaveni!$B$4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nastaveni!$B$4</c:f>
              <c:numCache>
                <c:formatCode>General</c:formatCode>
                <c:ptCount val="1"/>
              </c:numCache>
            </c:numRef>
          </c:val>
          <c:extLst>
            <c:ext xmlns:c16="http://schemas.microsoft.com/office/drawing/2014/chart" uri="{C3380CC4-5D6E-409C-BE32-E72D297353CC}">
              <c16:uniqueId val="{00000001-07F9-4CC5-A609-F088BE7C9FBA}"/>
            </c:ext>
          </c:extLst>
        </c:ser>
        <c:ser>
          <c:idx val="3"/>
          <c:order val="3"/>
          <c:tx>
            <c:strRef>
              <c:f>nastaveni!$B$4</c:f>
              <c:strCache>
                <c:ptCount val="1"/>
                <c:pt idx="0">
                  <c:v> UtilizaceCelkovaPLAN</c:v>
                </c:pt>
              </c:strCache>
            </c:strRef>
          </c:tx>
          <c:spPr>
            <a:solidFill>
              <a:srgbClr val="70AD4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6">
                        <a:lumMod val="20000"/>
                        <a:lumOff val="8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nastaveni!$B$4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nastaveni!$B$4</c:f>
              <c:numCache>
                <c:formatCode>General</c:formatCode>
                <c:ptCount val="1"/>
              </c:numCache>
            </c:numRef>
          </c:val>
          <c:extLst>
            <c:ext xmlns:c16="http://schemas.microsoft.com/office/drawing/2014/chart" uri="{C3380CC4-5D6E-409C-BE32-E72D297353CC}">
              <c16:uniqueId val="{00000003-07F9-4CC5-A609-F088BE7C9F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74"/>
        <c:overlap val="36"/>
        <c:axId val="627899648"/>
        <c:axId val="627896368"/>
      </c:barChart>
      <c:lineChart>
        <c:grouping val="standard"/>
        <c:varyColors val="0"/>
        <c:ser>
          <c:idx val="0"/>
          <c:order val="0"/>
          <c:tx>
            <c:strRef>
              <c:f>nastaveni!$B$4</c:f>
              <c:strCache>
                <c:ptCount val="1"/>
                <c:pt idx="0">
                  <c:v> UtilizaceRezu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20"/>
            <c:spPr>
              <a:solidFill>
                <a:srgbClr val="ED7D31"/>
              </a:solidFill>
              <a:ln w="9525">
                <a:solidFill>
                  <a:sysClr val="windowText" lastClr="0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108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2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nastaveni!$B$4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nastaveni!$B$4</c:f>
              <c:numCache>
                <c:formatCode>General</c:formatCode>
                <c:ptCount val="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7F9-4CC5-A609-F088BE7C9FBA}"/>
            </c:ext>
          </c:extLst>
        </c:ser>
        <c:ser>
          <c:idx val="2"/>
          <c:order val="2"/>
          <c:tx>
            <c:strRef>
              <c:f>nastaveni!$B$4</c:f>
              <c:strCache>
                <c:ptCount val="1"/>
                <c:pt idx="0">
                  <c:v> UtilizaceRezuPLAN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21"/>
            <c:spPr>
              <a:solidFill>
                <a:srgbClr val="70AD47"/>
              </a:solidFill>
              <a:ln w="9525">
                <a:solidFill>
                  <a:sysClr val="windowText" lastClr="000000">
                    <a:lumMod val="95000"/>
                    <a:lumOff val="5000"/>
                  </a:sysClr>
                </a:solidFill>
              </a:ln>
              <a:effectLst/>
            </c:spPr>
          </c:marker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0-5CEA-4986-A60A-2A2FADA13E0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108000" tIns="19050" rIns="360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6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nastaveni!$B$4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nastaveni!$B$4</c:f>
              <c:numCache>
                <c:formatCode>General</c:formatCode>
                <c:ptCount val="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7F9-4CC5-A609-F088BE7C9F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7899648"/>
        <c:axId val="627896368"/>
      </c:lineChart>
      <c:catAx>
        <c:axId val="627899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627896368"/>
        <c:crosses val="autoZero"/>
        <c:auto val="1"/>
        <c:lblAlgn val="ctr"/>
        <c:lblOffset val="100"/>
        <c:noMultiLvlLbl val="0"/>
      </c:catAx>
      <c:valAx>
        <c:axId val="627896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627899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5555142577795714"/>
          <c:y val="0.94376365564646025"/>
          <c:w val="0.49755255333902149"/>
          <c:h val="3.56681313000775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extLst>
    <c:ext xmlns:c14="http://schemas.microsoft.com/office/drawing/2007/8/2/chart" uri="{781A3756-C4B2-4CAC-9D66-4F8BD8637D16}">
      <c14:pivotOptions>
        <c14:dropZoneFilter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[VyuzitiLONGO.xlsx]Utilizace_Saly_DATA_KT!Kontingenční tabulka1</c:name>
    <c:fmtId val="1"/>
  </c:pivotSource>
  <c:chart>
    <c:title>
      <c:tx>
        <c:strRef>
          <c:f>nastaveni!$B$3</c:f>
          <c:strCache>
            <c:ptCount val="1"/>
            <c:pt idx="0">
              <c:v>Utilizace řezu/celková + PLÁN (v %) - dle sálů</c:v>
            </c:pt>
          </c:strCache>
        </c:strRef>
      </c:tx>
      <c:overlay val="0"/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92D050"/>
            </a:solidFill>
            <a:ln w="9525">
              <a:solidFill>
                <a:srgbClr val="0070C0"/>
              </a:solidFill>
            </a:ln>
            <a:effectLst/>
          </c:spPr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6"/>
          </a:solidFill>
          <a:ln>
            <a:noFill/>
          </a:ln>
          <a:effectLst/>
        </c:spPr>
        <c:marker>
          <c:symbol val="none"/>
        </c:marker>
      </c:pivotFmt>
      <c:pivotFmt>
        <c:idx val="13"/>
        <c:spPr>
          <a:solidFill>
            <a:schemeClr val="accent6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 w="19050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chemeClr val="accent1"/>
          </a:solidFill>
          <a:ln w="19050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6"/>
        <c:spPr>
          <a:solidFill>
            <a:schemeClr val="accent1"/>
          </a:solidFill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solidFill>
            <a:schemeClr val="accent4"/>
          </a:solidFill>
          <a:ln>
            <a:noFill/>
          </a:ln>
          <a:effectLst/>
        </c:spPr>
        <c:marker>
          <c:symbol val="none"/>
        </c:marker>
      </c:pivotFmt>
      <c:pivotFmt>
        <c:idx val="1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1"/>
        <c:spPr>
          <a:solidFill>
            <a:schemeClr val="accent1"/>
          </a:solidFill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92D050"/>
            </a:solidFill>
            <a:ln w="9525">
              <a:solidFill>
                <a:srgbClr val="002060"/>
              </a:solidFill>
            </a:ln>
            <a:effectLst/>
          </c:spPr>
        </c:marker>
      </c:pivotFmt>
      <c:pivotFmt>
        <c:idx val="2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3"/>
        <c:spPr>
          <a:solidFill>
            <a:srgbClr val="70AD47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4"/>
        <c:spPr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ED7D31"/>
            </a:solidFill>
            <a:ln w="9525">
              <a:solidFill>
                <a:sysClr val="windowText" lastClr="0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5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70AD47"/>
            </a:solidFill>
            <a:ln w="9525">
              <a:solidFill>
                <a:sysClr val="windowText" lastClr="000000">
                  <a:lumMod val="95000"/>
                  <a:lumOff val="5000"/>
                </a:sys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60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6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92D050"/>
            </a:solidFill>
            <a:ln w="9525">
              <a:solidFill>
                <a:srgbClr val="002060"/>
              </a:solidFill>
            </a:ln>
            <a:effectLst/>
          </c:spPr>
        </c:marker>
      </c:pivotFmt>
      <c:pivotFmt>
        <c:idx val="27"/>
        <c:spPr>
          <a:solidFill>
            <a:schemeClr val="accent2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  <c:spPr>
          <a:solidFill>
            <a:srgbClr val="70AD47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9"/>
        <c:spPr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ED7D31"/>
            </a:solidFill>
            <a:ln w="9525">
              <a:solidFill>
                <a:sysClr val="windowText" lastClr="0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0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70AD47"/>
            </a:solidFill>
            <a:ln w="9525">
              <a:solidFill>
                <a:sysClr val="windowText" lastClr="000000">
                  <a:lumMod val="95000"/>
                  <a:lumOff val="5000"/>
                </a:sys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60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1"/>
      </c:pivotFmt>
      <c:pivotFmt>
        <c:idx val="32"/>
        <c:spPr>
          <a:solidFill>
            <a:schemeClr val="accent2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3"/>
        <c:spPr>
          <a:solidFill>
            <a:srgbClr val="70AD47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4"/>
        <c:spPr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ED7D31"/>
            </a:solidFill>
            <a:ln w="9525">
              <a:solidFill>
                <a:sysClr val="windowText" lastClr="0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5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70AD47"/>
            </a:solidFill>
            <a:ln w="9525">
              <a:solidFill>
                <a:sysClr val="windowText" lastClr="000000">
                  <a:lumMod val="95000"/>
                  <a:lumOff val="5000"/>
                </a:sys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60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</c:pivotFmts>
    <c:plotArea>
      <c:layout>
        <c:manualLayout>
          <c:layoutTarget val="inner"/>
          <c:xMode val="edge"/>
          <c:yMode val="edge"/>
          <c:x val="3.4838416989267484E-2"/>
          <c:y val="0.13045987145024351"/>
          <c:w val="0.91216887144138448"/>
          <c:h val="0.70912326762674827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nastaveni!$B$3</c:f>
              <c:strCache>
                <c:ptCount val="1"/>
                <c:pt idx="0">
                  <c:v> UtilizaceCelkova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2">
                        <a:lumMod val="20000"/>
                        <a:lumOff val="8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nastaveni!$B$3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nastaveni!$B$3</c:f>
              <c:numCache>
                <c:formatCode>General</c:formatCode>
                <c:ptCount val="1"/>
              </c:numCache>
            </c:numRef>
          </c:val>
          <c:extLst>
            <c:ext xmlns:c16="http://schemas.microsoft.com/office/drawing/2014/chart" uri="{C3380CC4-5D6E-409C-BE32-E72D297353CC}">
              <c16:uniqueId val="{00000001-07F9-4CC5-A609-F088BE7C9FBA}"/>
            </c:ext>
          </c:extLst>
        </c:ser>
        <c:ser>
          <c:idx val="3"/>
          <c:order val="3"/>
          <c:tx>
            <c:strRef>
              <c:f>nastaveni!$B$3</c:f>
              <c:strCache>
                <c:ptCount val="1"/>
                <c:pt idx="0">
                  <c:v> UtilizaceCelkovaPLAN</c:v>
                </c:pt>
              </c:strCache>
            </c:strRef>
          </c:tx>
          <c:spPr>
            <a:solidFill>
              <a:srgbClr val="70AD4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6">
                        <a:lumMod val="20000"/>
                        <a:lumOff val="8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nastaveni!$B$3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nastaveni!$B$3</c:f>
              <c:numCache>
                <c:formatCode>General</c:formatCode>
                <c:ptCount val="1"/>
              </c:numCache>
            </c:numRef>
          </c:val>
          <c:extLst>
            <c:ext xmlns:c16="http://schemas.microsoft.com/office/drawing/2014/chart" uri="{C3380CC4-5D6E-409C-BE32-E72D297353CC}">
              <c16:uniqueId val="{00000003-07F9-4CC5-A609-F088BE7C9F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74"/>
        <c:overlap val="36"/>
        <c:axId val="627899648"/>
        <c:axId val="627896368"/>
      </c:barChart>
      <c:lineChart>
        <c:grouping val="standard"/>
        <c:varyColors val="0"/>
        <c:ser>
          <c:idx val="0"/>
          <c:order val="0"/>
          <c:tx>
            <c:strRef>
              <c:f>nastaveni!$B$3</c:f>
              <c:strCache>
                <c:ptCount val="1"/>
                <c:pt idx="0">
                  <c:v> UtilizaceRezu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20"/>
            <c:spPr>
              <a:solidFill>
                <a:srgbClr val="ED7D31"/>
              </a:solidFill>
              <a:ln w="9525">
                <a:solidFill>
                  <a:sysClr val="windowText" lastClr="0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108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2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nastaveni!$B$3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nastaveni!$B$3</c:f>
              <c:numCache>
                <c:formatCode>General</c:formatCode>
                <c:ptCount val="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7F9-4CC5-A609-F088BE7C9FBA}"/>
            </c:ext>
          </c:extLst>
        </c:ser>
        <c:ser>
          <c:idx val="2"/>
          <c:order val="2"/>
          <c:tx>
            <c:strRef>
              <c:f>nastaveni!$B$3</c:f>
              <c:strCache>
                <c:ptCount val="1"/>
                <c:pt idx="0">
                  <c:v> UtilizaceRezuPLAN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21"/>
            <c:spPr>
              <a:solidFill>
                <a:srgbClr val="70AD47"/>
              </a:solidFill>
              <a:ln w="9525">
                <a:solidFill>
                  <a:sysClr val="windowText" lastClr="000000">
                    <a:lumMod val="95000"/>
                    <a:lumOff val="5000"/>
                  </a:sysClr>
                </a:solidFill>
              </a:ln>
              <a:effectLst/>
            </c:spPr>
          </c:marker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0-5CEA-4986-A60A-2A2FADA13E0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108000" tIns="19050" rIns="360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6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nastaveni!$B$3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nastaveni!$B$3</c:f>
              <c:numCache>
                <c:formatCode>General</c:formatCode>
                <c:ptCount val="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7F9-4CC5-A609-F088BE7C9F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7899648"/>
        <c:axId val="627896368"/>
      </c:lineChart>
      <c:catAx>
        <c:axId val="627899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627896368"/>
        <c:crosses val="autoZero"/>
        <c:auto val="1"/>
        <c:lblAlgn val="ctr"/>
        <c:lblOffset val="100"/>
        <c:noMultiLvlLbl val="0"/>
      </c:catAx>
      <c:valAx>
        <c:axId val="627896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627899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5555142577795714"/>
          <c:y val="0.94376365564646025"/>
          <c:w val="0.49755255333902149"/>
          <c:h val="3.56681313000775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extLst>
    <c:ext xmlns:c14="http://schemas.microsoft.com/office/drawing/2007/8/2/chart" uri="{781A3756-C4B2-4CAC-9D66-4F8BD8637D16}">
      <c14:pivotOptions>
        <c14:dropZoneFilter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[VyuzitiLONGO.xlsx]spojeni_COS_KT!Kontingenční tabulka2</c:name>
    <c:fmtId val="1"/>
  </c:pivotSource>
  <c:chart>
    <c:title>
      <c:tx>
        <c:strRef>
          <c:f>nastaveni!$B$6</c:f>
          <c:strCache>
            <c:ptCount val="1"/>
            <c:pt idx="0">
              <c:v>Porovnání sálů COS  s LONGO provozem se sály s běžným provozem se standardní operační dobou v měsíci duben 2025</c:v>
            </c:pt>
          </c:strCache>
        </c:strRef>
      </c:tx>
      <c:overlay val="0"/>
      <c:txPr>
        <a:bodyPr/>
        <a:lstStyle/>
        <a:p>
          <a:pPr>
            <a:defRPr sz="1400" b="0"/>
          </a:pPr>
          <a:endParaRPr lang="cs-CZ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chemeClr val="accent2"/>
          </a:solidFill>
          <a:ln w="0">
            <a:solidFill>
              <a:schemeClr val="accent2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864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16"/>
        <c:spPr>
          <a:solidFill>
            <a:schemeClr val="accent1"/>
          </a:solidFill>
          <a:ln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756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17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00B050"/>
            </a:solidFill>
            <a:ln w="9525">
              <a:solidFill>
                <a:srgbClr val="00B050"/>
              </a:solidFill>
            </a:ln>
            <a:effectLst/>
          </c:spPr>
        </c:marker>
        <c:dLbl>
          <c:idx val="0"/>
          <c:spPr>
            <a:solidFill>
              <a:schemeClr val="accent6">
                <a:lumMod val="20000"/>
                <a:lumOff val="80000"/>
                <a:alpha val="73000"/>
              </a:schemeClr>
            </a:solidFill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00B05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C0000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spPr>
          <a:solidFill>
            <a:schemeClr val="accent1"/>
          </a:solidFill>
          <a:ln w="0"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</c:pivotFmt>
      <c:pivotFmt>
        <c:idx val="20"/>
        <c:dLbl>
          <c:idx val="0"/>
          <c:layout>
            <c:manualLayout>
              <c:x val="-9.1431771686409549E-2"/>
              <c:y val="0.17534200090490504"/>
            </c:manualLayout>
          </c:layout>
          <c:tx>
            <c:rich>
              <a:bodyPr rot="-5400000" spcFirstLastPara="1" vertOverflow="ellipsis" vert="horz" wrap="square" lIns="720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Přidat text</a:t>
                </a:r>
              </a:p>
            </c:rich>
          </c:tx>
          <c:spPr>
            <a:noFill/>
            <a:ln>
              <a:noFill/>
            </a:ln>
            <a:effectLst/>
          </c:sp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1"/>
        <c:spPr>
          <a:solidFill>
            <a:schemeClr val="accent2"/>
          </a:solidFill>
          <a:ln w="0">
            <a:solidFill>
              <a:schemeClr val="accent2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864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2"/>
        <c:dLbl>
          <c:idx val="0"/>
          <c:layout>
            <c:manualLayout>
              <c:x val="-9.1431771686409549E-2"/>
              <c:y val="0.17534200090490504"/>
            </c:manualLayout>
          </c:layout>
          <c:tx>
            <c:rich>
              <a:bodyPr rot="-5400000" spcFirstLastPara="1" vertOverflow="ellipsis" vert="horz" wrap="square" lIns="720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Přidat text</a:t>
                </a:r>
              </a:p>
            </c:rich>
          </c:tx>
          <c:spPr>
            <a:noFill/>
            <a:ln>
              <a:noFill/>
            </a:ln>
            <a:effectLst/>
          </c:sp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3"/>
        <c:spPr>
          <a:solidFill>
            <a:schemeClr val="accent1"/>
          </a:solidFill>
          <a:ln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756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4"/>
        <c:spPr>
          <a:solidFill>
            <a:schemeClr val="accent1"/>
          </a:solidFill>
          <a:ln w="0"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</c:pivotFmt>
      <c:pivotFmt>
        <c:idx val="25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00B050"/>
            </a:solidFill>
            <a:ln w="9525">
              <a:solidFill>
                <a:srgbClr val="00B050"/>
              </a:solidFill>
            </a:ln>
            <a:effectLst/>
          </c:spPr>
        </c:marker>
        <c:dLbl>
          <c:idx val="0"/>
          <c:spPr>
            <a:solidFill>
              <a:schemeClr val="accent6">
                <a:lumMod val="20000"/>
                <a:lumOff val="80000"/>
                <a:alpha val="73000"/>
              </a:schemeClr>
            </a:solidFill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00B05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6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C0000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7"/>
        <c:spPr>
          <a:solidFill>
            <a:schemeClr val="accent2"/>
          </a:solidFill>
          <a:ln w="0">
            <a:solidFill>
              <a:schemeClr val="accent2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864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8"/>
        <c:spPr>
          <a:solidFill>
            <a:schemeClr val="accent1"/>
          </a:solidFill>
          <a:ln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756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9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00B050"/>
            </a:solidFill>
            <a:ln w="9525">
              <a:solidFill>
                <a:srgbClr val="00B050"/>
              </a:solidFill>
            </a:ln>
            <a:effectLst/>
          </c:spPr>
        </c:marker>
        <c:dLbl>
          <c:idx val="0"/>
          <c:spPr>
            <a:solidFill>
              <a:schemeClr val="accent6">
                <a:lumMod val="20000"/>
                <a:lumOff val="80000"/>
                <a:alpha val="73000"/>
              </a:schemeClr>
            </a:solidFill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00B05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0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C0000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nastaveni!$B$6</c:f>
              <c:strCache>
                <c:ptCount val="1"/>
                <c:pt idx="0">
                  <c:v> LONGO</c:v>
                </c:pt>
              </c:strCache>
            </c:strRef>
          </c:tx>
          <c:spPr>
            <a:solidFill>
              <a:schemeClr val="accent2"/>
            </a:solidFill>
            <a:ln w="0">
              <a:solidFill>
                <a:schemeClr val="accent2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864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0">
                      <a:solidFill>
                        <a:schemeClr val="accent1">
                          <a:alpha val="1000"/>
                        </a:schemeClr>
                      </a:solidFill>
                    </a:ln>
                  </c:spPr>
                </c15:leaderLines>
              </c:ext>
            </c:extLst>
          </c:dLbls>
          <c:cat>
            <c:multiLvlStrRef>
              <c:f>nastaveni!$B$6</c:f>
              <c:multiLvlStrCache>
                <c:ptCount val="8"/>
                <c:lvl>
                  <c:pt idx="0">
                    <c:v>01.04.2025</c:v>
                  </c:pt>
                  <c:pt idx="1">
                    <c:v>08.04.2025</c:v>
                  </c:pt>
                  <c:pt idx="2">
                    <c:v>22.04.2025</c:v>
                  </c:pt>
                  <c:pt idx="3">
                    <c:v>15.04.2025</c:v>
                  </c:pt>
                  <c:pt idx="4">
                    <c:v>29.04.2025</c:v>
                  </c:pt>
                  <c:pt idx="5">
                    <c:v>07.04.2025</c:v>
                  </c:pt>
                  <c:pt idx="6">
                    <c:v>14.04.2025</c:v>
                  </c:pt>
                  <c:pt idx="7">
                    <c:v>28.04.2025</c:v>
                  </c:pt>
                </c:lvl>
                <c:lvl>
                  <c:pt idx="0">
                    <c:v>COS03</c:v>
                  </c:pt>
                  <c:pt idx="3">
                    <c:v>COS04</c:v>
                  </c:pt>
                  <c:pt idx="5">
                    <c:v>COS07</c:v>
                  </c:pt>
                </c:lvl>
              </c:multiLvlStrCache>
            </c:multiLvlStrRef>
          </c:cat>
          <c:val>
            <c:numRef>
              <c:f>nastaveni!$B$6</c:f>
              <c:numCache>
                <c:formatCode>h:mm;@</c:formatCode>
                <c:ptCount val="8"/>
                <c:pt idx="0">
                  <c:v>0.31805555555555554</c:v>
                </c:pt>
                <c:pt idx="1">
                  <c:v>0.28888888888888892</c:v>
                </c:pt>
                <c:pt idx="2">
                  <c:v>0.3527777777777778</c:v>
                </c:pt>
                <c:pt idx="3">
                  <c:v>0.43333333333333335</c:v>
                </c:pt>
                <c:pt idx="4">
                  <c:v>0.40763888888888888</c:v>
                </c:pt>
                <c:pt idx="5">
                  <c:v>0.35555555555555557</c:v>
                </c:pt>
                <c:pt idx="6">
                  <c:v>0.28611111111111115</c:v>
                </c:pt>
                <c:pt idx="7">
                  <c:v>0.33680555555555558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6F-4EDF-A9B2-D38625449E37}"/>
            </c:ext>
          </c:extLst>
        </c:ser>
        <c:ser>
          <c:idx val="1"/>
          <c:order val="1"/>
          <c:tx>
            <c:strRef>
              <c:f>nastaveni!$B$6</c:f>
              <c:strCache>
                <c:ptCount val="1"/>
                <c:pt idx="0">
                  <c:v> noLONGO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 w="0"/>
            </a:sp3d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7665-4949-8A6B-7FE13650C04E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743-4FCC-AECC-A31951A3407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756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nastaveni!$B$6</c:f>
              <c:multiLvlStrCache>
                <c:ptCount val="8"/>
                <c:lvl>
                  <c:pt idx="0">
                    <c:v>01.04.2025</c:v>
                  </c:pt>
                  <c:pt idx="1">
                    <c:v>08.04.2025</c:v>
                  </c:pt>
                  <c:pt idx="2">
                    <c:v>22.04.2025</c:v>
                  </c:pt>
                  <c:pt idx="3">
                    <c:v>15.04.2025</c:v>
                  </c:pt>
                  <c:pt idx="4">
                    <c:v>29.04.2025</c:v>
                  </c:pt>
                  <c:pt idx="5">
                    <c:v>07.04.2025</c:v>
                  </c:pt>
                  <c:pt idx="6">
                    <c:v>14.04.2025</c:v>
                  </c:pt>
                  <c:pt idx="7">
                    <c:v>28.04.2025</c:v>
                  </c:pt>
                </c:lvl>
                <c:lvl>
                  <c:pt idx="0">
                    <c:v>COS03</c:v>
                  </c:pt>
                  <c:pt idx="3">
                    <c:v>COS04</c:v>
                  </c:pt>
                  <c:pt idx="5">
                    <c:v>COS07</c:v>
                  </c:pt>
                </c:lvl>
              </c:multiLvlStrCache>
            </c:multiLvlStrRef>
          </c:cat>
          <c:val>
            <c:numRef>
              <c:f>nastaveni!$B$6</c:f>
              <c:numCache>
                <c:formatCode>h:mm;@</c:formatCode>
                <c:ptCount val="8"/>
                <c:pt idx="0">
                  <c:v>0.2590277777777778</c:v>
                </c:pt>
                <c:pt idx="1">
                  <c:v>0.2590277777777778</c:v>
                </c:pt>
                <c:pt idx="2">
                  <c:v>0.2590277777777778</c:v>
                </c:pt>
                <c:pt idx="3">
                  <c:v>0.27361111111111108</c:v>
                </c:pt>
                <c:pt idx="4">
                  <c:v>0.27361111111111108</c:v>
                </c:pt>
                <c:pt idx="5">
                  <c:v>0.28680555555555554</c:v>
                </c:pt>
                <c:pt idx="6">
                  <c:v>0.28680555555555554</c:v>
                </c:pt>
                <c:pt idx="7">
                  <c:v>0.28680555555555554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6F-4EDF-A9B2-D38625449E3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0"/>
        <c:axId val="411339392"/>
        <c:axId val="411341032"/>
      </c:barChart>
      <c:lineChart>
        <c:grouping val="standard"/>
        <c:varyColors val="0"/>
        <c:ser>
          <c:idx val="2"/>
          <c:order val="2"/>
          <c:tx>
            <c:strRef>
              <c:f>nastaveni!$B$6</c:f>
              <c:strCache>
                <c:ptCount val="1"/>
                <c:pt idx="0">
                  <c:v> PrvniRez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rgbClr val="00B050"/>
              </a:solidFill>
              <a:ln w="9525">
                <a:solidFill>
                  <a:srgbClr val="00B050"/>
                </a:solidFill>
              </a:ln>
              <a:effectLst/>
            </c:spPr>
          </c:marker>
          <c:dLbls>
            <c:spPr>
              <a:solidFill>
                <a:schemeClr val="accent6">
                  <a:lumMod val="20000"/>
                  <a:lumOff val="80000"/>
                  <a:alpha val="73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00B050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nastaveni!$B$6</c:f>
              <c:multiLvlStrCache>
                <c:ptCount val="8"/>
                <c:lvl>
                  <c:pt idx="0">
                    <c:v>01.04.2025</c:v>
                  </c:pt>
                  <c:pt idx="1">
                    <c:v>08.04.2025</c:v>
                  </c:pt>
                  <c:pt idx="2">
                    <c:v>22.04.2025</c:v>
                  </c:pt>
                  <c:pt idx="3">
                    <c:v>15.04.2025</c:v>
                  </c:pt>
                  <c:pt idx="4">
                    <c:v>29.04.2025</c:v>
                  </c:pt>
                  <c:pt idx="5">
                    <c:v>07.04.2025</c:v>
                  </c:pt>
                  <c:pt idx="6">
                    <c:v>14.04.2025</c:v>
                  </c:pt>
                  <c:pt idx="7">
                    <c:v>28.04.2025</c:v>
                  </c:pt>
                </c:lvl>
                <c:lvl>
                  <c:pt idx="0">
                    <c:v>COS03</c:v>
                  </c:pt>
                  <c:pt idx="3">
                    <c:v>COS04</c:v>
                  </c:pt>
                  <c:pt idx="5">
                    <c:v>COS07</c:v>
                  </c:pt>
                </c:lvl>
              </c:multiLvlStrCache>
            </c:multiLvlStrRef>
          </c:cat>
          <c:val>
            <c:numRef>
              <c:f>nastaveni!$B$6</c:f>
              <c:numCache>
                <c:formatCode>h:mm;@</c:formatCode>
                <c:ptCount val="8"/>
                <c:pt idx="0">
                  <c:v>0.34027777777777773</c:v>
                </c:pt>
                <c:pt idx="1">
                  <c:v>0.33888888888888885</c:v>
                </c:pt>
                <c:pt idx="2">
                  <c:v>0.34166666666666662</c:v>
                </c:pt>
                <c:pt idx="3">
                  <c:v>0.3520833333333333</c:v>
                </c:pt>
                <c:pt idx="4">
                  <c:v>0.34097222222222223</c:v>
                </c:pt>
                <c:pt idx="5">
                  <c:v>0.34722222222222227</c:v>
                </c:pt>
                <c:pt idx="6">
                  <c:v>0.34097222222222223</c:v>
                </c:pt>
                <c:pt idx="7">
                  <c:v>0.375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65-4949-8A6B-7FE13650C04E}"/>
            </c:ext>
          </c:extLst>
        </c:ser>
        <c:ser>
          <c:idx val="3"/>
          <c:order val="3"/>
          <c:tx>
            <c:strRef>
              <c:f>nastaveni!$B$6</c:f>
              <c:strCache>
                <c:ptCount val="1"/>
                <c:pt idx="0">
                  <c:v> PosledniOdvozPacienta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rgbClr val="C00000"/>
              </a:solidFill>
              <a:ln w="9525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nastaveni!$B$6</c:f>
              <c:multiLvlStrCache>
                <c:ptCount val="8"/>
                <c:lvl>
                  <c:pt idx="0">
                    <c:v>01.04.2025</c:v>
                  </c:pt>
                  <c:pt idx="1">
                    <c:v>08.04.2025</c:v>
                  </c:pt>
                  <c:pt idx="2">
                    <c:v>22.04.2025</c:v>
                  </c:pt>
                  <c:pt idx="3">
                    <c:v>15.04.2025</c:v>
                  </c:pt>
                  <c:pt idx="4">
                    <c:v>29.04.2025</c:v>
                  </c:pt>
                  <c:pt idx="5">
                    <c:v>07.04.2025</c:v>
                  </c:pt>
                  <c:pt idx="6">
                    <c:v>14.04.2025</c:v>
                  </c:pt>
                  <c:pt idx="7">
                    <c:v>28.04.2025</c:v>
                  </c:pt>
                </c:lvl>
                <c:lvl>
                  <c:pt idx="0">
                    <c:v>COS03</c:v>
                  </c:pt>
                  <c:pt idx="3">
                    <c:v>COS04</c:v>
                  </c:pt>
                  <c:pt idx="5">
                    <c:v>COS07</c:v>
                  </c:pt>
                </c:lvl>
              </c:multiLvlStrCache>
            </c:multiLvlStrRef>
          </c:cat>
          <c:val>
            <c:numRef>
              <c:f>nastaveni!$B$6</c:f>
              <c:numCache>
                <c:formatCode>h:mm;@</c:formatCode>
                <c:ptCount val="8"/>
                <c:pt idx="0">
                  <c:v>0.69861111111111107</c:v>
                </c:pt>
                <c:pt idx="1">
                  <c:v>0.67361111111111116</c:v>
                </c:pt>
                <c:pt idx="2">
                  <c:v>0.7055555555555556</c:v>
                </c:pt>
                <c:pt idx="3">
                  <c:v>0.79583333333333339</c:v>
                </c:pt>
                <c:pt idx="4">
                  <c:v>0.98472222222222217</c:v>
                </c:pt>
                <c:pt idx="5">
                  <c:v>0.71805555555555556</c:v>
                </c:pt>
                <c:pt idx="6">
                  <c:v>0.63402777777777775</c:v>
                </c:pt>
                <c:pt idx="7">
                  <c:v>0.68402777777777779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665-4949-8A6B-7FE13650C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2290096"/>
        <c:axId val="642293704"/>
      </c:lineChart>
      <c:catAx>
        <c:axId val="41133939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1000" b="1" i="0" baseline="0">
                    <a:effectLst/>
                  </a:rPr>
                  <a:t>sály a datumy</a:t>
                </a:r>
                <a:endParaRPr lang="cs-CZ" sz="4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411341032"/>
        <c:crosses val="autoZero"/>
        <c:auto val="1"/>
        <c:lblAlgn val="ctr"/>
        <c:lblOffset val="100"/>
        <c:noMultiLvlLbl val="0"/>
      </c:catAx>
      <c:valAx>
        <c:axId val="411341032"/>
        <c:scaling>
          <c:orientation val="minMax"/>
          <c:max val="0.70000000000000007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1000" b="1" i="0" baseline="0">
                    <a:effectLst/>
                  </a:rPr>
                  <a:t>čas v HH:MM</a:t>
                </a:r>
                <a:endParaRPr lang="cs-CZ" sz="10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h:mm;@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2"/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411339392"/>
        <c:crosses val="autoZero"/>
        <c:crossBetween val="between"/>
        <c:majorUnit val="4.1680000000000009E-2"/>
      </c:valAx>
      <c:valAx>
        <c:axId val="642293704"/>
        <c:scaling>
          <c:orientation val="minMax"/>
          <c:max val="1"/>
          <c:min val="0.29200000000000004"/>
        </c:scaling>
        <c:delete val="0"/>
        <c:axPos val="r"/>
        <c:numFmt formatCode="h:mm;@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rgbClr val="C00000"/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642290096"/>
        <c:crosses val="max"/>
        <c:crossBetween val="between"/>
        <c:majorUnit val="4.1680000000000009E-2"/>
      </c:valAx>
      <c:catAx>
        <c:axId val="642290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4229370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accent5">
            <a:lumMod val="5000"/>
            <a:lumOff val="95000"/>
          </a:schemeClr>
        </a:gs>
        <a:gs pos="74000">
          <a:schemeClr val="accent5">
            <a:lumMod val="45000"/>
            <a:lumOff val="55000"/>
          </a:schemeClr>
        </a:gs>
        <a:gs pos="83000">
          <a:schemeClr val="accent5">
            <a:lumMod val="45000"/>
            <a:lumOff val="55000"/>
          </a:schemeClr>
        </a:gs>
        <a:gs pos="100000">
          <a:schemeClr val="accent5">
            <a:lumMod val="30000"/>
            <a:lumOff val="70000"/>
          </a:schemeClr>
        </a:gs>
      </a:gsLst>
      <a:lin ang="16200000" scaled="1"/>
      <a:tileRect/>
    </a:gra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userShapes r:id="rId2"/>
  <c:extLst>
    <c:ext xmlns:c14="http://schemas.microsoft.com/office/drawing/2007/8/2/chart" uri="{781A3756-C4B2-4CAC-9D66-4F8BD8637D16}">
      <c14:pivotOptions>
        <c14:dropZoneFilter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[VyuzitiLONGO.xlsx]spojeni_noCOS_KT!Kontingenční tabulka3</c:name>
    <c:fmtId val="1"/>
  </c:pivotSource>
  <c:chart>
    <c:title>
      <c:tx>
        <c:strRef>
          <c:f>nastaveni!$B$7</c:f>
          <c:strCache>
            <c:ptCount val="1"/>
            <c:pt idx="0">
              <c:v>Porovnání sálů odborných klinik s LONGO provozem se sály s běžným provozem se standardní operační dobou v měsíci duben 2025</c:v>
            </c:pt>
          </c:strCache>
        </c:strRef>
      </c:tx>
      <c:overlay val="0"/>
      <c:txPr>
        <a:bodyPr/>
        <a:lstStyle/>
        <a:p>
          <a:pPr>
            <a:defRPr sz="1400" b="0"/>
          </a:pPr>
          <a:endParaRPr lang="cs-CZ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chemeClr val="accent2"/>
          </a:solidFill>
          <a:ln w="0">
            <a:solidFill>
              <a:schemeClr val="accent2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864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16"/>
        <c:spPr>
          <a:solidFill>
            <a:schemeClr val="accent1"/>
          </a:solidFill>
          <a:ln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756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17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00B050"/>
            </a:solidFill>
            <a:ln w="9525">
              <a:solidFill>
                <a:srgbClr val="00B050"/>
              </a:solidFill>
            </a:ln>
            <a:effectLst/>
          </c:spPr>
        </c:marker>
        <c:dLbl>
          <c:idx val="0"/>
          <c:spPr>
            <a:solidFill>
              <a:schemeClr val="accent6">
                <a:lumMod val="20000"/>
                <a:lumOff val="80000"/>
                <a:alpha val="73000"/>
              </a:schemeClr>
            </a:solidFill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00B05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C0000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spPr>
          <a:solidFill>
            <a:schemeClr val="accent1"/>
          </a:solidFill>
          <a:ln w="0"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</c:pivotFmt>
      <c:pivotFmt>
        <c:idx val="20"/>
        <c:dLbl>
          <c:idx val="0"/>
          <c:layout>
            <c:manualLayout>
              <c:x val="-9.1431771686409549E-2"/>
              <c:y val="0.17534200090490504"/>
            </c:manualLayout>
          </c:layout>
          <c:tx>
            <c:rich>
              <a:bodyPr rot="-5400000" spcFirstLastPara="1" vertOverflow="ellipsis" vert="horz" wrap="square" lIns="720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Přidat text</a:t>
                </a:r>
              </a:p>
            </c:rich>
          </c:tx>
          <c:spPr>
            <a:noFill/>
            <a:ln>
              <a:noFill/>
            </a:ln>
            <a:effectLst/>
          </c:sp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1"/>
        <c:spPr>
          <a:solidFill>
            <a:schemeClr val="accent2"/>
          </a:solidFill>
          <a:ln w="0">
            <a:solidFill>
              <a:schemeClr val="accent2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864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2"/>
        <c:dLbl>
          <c:idx val="0"/>
          <c:layout>
            <c:manualLayout>
              <c:x val="-9.1431771686409549E-2"/>
              <c:y val="0.17534200090490504"/>
            </c:manualLayout>
          </c:layout>
          <c:tx>
            <c:rich>
              <a:bodyPr rot="-5400000" spcFirstLastPara="1" vertOverflow="ellipsis" vert="horz" wrap="square" lIns="720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Přidat text</a:t>
                </a:r>
              </a:p>
            </c:rich>
          </c:tx>
          <c:spPr>
            <a:noFill/>
            <a:ln>
              <a:noFill/>
            </a:ln>
            <a:effectLst/>
          </c:sp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3"/>
        <c:spPr>
          <a:solidFill>
            <a:schemeClr val="accent1"/>
          </a:solidFill>
          <a:ln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756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4"/>
        <c:spPr>
          <a:solidFill>
            <a:schemeClr val="accent1"/>
          </a:solidFill>
          <a:ln w="0"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</c:pivotFmt>
      <c:pivotFmt>
        <c:idx val="25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00B050"/>
            </a:solidFill>
            <a:ln w="9525">
              <a:solidFill>
                <a:srgbClr val="00B050"/>
              </a:solidFill>
            </a:ln>
            <a:effectLst/>
          </c:spPr>
        </c:marker>
        <c:dLbl>
          <c:idx val="0"/>
          <c:spPr>
            <a:solidFill>
              <a:schemeClr val="accent6">
                <a:lumMod val="20000"/>
                <a:lumOff val="80000"/>
                <a:alpha val="73000"/>
              </a:schemeClr>
            </a:solidFill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00B05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6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C0000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7"/>
        <c:spPr>
          <a:solidFill>
            <a:schemeClr val="accent2"/>
          </a:solidFill>
          <a:ln w="0">
            <a:solidFill>
              <a:schemeClr val="accent2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864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8"/>
        <c:spPr>
          <a:solidFill>
            <a:schemeClr val="accent1"/>
          </a:solidFill>
          <a:ln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756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9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00B050"/>
            </a:solidFill>
            <a:ln w="9525">
              <a:solidFill>
                <a:srgbClr val="00B050"/>
              </a:solidFill>
            </a:ln>
            <a:effectLst/>
          </c:spPr>
        </c:marker>
        <c:dLbl>
          <c:idx val="0"/>
          <c:spPr>
            <a:solidFill>
              <a:schemeClr val="accent6">
                <a:lumMod val="20000"/>
                <a:lumOff val="80000"/>
                <a:alpha val="73000"/>
              </a:schemeClr>
            </a:solidFill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00B05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0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C0000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nastaveni!$B$7</c:f>
              <c:strCache>
                <c:ptCount val="1"/>
                <c:pt idx="0">
                  <c:v> LONGO</c:v>
                </c:pt>
              </c:strCache>
            </c:strRef>
          </c:tx>
          <c:spPr>
            <a:solidFill>
              <a:schemeClr val="accent2"/>
            </a:solidFill>
            <a:ln w="0">
              <a:solidFill>
                <a:schemeClr val="accent2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864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0">
                      <a:solidFill>
                        <a:schemeClr val="accent1">
                          <a:alpha val="1000"/>
                        </a:schemeClr>
                      </a:solidFill>
                    </a:ln>
                  </c:spPr>
                </c15:leaderLines>
              </c:ext>
            </c:extLst>
          </c:dLbls>
          <c:cat>
            <c:multiLvlStrRef>
              <c:f>nastaveni!$B$7</c:f>
              <c:multiLvlStrCache>
                <c:ptCount val="12"/>
                <c:lvl>
                  <c:pt idx="0">
                    <c:v>17.04.2025</c:v>
                  </c:pt>
                  <c:pt idx="1">
                    <c:v>30.04.2025</c:v>
                  </c:pt>
                  <c:pt idx="2">
                    <c:v>30.04.2025</c:v>
                  </c:pt>
                  <c:pt idx="3">
                    <c:v>01.04.2025</c:v>
                  </c:pt>
                  <c:pt idx="4">
                    <c:v>03.04.2025</c:v>
                  </c:pt>
                  <c:pt idx="5">
                    <c:v>22.04.2025</c:v>
                  </c:pt>
                  <c:pt idx="6">
                    <c:v>24.04.2025</c:v>
                  </c:pt>
                  <c:pt idx="7">
                    <c:v>29.04.2025</c:v>
                  </c:pt>
                  <c:pt idx="8">
                    <c:v>17.04.2025</c:v>
                  </c:pt>
                  <c:pt idx="9">
                    <c:v>08.04.2025</c:v>
                  </c:pt>
                  <c:pt idx="10">
                    <c:v>10.04.2025</c:v>
                  </c:pt>
                  <c:pt idx="11">
                    <c:v>15.04.2025</c:v>
                  </c:pt>
                </c:lvl>
                <c:lvl>
                  <c:pt idx="0">
                    <c:v>KÚČOCH_Zákrokový_sál</c:v>
                  </c:pt>
                  <c:pt idx="2">
                    <c:v>ORT1 - TEP</c:v>
                  </c:pt>
                  <c:pt idx="8">
                    <c:v>ORT2</c:v>
                  </c:pt>
                </c:lvl>
              </c:multiLvlStrCache>
            </c:multiLvlStrRef>
          </c:cat>
          <c:val>
            <c:numRef>
              <c:f>nastaveni!$B$7</c:f>
              <c:numCache>
                <c:formatCode>h:mm;@</c:formatCode>
                <c:ptCount val="12"/>
                <c:pt idx="0">
                  <c:v>9.7222222222222224E-2</c:v>
                </c:pt>
                <c:pt idx="1">
                  <c:v>0.33402777777777781</c:v>
                </c:pt>
                <c:pt idx="2">
                  <c:v>0.2902777777777778</c:v>
                </c:pt>
                <c:pt idx="3">
                  <c:v>0.40416666666666662</c:v>
                </c:pt>
                <c:pt idx="4">
                  <c:v>0.34236111111111112</c:v>
                </c:pt>
                <c:pt idx="5">
                  <c:v>0.32708333333333334</c:v>
                </c:pt>
                <c:pt idx="6">
                  <c:v>0.37152777777777773</c:v>
                </c:pt>
                <c:pt idx="7">
                  <c:v>0.3347222222222222</c:v>
                </c:pt>
                <c:pt idx="8">
                  <c:v>0.24097222222222223</c:v>
                </c:pt>
                <c:pt idx="9">
                  <c:v>0.30277777777777776</c:v>
                </c:pt>
                <c:pt idx="10">
                  <c:v>0.42152777777777778</c:v>
                </c:pt>
                <c:pt idx="11">
                  <c:v>0.29583333333333334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6F-4EDF-A9B2-D38625449E37}"/>
            </c:ext>
          </c:extLst>
        </c:ser>
        <c:ser>
          <c:idx val="1"/>
          <c:order val="1"/>
          <c:tx>
            <c:strRef>
              <c:f>nastaveni!$B$7</c:f>
              <c:strCache>
                <c:ptCount val="1"/>
                <c:pt idx="0">
                  <c:v> noLONGO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 w="0"/>
            </a:sp3d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7665-4949-8A6B-7FE13650C04E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743-4FCC-AECC-A31951A3407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756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nastaveni!$B$7</c:f>
              <c:multiLvlStrCache>
                <c:ptCount val="12"/>
                <c:lvl>
                  <c:pt idx="0">
                    <c:v>17.04.2025</c:v>
                  </c:pt>
                  <c:pt idx="1">
                    <c:v>30.04.2025</c:v>
                  </c:pt>
                  <c:pt idx="2">
                    <c:v>30.04.2025</c:v>
                  </c:pt>
                  <c:pt idx="3">
                    <c:v>01.04.2025</c:v>
                  </c:pt>
                  <c:pt idx="4">
                    <c:v>03.04.2025</c:v>
                  </c:pt>
                  <c:pt idx="5">
                    <c:v>22.04.2025</c:v>
                  </c:pt>
                  <c:pt idx="6">
                    <c:v>24.04.2025</c:v>
                  </c:pt>
                  <c:pt idx="7">
                    <c:v>29.04.2025</c:v>
                  </c:pt>
                  <c:pt idx="8">
                    <c:v>17.04.2025</c:v>
                  </c:pt>
                  <c:pt idx="9">
                    <c:v>08.04.2025</c:v>
                  </c:pt>
                  <c:pt idx="10">
                    <c:v>10.04.2025</c:v>
                  </c:pt>
                  <c:pt idx="11">
                    <c:v>15.04.2025</c:v>
                  </c:pt>
                </c:lvl>
                <c:lvl>
                  <c:pt idx="0">
                    <c:v>KÚČOCH_Zákrokový_sál</c:v>
                  </c:pt>
                  <c:pt idx="2">
                    <c:v>ORT1 - TEP</c:v>
                  </c:pt>
                  <c:pt idx="8">
                    <c:v>ORT2</c:v>
                  </c:pt>
                </c:lvl>
              </c:multiLvlStrCache>
            </c:multiLvlStrRef>
          </c:cat>
          <c:val>
            <c:numRef>
              <c:f>nastaveni!$B$7</c:f>
              <c:numCache>
                <c:formatCode>h:mm;@</c:formatCode>
                <c:ptCount val="12"/>
                <c:pt idx="0">
                  <c:v>0.11597222222222221</c:v>
                </c:pt>
                <c:pt idx="1">
                  <c:v>0.11597222222222221</c:v>
                </c:pt>
                <c:pt idx="2">
                  <c:v>0.28611111111111115</c:v>
                </c:pt>
                <c:pt idx="3">
                  <c:v>0.28611111111111115</c:v>
                </c:pt>
                <c:pt idx="4">
                  <c:v>0.28611111111111115</c:v>
                </c:pt>
                <c:pt idx="5">
                  <c:v>0.28611111111111115</c:v>
                </c:pt>
                <c:pt idx="6">
                  <c:v>0.28611111111111115</c:v>
                </c:pt>
                <c:pt idx="7">
                  <c:v>0.28611111111111115</c:v>
                </c:pt>
                <c:pt idx="8">
                  <c:v>0.25486111111111109</c:v>
                </c:pt>
                <c:pt idx="9">
                  <c:v>0.25486111111111109</c:v>
                </c:pt>
                <c:pt idx="10">
                  <c:v>0.25486111111111109</c:v>
                </c:pt>
                <c:pt idx="11">
                  <c:v>0.25486111111111109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6F-4EDF-A9B2-D38625449E3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0"/>
        <c:axId val="411339392"/>
        <c:axId val="411341032"/>
      </c:barChart>
      <c:lineChart>
        <c:grouping val="standard"/>
        <c:varyColors val="0"/>
        <c:ser>
          <c:idx val="2"/>
          <c:order val="2"/>
          <c:tx>
            <c:strRef>
              <c:f>nastaveni!$B$7</c:f>
              <c:strCache>
                <c:ptCount val="1"/>
                <c:pt idx="0">
                  <c:v> PrvniRez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rgbClr val="00B050"/>
              </a:solidFill>
              <a:ln w="9525">
                <a:solidFill>
                  <a:srgbClr val="00B050"/>
                </a:solidFill>
              </a:ln>
              <a:effectLst/>
            </c:spPr>
          </c:marker>
          <c:dLbls>
            <c:spPr>
              <a:solidFill>
                <a:schemeClr val="accent6">
                  <a:lumMod val="20000"/>
                  <a:lumOff val="80000"/>
                  <a:alpha val="73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00B050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nastaveni!$B$7</c:f>
              <c:multiLvlStrCache>
                <c:ptCount val="12"/>
                <c:lvl>
                  <c:pt idx="0">
                    <c:v>17.04.2025</c:v>
                  </c:pt>
                  <c:pt idx="1">
                    <c:v>30.04.2025</c:v>
                  </c:pt>
                  <c:pt idx="2">
                    <c:v>30.04.2025</c:v>
                  </c:pt>
                  <c:pt idx="3">
                    <c:v>01.04.2025</c:v>
                  </c:pt>
                  <c:pt idx="4">
                    <c:v>03.04.2025</c:v>
                  </c:pt>
                  <c:pt idx="5">
                    <c:v>22.04.2025</c:v>
                  </c:pt>
                  <c:pt idx="6">
                    <c:v>24.04.2025</c:v>
                  </c:pt>
                  <c:pt idx="7">
                    <c:v>29.04.2025</c:v>
                  </c:pt>
                  <c:pt idx="8">
                    <c:v>17.04.2025</c:v>
                  </c:pt>
                  <c:pt idx="9">
                    <c:v>08.04.2025</c:v>
                  </c:pt>
                  <c:pt idx="10">
                    <c:v>10.04.2025</c:v>
                  </c:pt>
                  <c:pt idx="11">
                    <c:v>15.04.2025</c:v>
                  </c:pt>
                </c:lvl>
                <c:lvl>
                  <c:pt idx="0">
                    <c:v>KÚČOCH_Zákrokový_sál</c:v>
                  </c:pt>
                  <c:pt idx="2">
                    <c:v>ORT1 - TEP</c:v>
                  </c:pt>
                  <c:pt idx="8">
                    <c:v>ORT2</c:v>
                  </c:pt>
                </c:lvl>
              </c:multiLvlStrCache>
            </c:multiLvlStrRef>
          </c:cat>
          <c:val>
            <c:numRef>
              <c:f>nastaveni!$B$7</c:f>
              <c:numCache>
                <c:formatCode>h:mm;@</c:formatCode>
                <c:ptCount val="12"/>
                <c:pt idx="0">
                  <c:v>0.4236111111111111</c:v>
                </c:pt>
                <c:pt idx="1">
                  <c:v>0.31388888888888888</c:v>
                </c:pt>
                <c:pt idx="2">
                  <c:v>0.32847222222222222</c:v>
                </c:pt>
                <c:pt idx="3">
                  <c:v>0.32847222222222222</c:v>
                </c:pt>
                <c:pt idx="4">
                  <c:v>0.32847222222222222</c:v>
                </c:pt>
                <c:pt idx="5">
                  <c:v>0.32500000000000001</c:v>
                </c:pt>
                <c:pt idx="6">
                  <c:v>0.32916666666666666</c:v>
                </c:pt>
                <c:pt idx="7">
                  <c:v>0.32291666666666669</c:v>
                </c:pt>
                <c:pt idx="8">
                  <c:v>0.33888888888888885</c:v>
                </c:pt>
                <c:pt idx="9">
                  <c:v>0.34583333333333338</c:v>
                </c:pt>
                <c:pt idx="10">
                  <c:v>0.3520833333333333</c:v>
                </c:pt>
                <c:pt idx="11">
                  <c:v>0.34861111111111115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65-4949-8A6B-7FE13650C04E}"/>
            </c:ext>
          </c:extLst>
        </c:ser>
        <c:ser>
          <c:idx val="3"/>
          <c:order val="3"/>
          <c:tx>
            <c:strRef>
              <c:f>nastaveni!$B$7</c:f>
              <c:strCache>
                <c:ptCount val="1"/>
                <c:pt idx="0">
                  <c:v> PosledniOdvozPacienta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rgbClr val="C00000"/>
              </a:solidFill>
              <a:ln w="9525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nastaveni!$B$7</c:f>
              <c:multiLvlStrCache>
                <c:ptCount val="12"/>
                <c:lvl>
                  <c:pt idx="0">
                    <c:v>17.04.2025</c:v>
                  </c:pt>
                  <c:pt idx="1">
                    <c:v>30.04.2025</c:v>
                  </c:pt>
                  <c:pt idx="2">
                    <c:v>30.04.2025</c:v>
                  </c:pt>
                  <c:pt idx="3">
                    <c:v>01.04.2025</c:v>
                  </c:pt>
                  <c:pt idx="4">
                    <c:v>03.04.2025</c:v>
                  </c:pt>
                  <c:pt idx="5">
                    <c:v>22.04.2025</c:v>
                  </c:pt>
                  <c:pt idx="6">
                    <c:v>24.04.2025</c:v>
                  </c:pt>
                  <c:pt idx="7">
                    <c:v>29.04.2025</c:v>
                  </c:pt>
                  <c:pt idx="8">
                    <c:v>17.04.2025</c:v>
                  </c:pt>
                  <c:pt idx="9">
                    <c:v>08.04.2025</c:v>
                  </c:pt>
                  <c:pt idx="10">
                    <c:v>10.04.2025</c:v>
                  </c:pt>
                  <c:pt idx="11">
                    <c:v>15.04.2025</c:v>
                  </c:pt>
                </c:lvl>
                <c:lvl>
                  <c:pt idx="0">
                    <c:v>KÚČOCH_Zákrokový_sál</c:v>
                  </c:pt>
                  <c:pt idx="2">
                    <c:v>ORT1 - TEP</c:v>
                  </c:pt>
                  <c:pt idx="8">
                    <c:v>ORT2</c:v>
                  </c:pt>
                </c:lvl>
              </c:multiLvlStrCache>
            </c:multiLvlStrRef>
          </c:cat>
          <c:val>
            <c:numRef>
              <c:f>nastaveni!$B$7</c:f>
              <c:numCache>
                <c:formatCode>h:mm;@</c:formatCode>
                <c:ptCount val="12"/>
                <c:pt idx="0">
                  <c:v>0.5180555555555556</c:v>
                </c:pt>
                <c:pt idx="1">
                  <c:v>0.61527777777777781</c:v>
                </c:pt>
                <c:pt idx="2">
                  <c:v>0.61111111111111105</c:v>
                </c:pt>
                <c:pt idx="3">
                  <c:v>0.75</c:v>
                </c:pt>
                <c:pt idx="4">
                  <c:v>0.69791666666666663</c:v>
                </c:pt>
                <c:pt idx="5">
                  <c:v>0.68611111111111101</c:v>
                </c:pt>
                <c:pt idx="6">
                  <c:v>0.72361111111111109</c:v>
                </c:pt>
                <c:pt idx="7">
                  <c:v>0.71180555555555547</c:v>
                </c:pt>
                <c:pt idx="8">
                  <c:v>0.58333333333333337</c:v>
                </c:pt>
                <c:pt idx="9">
                  <c:v>0.65416666666666667</c:v>
                </c:pt>
                <c:pt idx="10">
                  <c:v>0.66388888888888886</c:v>
                </c:pt>
                <c:pt idx="11">
                  <c:v>0.66180555555555554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665-4949-8A6B-7FE13650C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2290096"/>
        <c:axId val="642293704"/>
      </c:lineChart>
      <c:catAx>
        <c:axId val="41133939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1000" b="1" i="0" baseline="0">
                    <a:effectLst/>
                  </a:rPr>
                  <a:t>sály a datumy</a:t>
                </a:r>
                <a:endParaRPr lang="cs-CZ" sz="4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411341032"/>
        <c:crosses val="autoZero"/>
        <c:auto val="1"/>
        <c:lblAlgn val="ctr"/>
        <c:lblOffset val="100"/>
        <c:noMultiLvlLbl val="0"/>
      </c:catAx>
      <c:valAx>
        <c:axId val="411341032"/>
        <c:scaling>
          <c:orientation val="minMax"/>
          <c:max val="0.70000000000000007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1000" b="1" i="0" baseline="0">
                    <a:effectLst/>
                  </a:rPr>
                  <a:t>čas v HH:MM</a:t>
                </a:r>
                <a:endParaRPr lang="cs-CZ" sz="4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h:mm;@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2"/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411339392"/>
        <c:crosses val="autoZero"/>
        <c:crossBetween val="between"/>
        <c:majorUnit val="4.1680000000000009E-2"/>
      </c:valAx>
      <c:valAx>
        <c:axId val="642293704"/>
        <c:scaling>
          <c:orientation val="minMax"/>
          <c:max val="1"/>
          <c:min val="0.29200000000000004"/>
        </c:scaling>
        <c:delete val="0"/>
        <c:axPos val="r"/>
        <c:numFmt formatCode="h:mm;@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rgbClr val="C00000"/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642290096"/>
        <c:crosses val="max"/>
        <c:crossBetween val="between"/>
        <c:majorUnit val="4.1680000000000009E-2"/>
      </c:valAx>
      <c:catAx>
        <c:axId val="642290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4229370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accent5">
            <a:lumMod val="5000"/>
            <a:lumOff val="95000"/>
          </a:schemeClr>
        </a:gs>
        <a:gs pos="74000">
          <a:schemeClr val="accent5">
            <a:lumMod val="45000"/>
            <a:lumOff val="55000"/>
          </a:schemeClr>
        </a:gs>
        <a:gs pos="83000">
          <a:schemeClr val="accent5">
            <a:lumMod val="45000"/>
            <a:lumOff val="55000"/>
          </a:schemeClr>
        </a:gs>
        <a:gs pos="100000">
          <a:schemeClr val="accent5">
            <a:lumMod val="30000"/>
            <a:lumOff val="70000"/>
          </a:schemeClr>
        </a:gs>
      </a:gsLst>
      <a:lin ang="16200000" scaled="1"/>
      <a:tileRect/>
    </a:gra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userShapes r:id="rId2"/>
  <c:extLst>
    <c:ext xmlns:c14="http://schemas.microsoft.com/office/drawing/2007/8/2/chart" uri="{781A3756-C4B2-4CAC-9D66-4F8BD8637D16}">
      <c14:pivotOptions>
        <c14:dropZoneFilter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[VyuzitiLONGO.xlsx]Graf01_KT!Kontingenční tabulka2</c:name>
    <c:fmtId val="3"/>
  </c:pivotSource>
  <c:chart>
    <c:title>
      <c:tx>
        <c:strRef>
          <c:f>nastaveni!$B$2</c:f>
          <c:strCache>
            <c:ptCount val="1"/>
            <c:pt idx="0">
              <c:v>Porovnání sálů s LONGO provozem se sály s běžným provozem se standardní operační dobou v měsíci duben 2025</c:v>
            </c:pt>
          </c:strCache>
        </c:strRef>
      </c:tx>
      <c:overlay val="0"/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lang="en-US" sz="140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chemeClr val="accent2"/>
          </a:solidFill>
          <a:ln w="0">
            <a:solidFill>
              <a:schemeClr val="accent2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864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16"/>
        <c:spPr>
          <a:solidFill>
            <a:schemeClr val="accent1"/>
          </a:solidFill>
          <a:ln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756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17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00B050"/>
            </a:solidFill>
            <a:ln w="9525">
              <a:solidFill>
                <a:srgbClr val="00B050"/>
              </a:solidFill>
            </a:ln>
            <a:effectLst/>
          </c:spPr>
        </c:marker>
        <c:dLbl>
          <c:idx val="0"/>
          <c:spPr>
            <a:solidFill>
              <a:schemeClr val="accent6">
                <a:lumMod val="20000"/>
                <a:lumOff val="80000"/>
                <a:alpha val="73000"/>
              </a:schemeClr>
            </a:solidFill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00B05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C0000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spPr>
          <a:solidFill>
            <a:schemeClr val="accent1"/>
          </a:solidFill>
          <a:ln w="0"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</c:pivotFmt>
      <c:pivotFmt>
        <c:idx val="20"/>
        <c:dLbl>
          <c:idx val="0"/>
          <c:layout>
            <c:manualLayout>
              <c:x val="-9.1431771686409549E-2"/>
              <c:y val="0.17534200090490504"/>
            </c:manualLayout>
          </c:layout>
          <c:tx>
            <c:rich>
              <a:bodyPr rot="-5400000" spcFirstLastPara="1" vertOverflow="ellipsis" vert="horz" wrap="square" lIns="720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Přidat text</a:t>
                </a:r>
              </a:p>
            </c:rich>
          </c:tx>
          <c:spPr>
            <a:noFill/>
            <a:ln>
              <a:noFill/>
            </a:ln>
            <a:effectLst/>
          </c:sp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1"/>
        <c:spPr>
          <a:solidFill>
            <a:schemeClr val="accent2"/>
          </a:solidFill>
          <a:ln w="0">
            <a:solidFill>
              <a:schemeClr val="accent2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864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2"/>
        <c:dLbl>
          <c:idx val="0"/>
          <c:layout>
            <c:manualLayout>
              <c:x val="-9.1431771686409549E-2"/>
              <c:y val="0.17534200090490504"/>
            </c:manualLayout>
          </c:layout>
          <c:tx>
            <c:rich>
              <a:bodyPr rot="-5400000" spcFirstLastPara="1" vertOverflow="ellipsis" vert="horz" wrap="square" lIns="720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Přidat text</a:t>
                </a:r>
              </a:p>
            </c:rich>
          </c:tx>
          <c:spPr>
            <a:noFill/>
            <a:ln>
              <a:noFill/>
            </a:ln>
            <a:effectLst/>
          </c:sp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3"/>
        <c:spPr>
          <a:solidFill>
            <a:schemeClr val="accent1"/>
          </a:solidFill>
          <a:ln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756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4"/>
        <c:spPr>
          <a:solidFill>
            <a:schemeClr val="accent1"/>
          </a:solidFill>
          <a:ln w="0"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</c:pivotFmt>
      <c:pivotFmt>
        <c:idx val="25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00B050"/>
            </a:solidFill>
            <a:ln w="9525">
              <a:solidFill>
                <a:srgbClr val="00B050"/>
              </a:solidFill>
            </a:ln>
            <a:effectLst/>
          </c:spPr>
        </c:marker>
        <c:dLbl>
          <c:idx val="0"/>
          <c:spPr>
            <a:solidFill>
              <a:schemeClr val="accent6">
                <a:lumMod val="20000"/>
                <a:lumOff val="80000"/>
                <a:alpha val="73000"/>
              </a:schemeClr>
            </a:solidFill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00B05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6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C0000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7"/>
        <c:spPr>
          <a:solidFill>
            <a:schemeClr val="accent2"/>
          </a:solidFill>
          <a:ln w="0">
            <a:solidFill>
              <a:schemeClr val="accent2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864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8"/>
        <c:dLbl>
          <c:idx val="0"/>
          <c:layout>
            <c:manualLayout>
              <c:x val="-9.1431771686409549E-2"/>
              <c:y val="0.17534200090490504"/>
            </c:manualLayout>
          </c:layout>
          <c:tx>
            <c:rich>
              <a:bodyPr rot="-5400000" spcFirstLastPara="1" vertOverflow="ellipsis" vert="horz" wrap="square" lIns="720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Přidat text</a:t>
                </a:r>
              </a:p>
            </c:rich>
          </c:tx>
          <c:spPr>
            <a:noFill/>
            <a:ln>
              <a:noFill/>
            </a:ln>
            <a:effectLst/>
          </c:sp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9"/>
        <c:spPr>
          <a:solidFill>
            <a:schemeClr val="accent1"/>
          </a:solidFill>
          <a:ln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756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0"/>
        <c:spPr>
          <a:solidFill>
            <a:schemeClr val="accent1"/>
          </a:solidFill>
          <a:ln w="0"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</c:pivotFmt>
      <c:pivotFmt>
        <c:idx val="31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00B050"/>
            </a:solidFill>
            <a:ln w="9525">
              <a:solidFill>
                <a:srgbClr val="00B050"/>
              </a:solidFill>
            </a:ln>
            <a:effectLst/>
          </c:spPr>
        </c:marker>
        <c:dLbl>
          <c:idx val="0"/>
          <c:spPr>
            <a:solidFill>
              <a:schemeClr val="accent6">
                <a:lumMod val="20000"/>
                <a:lumOff val="80000"/>
                <a:alpha val="73000"/>
              </a:schemeClr>
            </a:solidFill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00B05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2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C0000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3"/>
        <c:spPr>
          <a:solidFill>
            <a:schemeClr val="accent2"/>
          </a:solidFill>
          <a:ln w="0">
            <a:solidFill>
              <a:schemeClr val="accent2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864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4"/>
        <c:dLbl>
          <c:idx val="0"/>
          <c:layout>
            <c:manualLayout>
              <c:x val="-9.1431771686409549E-2"/>
              <c:y val="0.17534200090490504"/>
            </c:manualLayout>
          </c:layout>
          <c:tx>
            <c:rich>
              <a:bodyPr rot="-5400000" spcFirstLastPara="1" vertOverflow="ellipsis" vert="horz" wrap="square" lIns="720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Přidat text</a:t>
                </a:r>
              </a:p>
            </c:rich>
          </c:tx>
          <c:spPr>
            <a:noFill/>
            <a:ln>
              <a:noFill/>
            </a:ln>
            <a:effectLst/>
          </c:sp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5"/>
        <c:spPr>
          <a:solidFill>
            <a:schemeClr val="accent1"/>
          </a:solidFill>
          <a:ln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756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6"/>
        <c:spPr>
          <a:solidFill>
            <a:schemeClr val="accent1"/>
          </a:solidFill>
          <a:ln w="0">
            <a:noFill/>
          </a:ln>
          <a:effectLst/>
          <a:scene3d>
            <a:camera prst="orthographicFront"/>
            <a:lightRig rig="threePt" dir="t"/>
          </a:scene3d>
          <a:sp3d>
            <a:bevelT w="0"/>
          </a:sp3d>
        </c:spPr>
      </c:pivotFmt>
      <c:pivotFmt>
        <c:idx val="37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00B050"/>
            </a:solidFill>
            <a:ln w="9525">
              <a:solidFill>
                <a:srgbClr val="00B050"/>
              </a:solidFill>
            </a:ln>
            <a:effectLst/>
          </c:spPr>
        </c:marker>
        <c:dLbl>
          <c:idx val="0"/>
          <c:spPr>
            <a:solidFill>
              <a:schemeClr val="accent6">
                <a:lumMod val="20000"/>
                <a:lumOff val="80000"/>
                <a:alpha val="73000"/>
              </a:schemeClr>
            </a:solidFill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00B05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8"/>
        <c:spPr>
          <a:ln w="28575" cap="rnd">
            <a:noFill/>
            <a:round/>
          </a:ln>
          <a:effectLst/>
        </c:spPr>
        <c:marker>
          <c:symbol val="circle"/>
          <c:size val="1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rgbClr val="C00000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nastaveni!$B$2</c:f>
              <c:strCache>
                <c:ptCount val="1"/>
                <c:pt idx="0">
                  <c:v> LONGO</c:v>
                </c:pt>
              </c:strCache>
            </c:strRef>
          </c:tx>
          <c:spPr>
            <a:solidFill>
              <a:schemeClr val="accent2"/>
            </a:solidFill>
            <a:ln w="0">
              <a:solidFill>
                <a:schemeClr val="accent2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864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0">
                      <a:solidFill>
                        <a:schemeClr val="accent1">
                          <a:alpha val="1000"/>
                        </a:schemeClr>
                      </a:solidFill>
                    </a:ln>
                  </c:spPr>
                </c15:leaderLines>
              </c:ext>
            </c:extLst>
          </c:dLbls>
          <c:cat>
            <c:strRef>
              <c:f>nastaveni!$B$2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nastaveni!$B$2</c:f>
              <c:numCache>
                <c:formatCode>h:mm;@</c:formatCode>
                <c:ptCount val="1"/>
              </c:numCache>
            </c:numRef>
          </c:val>
          <c:extLst>
            <c:ext xmlns:c16="http://schemas.microsoft.com/office/drawing/2014/chart" uri="{C3380CC4-5D6E-409C-BE32-E72D297353CC}">
              <c16:uniqueId val="{00000001-035E-4B67-BD43-9A0E0888E7AE}"/>
            </c:ext>
          </c:extLst>
        </c:ser>
        <c:ser>
          <c:idx val="1"/>
          <c:order val="1"/>
          <c:tx>
            <c:strRef>
              <c:f>nastaveni!$B$2</c:f>
              <c:strCache>
                <c:ptCount val="1"/>
                <c:pt idx="0">
                  <c:v>  noLONGO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 w="0"/>
            </a:sp3d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035E-4B67-BD43-9A0E0888E7AE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BACB-49FB-8803-46E0839ACA7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756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nastaveni!$B$2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nastaveni!$B$2</c:f>
              <c:numCache>
                <c:formatCode>h:mm;@</c:formatCode>
                <c:ptCount val="1"/>
              </c:numCache>
            </c:numRef>
          </c:val>
          <c:extLst>
            <c:ext xmlns:c16="http://schemas.microsoft.com/office/drawing/2014/chart" uri="{C3380CC4-5D6E-409C-BE32-E72D297353CC}">
              <c16:uniqueId val="{00000004-035E-4B67-BD43-9A0E0888E7A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0"/>
        <c:axId val="411339392"/>
        <c:axId val="411341032"/>
      </c:barChart>
      <c:lineChart>
        <c:grouping val="standard"/>
        <c:varyColors val="0"/>
        <c:ser>
          <c:idx val="2"/>
          <c:order val="2"/>
          <c:tx>
            <c:strRef>
              <c:f>nastaveni!$B$2</c:f>
              <c:strCache>
                <c:ptCount val="1"/>
                <c:pt idx="0">
                  <c:v> PrvniRez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rgbClr val="00B050"/>
              </a:solidFill>
              <a:ln w="9525">
                <a:solidFill>
                  <a:srgbClr val="00B050"/>
                </a:solidFill>
              </a:ln>
              <a:effectLst/>
            </c:spPr>
          </c:marker>
          <c:dLbls>
            <c:spPr>
              <a:solidFill>
                <a:schemeClr val="accent6">
                  <a:lumMod val="20000"/>
                  <a:lumOff val="80000"/>
                  <a:alpha val="73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00B050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nastaveni!$B$2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nastaveni!$B$2</c:f>
              <c:numCache>
                <c:formatCode>h:mm;@</c:formatCode>
                <c:ptCount val="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35E-4B67-BD43-9A0E0888E7AE}"/>
            </c:ext>
          </c:extLst>
        </c:ser>
        <c:ser>
          <c:idx val="3"/>
          <c:order val="3"/>
          <c:tx>
            <c:strRef>
              <c:f>nastaveni!$B$2</c:f>
              <c:strCache>
                <c:ptCount val="1"/>
                <c:pt idx="0">
                  <c:v> PosledniOdvozPacienta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rgbClr val="C00000"/>
              </a:solidFill>
              <a:ln w="9525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nastaveni!$B$2</c:f>
              <c:strCache>
                <c:ptCount val="1"/>
                <c:pt idx="0">
                  <c:v>Celkový součet</c:v>
                </c:pt>
              </c:strCache>
            </c:strRef>
          </c:cat>
          <c:val>
            <c:numRef>
              <c:f>nastaveni!$B$2</c:f>
              <c:numCache>
                <c:formatCode>h:mm;@</c:formatCode>
                <c:ptCount val="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035E-4B67-BD43-9A0E0888E7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2290096"/>
        <c:axId val="642293704"/>
      </c:lineChart>
      <c:catAx>
        <c:axId val="41133939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sály a datumy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411341032"/>
        <c:crosses val="autoZero"/>
        <c:auto val="1"/>
        <c:lblAlgn val="ctr"/>
        <c:lblOffset val="100"/>
        <c:noMultiLvlLbl val="0"/>
      </c:catAx>
      <c:valAx>
        <c:axId val="411341032"/>
        <c:scaling>
          <c:orientation val="minMax"/>
          <c:max val="0.70000000000000007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1000" b="1" i="0" u="none" strike="noStrike" kern="1200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effectLst/>
                    <a:latin typeface="+mn-lt"/>
                    <a:ea typeface="+mn-ea"/>
                    <a:cs typeface="+mn-cs"/>
                  </a:rPr>
                  <a:t>čas v HH:MM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h:mm;@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2"/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411339392"/>
        <c:crosses val="autoZero"/>
        <c:crossBetween val="between"/>
        <c:majorUnit val="4.1680000000000009E-2"/>
      </c:valAx>
      <c:valAx>
        <c:axId val="642293704"/>
        <c:scaling>
          <c:orientation val="minMax"/>
          <c:max val="1"/>
          <c:min val="0.29200000000000004"/>
        </c:scaling>
        <c:delete val="0"/>
        <c:axPos val="r"/>
        <c:numFmt formatCode="h:mm;@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rgbClr val="C00000"/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642290096"/>
        <c:crosses val="max"/>
        <c:crossBetween val="between"/>
        <c:majorUnit val="4.1680000000000009E-2"/>
      </c:valAx>
      <c:catAx>
        <c:axId val="642290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4229370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accent5">
            <a:lumMod val="5000"/>
            <a:lumOff val="95000"/>
          </a:schemeClr>
        </a:gs>
        <a:gs pos="74000">
          <a:schemeClr val="accent5">
            <a:lumMod val="45000"/>
            <a:lumOff val="55000"/>
          </a:schemeClr>
        </a:gs>
        <a:gs pos="83000">
          <a:schemeClr val="accent5">
            <a:lumMod val="45000"/>
            <a:lumOff val="55000"/>
          </a:schemeClr>
        </a:gs>
        <a:gs pos="100000">
          <a:schemeClr val="accent5">
            <a:lumMod val="30000"/>
            <a:lumOff val="70000"/>
          </a:schemeClr>
        </a:gs>
      </a:gsLst>
      <a:lin ang="16200000" scaled="1"/>
      <a:tileRect/>
    </a:gra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 orientation="portrait"/>
  </c:printSettings>
  <c:userShapes r:id="rId2"/>
  <c:extLst>
    <c:ext xmlns:c14="http://schemas.microsoft.com/office/drawing/2007/8/2/chart" uri="{781A3756-C4B2-4CAC-9D66-4F8BD8637D16}">
      <c14:pivotOptions>
        <c14:dropZoneFilter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[VyuzitiLONGO.xlsx]Utilizace_Saly_DATA_COS_KT!Kontingenční tabulka1</c:name>
    <c:fmtId val="1"/>
  </c:pivotSource>
  <c:chart>
    <c:title>
      <c:tx>
        <c:strRef>
          <c:f>nastaveni!$B$8</c:f>
          <c:strCache>
            <c:ptCount val="1"/>
            <c:pt idx="0">
              <c:v>Utilizace řezu/celková + PLÁN (v %) - dle sálů COS</c:v>
            </c:pt>
          </c:strCache>
        </c:strRef>
      </c:tx>
      <c:overlay val="0"/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92D050"/>
            </a:solidFill>
            <a:ln w="9525">
              <a:solidFill>
                <a:srgbClr val="0070C0"/>
              </a:solidFill>
            </a:ln>
            <a:effectLst/>
          </c:spPr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6"/>
          </a:solidFill>
          <a:ln>
            <a:noFill/>
          </a:ln>
          <a:effectLst/>
        </c:spPr>
        <c:marker>
          <c:symbol val="none"/>
        </c:marker>
      </c:pivotFmt>
      <c:pivotFmt>
        <c:idx val="13"/>
        <c:spPr>
          <a:solidFill>
            <a:schemeClr val="accent6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 w="19050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chemeClr val="accent1"/>
          </a:solidFill>
          <a:ln w="19050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6"/>
        <c:spPr>
          <a:solidFill>
            <a:schemeClr val="accent1"/>
          </a:solidFill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solidFill>
            <a:schemeClr val="accent4"/>
          </a:solidFill>
          <a:ln>
            <a:noFill/>
          </a:ln>
          <a:effectLst/>
        </c:spPr>
        <c:marker>
          <c:symbol val="none"/>
        </c:marker>
      </c:pivotFmt>
      <c:pivotFmt>
        <c:idx val="1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1"/>
        <c:spPr>
          <a:solidFill>
            <a:schemeClr val="accent1"/>
          </a:solidFill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92D050"/>
            </a:solidFill>
            <a:ln w="9525">
              <a:solidFill>
                <a:srgbClr val="002060"/>
              </a:solidFill>
            </a:ln>
            <a:effectLst/>
          </c:spPr>
        </c:marker>
      </c:pivotFmt>
      <c:pivotFmt>
        <c:idx val="2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3"/>
        <c:spPr>
          <a:solidFill>
            <a:srgbClr val="70AD47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4"/>
        <c:spPr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ED7D31"/>
            </a:solidFill>
            <a:ln w="9525">
              <a:solidFill>
                <a:sysClr val="windowText" lastClr="0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5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70AD47"/>
            </a:solidFill>
            <a:ln w="9525">
              <a:solidFill>
                <a:sysClr val="windowText" lastClr="000000">
                  <a:lumMod val="95000"/>
                  <a:lumOff val="5000"/>
                </a:sys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60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6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92D050"/>
            </a:solidFill>
            <a:ln w="9525">
              <a:solidFill>
                <a:srgbClr val="002060"/>
              </a:solidFill>
            </a:ln>
            <a:effectLst/>
          </c:spPr>
        </c:marker>
      </c:pivotFmt>
      <c:pivotFmt>
        <c:idx val="27"/>
        <c:spPr>
          <a:solidFill>
            <a:schemeClr val="accent2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  <c:spPr>
          <a:solidFill>
            <a:srgbClr val="70AD47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9"/>
        <c:spPr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ED7D31"/>
            </a:solidFill>
            <a:ln w="9525">
              <a:solidFill>
                <a:sysClr val="windowText" lastClr="0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0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70AD47"/>
            </a:solidFill>
            <a:ln w="9525">
              <a:solidFill>
                <a:sysClr val="windowText" lastClr="000000">
                  <a:lumMod val="95000"/>
                  <a:lumOff val="5000"/>
                </a:sys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60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1"/>
      </c:pivotFmt>
      <c:pivotFmt>
        <c:idx val="32"/>
        <c:spPr>
          <a:solidFill>
            <a:schemeClr val="accent2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3"/>
        <c:spPr>
          <a:solidFill>
            <a:srgbClr val="70AD47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4"/>
        <c:spPr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ED7D31"/>
            </a:solidFill>
            <a:ln w="9525">
              <a:solidFill>
                <a:sysClr val="windowText" lastClr="0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5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70AD47"/>
            </a:solidFill>
            <a:ln w="9525">
              <a:solidFill>
                <a:sysClr val="windowText" lastClr="000000">
                  <a:lumMod val="95000"/>
                  <a:lumOff val="5000"/>
                </a:sys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60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</c:pivotFmts>
    <c:plotArea>
      <c:layout>
        <c:manualLayout>
          <c:layoutTarget val="inner"/>
          <c:xMode val="edge"/>
          <c:yMode val="edge"/>
          <c:x val="3.4838416989267484E-2"/>
          <c:y val="0.13045987145024351"/>
          <c:w val="0.91216887144138448"/>
          <c:h val="0.70912326762674827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nastaveni!$B$8</c:f>
              <c:strCache>
                <c:ptCount val="1"/>
                <c:pt idx="0">
                  <c:v> UtilizaceCelkova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2">
                        <a:lumMod val="20000"/>
                        <a:lumOff val="8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nastaveni!$B$8</c:f>
              <c:multiLvlStrCache>
                <c:ptCount val="23"/>
                <c:lvl>
                  <c:pt idx="0">
                    <c:v>11.10.2023</c:v>
                  </c:pt>
                  <c:pt idx="1">
                    <c:v>18.10.2023</c:v>
                  </c:pt>
                  <c:pt idx="2">
                    <c:v>10.10.2023</c:v>
                  </c:pt>
                  <c:pt idx="3">
                    <c:v>24.10.2023</c:v>
                  </c:pt>
                  <c:pt idx="4">
                    <c:v>03.10.2023</c:v>
                  </c:pt>
                  <c:pt idx="5">
                    <c:v>17.10.2023</c:v>
                  </c:pt>
                  <c:pt idx="6">
                    <c:v>31.10.2023</c:v>
                  </c:pt>
                  <c:pt idx="7">
                    <c:v>02.10.2023</c:v>
                  </c:pt>
                  <c:pt idx="8">
                    <c:v>04.10.2023</c:v>
                  </c:pt>
                  <c:pt idx="9">
                    <c:v>05.10.2023</c:v>
                  </c:pt>
                  <c:pt idx="10">
                    <c:v>09.10.2023</c:v>
                  </c:pt>
                  <c:pt idx="11">
                    <c:v>12.10.2023</c:v>
                  </c:pt>
                  <c:pt idx="12">
                    <c:v>16.10.2023</c:v>
                  </c:pt>
                  <c:pt idx="13">
                    <c:v>19.10.2023</c:v>
                  </c:pt>
                  <c:pt idx="14">
                    <c:v>23.10.2023</c:v>
                  </c:pt>
                  <c:pt idx="15">
                    <c:v>25.10.2023</c:v>
                  </c:pt>
                  <c:pt idx="16">
                    <c:v>26.10.2023</c:v>
                  </c:pt>
                  <c:pt idx="17">
                    <c:v>30.10.2023</c:v>
                  </c:pt>
                  <c:pt idx="18">
                    <c:v>05.10.2023</c:v>
                  </c:pt>
                  <c:pt idx="19">
                    <c:v>18.10.2023</c:v>
                  </c:pt>
                  <c:pt idx="20">
                    <c:v>23.10.2023</c:v>
                  </c:pt>
                  <c:pt idx="21">
                    <c:v>26.10.2023</c:v>
                  </c:pt>
                  <c:pt idx="22">
                    <c:v>31.10.2023</c:v>
                  </c:pt>
                </c:lvl>
                <c:lvl>
                  <c:pt idx="0">
                    <c:v>COS01</c:v>
                  </c:pt>
                  <c:pt idx="1">
                    <c:v>COS02</c:v>
                  </c:pt>
                  <c:pt idx="2">
                    <c:v>COS03</c:v>
                  </c:pt>
                  <c:pt idx="4">
                    <c:v>COS04</c:v>
                  </c:pt>
                  <c:pt idx="7">
                    <c:v>COS07</c:v>
                  </c:pt>
                  <c:pt idx="18">
                    <c:v>COS09</c:v>
                  </c:pt>
                </c:lvl>
              </c:multiLvlStrCache>
            </c:multiLvlStrRef>
          </c:cat>
          <c:val>
            <c:numRef>
              <c:f>nastaveni!$B$8</c:f>
              <c:numCache>
                <c:formatCode>General</c:formatCode>
                <c:ptCount val="23"/>
                <c:pt idx="0">
                  <c:v>91.72</c:v>
                </c:pt>
                <c:pt idx="1">
                  <c:v>89.36</c:v>
                </c:pt>
                <c:pt idx="2">
                  <c:v>66.72</c:v>
                </c:pt>
                <c:pt idx="3">
                  <c:v>73.73</c:v>
                </c:pt>
                <c:pt idx="4">
                  <c:v>77.760000000000005</c:v>
                </c:pt>
                <c:pt idx="5">
                  <c:v>50.3</c:v>
                </c:pt>
                <c:pt idx="6">
                  <c:v>76.42</c:v>
                </c:pt>
                <c:pt idx="7">
                  <c:v>57.61</c:v>
                </c:pt>
                <c:pt idx="8">
                  <c:v>99.86</c:v>
                </c:pt>
                <c:pt idx="9">
                  <c:v>81.040000000000006</c:v>
                </c:pt>
                <c:pt idx="10">
                  <c:v>92.56</c:v>
                </c:pt>
                <c:pt idx="11">
                  <c:v>93.05</c:v>
                </c:pt>
                <c:pt idx="12">
                  <c:v>82.39</c:v>
                </c:pt>
                <c:pt idx="13">
                  <c:v>94.07</c:v>
                </c:pt>
                <c:pt idx="14">
                  <c:v>74.78</c:v>
                </c:pt>
                <c:pt idx="15">
                  <c:v>98.19</c:v>
                </c:pt>
                <c:pt idx="16">
                  <c:v>82.69</c:v>
                </c:pt>
                <c:pt idx="17">
                  <c:v>70.150000000000006</c:v>
                </c:pt>
                <c:pt idx="18">
                  <c:v>94.42</c:v>
                </c:pt>
                <c:pt idx="19">
                  <c:v>89.44</c:v>
                </c:pt>
                <c:pt idx="20">
                  <c:v>39.1</c:v>
                </c:pt>
                <c:pt idx="21">
                  <c:v>93.33</c:v>
                </c:pt>
                <c:pt idx="22">
                  <c:v>48.96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F9-4CC5-A609-F088BE7C9FBA}"/>
            </c:ext>
          </c:extLst>
        </c:ser>
        <c:ser>
          <c:idx val="3"/>
          <c:order val="3"/>
          <c:tx>
            <c:strRef>
              <c:f>nastaveni!$B$8</c:f>
              <c:strCache>
                <c:ptCount val="1"/>
                <c:pt idx="0">
                  <c:v> UtilizaceCelkovaPLAN</c:v>
                </c:pt>
              </c:strCache>
            </c:strRef>
          </c:tx>
          <c:spPr>
            <a:solidFill>
              <a:srgbClr val="70AD4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6">
                        <a:lumMod val="20000"/>
                        <a:lumOff val="8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nastaveni!$B$8</c:f>
              <c:multiLvlStrCache>
                <c:ptCount val="23"/>
                <c:lvl>
                  <c:pt idx="0">
                    <c:v>11.10.2023</c:v>
                  </c:pt>
                  <c:pt idx="1">
                    <c:v>18.10.2023</c:v>
                  </c:pt>
                  <c:pt idx="2">
                    <c:v>10.10.2023</c:v>
                  </c:pt>
                  <c:pt idx="3">
                    <c:v>24.10.2023</c:v>
                  </c:pt>
                  <c:pt idx="4">
                    <c:v>03.10.2023</c:v>
                  </c:pt>
                  <c:pt idx="5">
                    <c:v>17.10.2023</c:v>
                  </c:pt>
                  <c:pt idx="6">
                    <c:v>31.10.2023</c:v>
                  </c:pt>
                  <c:pt idx="7">
                    <c:v>02.10.2023</c:v>
                  </c:pt>
                  <c:pt idx="8">
                    <c:v>04.10.2023</c:v>
                  </c:pt>
                  <c:pt idx="9">
                    <c:v>05.10.2023</c:v>
                  </c:pt>
                  <c:pt idx="10">
                    <c:v>09.10.2023</c:v>
                  </c:pt>
                  <c:pt idx="11">
                    <c:v>12.10.2023</c:v>
                  </c:pt>
                  <c:pt idx="12">
                    <c:v>16.10.2023</c:v>
                  </c:pt>
                  <c:pt idx="13">
                    <c:v>19.10.2023</c:v>
                  </c:pt>
                  <c:pt idx="14">
                    <c:v>23.10.2023</c:v>
                  </c:pt>
                  <c:pt idx="15">
                    <c:v>25.10.2023</c:v>
                  </c:pt>
                  <c:pt idx="16">
                    <c:v>26.10.2023</c:v>
                  </c:pt>
                  <c:pt idx="17">
                    <c:v>30.10.2023</c:v>
                  </c:pt>
                  <c:pt idx="18">
                    <c:v>05.10.2023</c:v>
                  </c:pt>
                  <c:pt idx="19">
                    <c:v>18.10.2023</c:v>
                  </c:pt>
                  <c:pt idx="20">
                    <c:v>23.10.2023</c:v>
                  </c:pt>
                  <c:pt idx="21">
                    <c:v>26.10.2023</c:v>
                  </c:pt>
                  <c:pt idx="22">
                    <c:v>31.10.2023</c:v>
                  </c:pt>
                </c:lvl>
                <c:lvl>
                  <c:pt idx="0">
                    <c:v>COS01</c:v>
                  </c:pt>
                  <c:pt idx="1">
                    <c:v>COS02</c:v>
                  </c:pt>
                  <c:pt idx="2">
                    <c:v>COS03</c:v>
                  </c:pt>
                  <c:pt idx="4">
                    <c:v>COS04</c:v>
                  </c:pt>
                  <c:pt idx="7">
                    <c:v>COS07</c:v>
                  </c:pt>
                  <c:pt idx="18">
                    <c:v>COS09</c:v>
                  </c:pt>
                </c:lvl>
              </c:multiLvlStrCache>
            </c:multiLvlStrRef>
          </c:cat>
          <c:val>
            <c:numRef>
              <c:f>nastaveni!$B$8</c:f>
              <c:numCache>
                <c:formatCode>General</c:formatCode>
                <c:ptCount val="23"/>
                <c:pt idx="0">
                  <c:v>92.1</c:v>
                </c:pt>
                <c:pt idx="1">
                  <c:v>61.94</c:v>
                </c:pt>
                <c:pt idx="2">
                  <c:v>66.72</c:v>
                </c:pt>
                <c:pt idx="3">
                  <c:v>65.22</c:v>
                </c:pt>
                <c:pt idx="4">
                  <c:v>64.33</c:v>
                </c:pt>
                <c:pt idx="5">
                  <c:v>50.3</c:v>
                </c:pt>
                <c:pt idx="6">
                  <c:v>64.63</c:v>
                </c:pt>
                <c:pt idx="7">
                  <c:v>57.61</c:v>
                </c:pt>
                <c:pt idx="8">
                  <c:v>99.86</c:v>
                </c:pt>
                <c:pt idx="9">
                  <c:v>60.9</c:v>
                </c:pt>
                <c:pt idx="10">
                  <c:v>65.37</c:v>
                </c:pt>
                <c:pt idx="11">
                  <c:v>93.05</c:v>
                </c:pt>
                <c:pt idx="12">
                  <c:v>76.87</c:v>
                </c:pt>
                <c:pt idx="13">
                  <c:v>61.04</c:v>
                </c:pt>
                <c:pt idx="14">
                  <c:v>74.78</c:v>
                </c:pt>
                <c:pt idx="15">
                  <c:v>98.19</c:v>
                </c:pt>
                <c:pt idx="16">
                  <c:v>82.69</c:v>
                </c:pt>
                <c:pt idx="17">
                  <c:v>64.48</c:v>
                </c:pt>
                <c:pt idx="18">
                  <c:v>66.28</c:v>
                </c:pt>
                <c:pt idx="19">
                  <c:v>64.33</c:v>
                </c:pt>
                <c:pt idx="20">
                  <c:v>39.1</c:v>
                </c:pt>
                <c:pt idx="21">
                  <c:v>83.77</c:v>
                </c:pt>
                <c:pt idx="22">
                  <c:v>48.96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7F9-4CC5-A609-F088BE7C9F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74"/>
        <c:overlap val="36"/>
        <c:axId val="627899648"/>
        <c:axId val="627896368"/>
      </c:barChart>
      <c:lineChart>
        <c:grouping val="standard"/>
        <c:varyColors val="0"/>
        <c:ser>
          <c:idx val="0"/>
          <c:order val="0"/>
          <c:tx>
            <c:strRef>
              <c:f>nastaveni!$B$8</c:f>
              <c:strCache>
                <c:ptCount val="1"/>
                <c:pt idx="0">
                  <c:v> UtilizaceRezu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20"/>
            <c:spPr>
              <a:solidFill>
                <a:srgbClr val="ED7D31"/>
              </a:solidFill>
              <a:ln w="9525">
                <a:solidFill>
                  <a:sysClr val="windowText" lastClr="0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108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2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nastaveni!$B$8</c:f>
              <c:multiLvlStrCache>
                <c:ptCount val="23"/>
                <c:lvl>
                  <c:pt idx="0">
                    <c:v>11.10.2023</c:v>
                  </c:pt>
                  <c:pt idx="1">
                    <c:v>18.10.2023</c:v>
                  </c:pt>
                  <c:pt idx="2">
                    <c:v>10.10.2023</c:v>
                  </c:pt>
                  <c:pt idx="3">
                    <c:v>24.10.2023</c:v>
                  </c:pt>
                  <c:pt idx="4">
                    <c:v>03.10.2023</c:v>
                  </c:pt>
                  <c:pt idx="5">
                    <c:v>17.10.2023</c:v>
                  </c:pt>
                  <c:pt idx="6">
                    <c:v>31.10.2023</c:v>
                  </c:pt>
                  <c:pt idx="7">
                    <c:v>02.10.2023</c:v>
                  </c:pt>
                  <c:pt idx="8">
                    <c:v>04.10.2023</c:v>
                  </c:pt>
                  <c:pt idx="9">
                    <c:v>05.10.2023</c:v>
                  </c:pt>
                  <c:pt idx="10">
                    <c:v>09.10.2023</c:v>
                  </c:pt>
                  <c:pt idx="11">
                    <c:v>12.10.2023</c:v>
                  </c:pt>
                  <c:pt idx="12">
                    <c:v>16.10.2023</c:v>
                  </c:pt>
                  <c:pt idx="13">
                    <c:v>19.10.2023</c:v>
                  </c:pt>
                  <c:pt idx="14">
                    <c:v>23.10.2023</c:v>
                  </c:pt>
                  <c:pt idx="15">
                    <c:v>25.10.2023</c:v>
                  </c:pt>
                  <c:pt idx="16">
                    <c:v>26.10.2023</c:v>
                  </c:pt>
                  <c:pt idx="17">
                    <c:v>30.10.2023</c:v>
                  </c:pt>
                  <c:pt idx="18">
                    <c:v>05.10.2023</c:v>
                  </c:pt>
                  <c:pt idx="19">
                    <c:v>18.10.2023</c:v>
                  </c:pt>
                  <c:pt idx="20">
                    <c:v>23.10.2023</c:v>
                  </c:pt>
                  <c:pt idx="21">
                    <c:v>26.10.2023</c:v>
                  </c:pt>
                  <c:pt idx="22">
                    <c:v>31.10.2023</c:v>
                  </c:pt>
                </c:lvl>
                <c:lvl>
                  <c:pt idx="0">
                    <c:v>COS01</c:v>
                  </c:pt>
                  <c:pt idx="1">
                    <c:v>COS02</c:v>
                  </c:pt>
                  <c:pt idx="2">
                    <c:v>COS03</c:v>
                  </c:pt>
                  <c:pt idx="4">
                    <c:v>COS04</c:v>
                  </c:pt>
                  <c:pt idx="7">
                    <c:v>COS07</c:v>
                  </c:pt>
                  <c:pt idx="18">
                    <c:v>COS09</c:v>
                  </c:pt>
                </c:lvl>
              </c:multiLvlStrCache>
            </c:multiLvlStrRef>
          </c:cat>
          <c:val>
            <c:numRef>
              <c:f>nastaveni!$B$8</c:f>
              <c:numCache>
                <c:formatCode>General</c:formatCode>
                <c:ptCount val="23"/>
                <c:pt idx="0">
                  <c:v>61.24</c:v>
                </c:pt>
                <c:pt idx="1">
                  <c:v>46.27</c:v>
                </c:pt>
                <c:pt idx="2">
                  <c:v>42.99</c:v>
                </c:pt>
                <c:pt idx="3">
                  <c:v>42.09</c:v>
                </c:pt>
                <c:pt idx="4">
                  <c:v>46.72</c:v>
                </c:pt>
                <c:pt idx="5">
                  <c:v>18.36</c:v>
                </c:pt>
                <c:pt idx="6">
                  <c:v>37.31</c:v>
                </c:pt>
                <c:pt idx="7">
                  <c:v>37.46</c:v>
                </c:pt>
                <c:pt idx="8">
                  <c:v>87.14</c:v>
                </c:pt>
                <c:pt idx="9">
                  <c:v>51.34</c:v>
                </c:pt>
                <c:pt idx="10">
                  <c:v>62.12</c:v>
                </c:pt>
                <c:pt idx="11">
                  <c:v>69.63</c:v>
                </c:pt>
                <c:pt idx="12">
                  <c:v>53.58</c:v>
                </c:pt>
                <c:pt idx="13">
                  <c:v>67.37</c:v>
                </c:pt>
                <c:pt idx="14">
                  <c:v>57.31</c:v>
                </c:pt>
                <c:pt idx="15">
                  <c:v>77.680000000000007</c:v>
                </c:pt>
                <c:pt idx="16">
                  <c:v>50</c:v>
                </c:pt>
                <c:pt idx="17">
                  <c:v>45.52</c:v>
                </c:pt>
                <c:pt idx="18">
                  <c:v>46.92</c:v>
                </c:pt>
                <c:pt idx="19">
                  <c:v>54.55</c:v>
                </c:pt>
                <c:pt idx="20">
                  <c:v>20.9</c:v>
                </c:pt>
                <c:pt idx="21">
                  <c:v>62.46</c:v>
                </c:pt>
                <c:pt idx="22">
                  <c:v>23.73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7F9-4CC5-A609-F088BE7C9FBA}"/>
            </c:ext>
          </c:extLst>
        </c:ser>
        <c:ser>
          <c:idx val="2"/>
          <c:order val="2"/>
          <c:tx>
            <c:strRef>
              <c:f>nastaveni!$B$8</c:f>
              <c:strCache>
                <c:ptCount val="1"/>
                <c:pt idx="0">
                  <c:v> UtilizaceRezuPLAN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21"/>
            <c:spPr>
              <a:solidFill>
                <a:srgbClr val="70AD47"/>
              </a:solidFill>
              <a:ln w="9525">
                <a:solidFill>
                  <a:sysClr val="windowText" lastClr="000000">
                    <a:lumMod val="95000"/>
                    <a:lumOff val="5000"/>
                  </a:sysClr>
                </a:solidFill>
              </a:ln>
              <a:effectLst/>
            </c:spPr>
          </c:marker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0-5CEA-4986-A60A-2A2FADA13E0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108000" tIns="19050" rIns="360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6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nastaveni!$B$8</c:f>
              <c:multiLvlStrCache>
                <c:ptCount val="23"/>
                <c:lvl>
                  <c:pt idx="0">
                    <c:v>11.10.2023</c:v>
                  </c:pt>
                  <c:pt idx="1">
                    <c:v>18.10.2023</c:v>
                  </c:pt>
                  <c:pt idx="2">
                    <c:v>10.10.2023</c:v>
                  </c:pt>
                  <c:pt idx="3">
                    <c:v>24.10.2023</c:v>
                  </c:pt>
                  <c:pt idx="4">
                    <c:v>03.10.2023</c:v>
                  </c:pt>
                  <c:pt idx="5">
                    <c:v>17.10.2023</c:v>
                  </c:pt>
                  <c:pt idx="6">
                    <c:v>31.10.2023</c:v>
                  </c:pt>
                  <c:pt idx="7">
                    <c:v>02.10.2023</c:v>
                  </c:pt>
                  <c:pt idx="8">
                    <c:v>04.10.2023</c:v>
                  </c:pt>
                  <c:pt idx="9">
                    <c:v>05.10.2023</c:v>
                  </c:pt>
                  <c:pt idx="10">
                    <c:v>09.10.2023</c:v>
                  </c:pt>
                  <c:pt idx="11">
                    <c:v>12.10.2023</c:v>
                  </c:pt>
                  <c:pt idx="12">
                    <c:v>16.10.2023</c:v>
                  </c:pt>
                  <c:pt idx="13">
                    <c:v>19.10.2023</c:v>
                  </c:pt>
                  <c:pt idx="14">
                    <c:v>23.10.2023</c:v>
                  </c:pt>
                  <c:pt idx="15">
                    <c:v>25.10.2023</c:v>
                  </c:pt>
                  <c:pt idx="16">
                    <c:v>26.10.2023</c:v>
                  </c:pt>
                  <c:pt idx="17">
                    <c:v>30.10.2023</c:v>
                  </c:pt>
                  <c:pt idx="18">
                    <c:v>05.10.2023</c:v>
                  </c:pt>
                  <c:pt idx="19">
                    <c:v>18.10.2023</c:v>
                  </c:pt>
                  <c:pt idx="20">
                    <c:v>23.10.2023</c:v>
                  </c:pt>
                  <c:pt idx="21">
                    <c:v>26.10.2023</c:v>
                  </c:pt>
                  <c:pt idx="22">
                    <c:v>31.10.2023</c:v>
                  </c:pt>
                </c:lvl>
                <c:lvl>
                  <c:pt idx="0">
                    <c:v>COS01</c:v>
                  </c:pt>
                  <c:pt idx="1">
                    <c:v>COS02</c:v>
                  </c:pt>
                  <c:pt idx="2">
                    <c:v>COS03</c:v>
                  </c:pt>
                  <c:pt idx="4">
                    <c:v>COS04</c:v>
                  </c:pt>
                  <c:pt idx="7">
                    <c:v>COS07</c:v>
                  </c:pt>
                  <c:pt idx="18">
                    <c:v>COS09</c:v>
                  </c:pt>
                </c:lvl>
              </c:multiLvlStrCache>
            </c:multiLvlStrRef>
          </c:cat>
          <c:val>
            <c:numRef>
              <c:f>nastaveni!$B$8</c:f>
              <c:numCache>
                <c:formatCode>General</c:formatCode>
                <c:ptCount val="23"/>
                <c:pt idx="0">
                  <c:v>64.37</c:v>
                </c:pt>
                <c:pt idx="1">
                  <c:v>26.27</c:v>
                </c:pt>
                <c:pt idx="2">
                  <c:v>42.99</c:v>
                </c:pt>
                <c:pt idx="3">
                  <c:v>38.36</c:v>
                </c:pt>
                <c:pt idx="4">
                  <c:v>41.49</c:v>
                </c:pt>
                <c:pt idx="5">
                  <c:v>18.36</c:v>
                </c:pt>
                <c:pt idx="6">
                  <c:v>31.79</c:v>
                </c:pt>
                <c:pt idx="7">
                  <c:v>37.46</c:v>
                </c:pt>
                <c:pt idx="8">
                  <c:v>87.14</c:v>
                </c:pt>
                <c:pt idx="9">
                  <c:v>41.64</c:v>
                </c:pt>
                <c:pt idx="10">
                  <c:v>42.84</c:v>
                </c:pt>
                <c:pt idx="11">
                  <c:v>69.63</c:v>
                </c:pt>
                <c:pt idx="12">
                  <c:v>52.54</c:v>
                </c:pt>
                <c:pt idx="13">
                  <c:v>41.19</c:v>
                </c:pt>
                <c:pt idx="14">
                  <c:v>57.31</c:v>
                </c:pt>
                <c:pt idx="15">
                  <c:v>77.680000000000007</c:v>
                </c:pt>
                <c:pt idx="16">
                  <c:v>50</c:v>
                </c:pt>
                <c:pt idx="17">
                  <c:v>42.24</c:v>
                </c:pt>
                <c:pt idx="18">
                  <c:v>37.54</c:v>
                </c:pt>
                <c:pt idx="19">
                  <c:v>45.67</c:v>
                </c:pt>
                <c:pt idx="20">
                  <c:v>20.9</c:v>
                </c:pt>
                <c:pt idx="21">
                  <c:v>58.7</c:v>
                </c:pt>
                <c:pt idx="22">
                  <c:v>23.73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7F9-4CC5-A609-F088BE7C9F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7899648"/>
        <c:axId val="627896368"/>
      </c:lineChart>
      <c:catAx>
        <c:axId val="627899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627896368"/>
        <c:crosses val="autoZero"/>
        <c:auto val="1"/>
        <c:lblAlgn val="ctr"/>
        <c:lblOffset val="100"/>
        <c:noMultiLvlLbl val="0"/>
      </c:catAx>
      <c:valAx>
        <c:axId val="627896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627899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5555142577795714"/>
          <c:y val="0.94376365564646025"/>
          <c:w val="0.49755255333902149"/>
          <c:h val="3.56681313000775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extLst>
    <c:ext xmlns:c14="http://schemas.microsoft.com/office/drawing/2007/8/2/chart" uri="{781A3756-C4B2-4CAC-9D66-4F8BD8637D16}">
      <c14:pivotOptions>
        <c14:dropZoneFilter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[VyuzitiLONGO.xlsx]Utilizace_Saly_DATA_noCOS_KT!Kontingenční tabulka2</c:name>
    <c:fmtId val="1"/>
  </c:pivotSource>
  <c:chart>
    <c:title>
      <c:tx>
        <c:strRef>
          <c:f>nastaveni!$B$9</c:f>
          <c:strCache>
            <c:ptCount val="1"/>
            <c:pt idx="0">
              <c:v>Utilizace řezu/celková + PLÁN (v %) - dle sálů odborných klinik</c:v>
            </c:pt>
          </c:strCache>
        </c:strRef>
      </c:tx>
      <c:overlay val="0"/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92D050"/>
            </a:solidFill>
            <a:ln w="9525">
              <a:solidFill>
                <a:srgbClr val="0070C0"/>
              </a:solidFill>
            </a:ln>
            <a:effectLst/>
          </c:spPr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6"/>
          </a:solidFill>
          <a:ln>
            <a:noFill/>
          </a:ln>
          <a:effectLst/>
        </c:spPr>
        <c:marker>
          <c:symbol val="none"/>
        </c:marker>
      </c:pivotFmt>
      <c:pivotFmt>
        <c:idx val="13"/>
        <c:spPr>
          <a:solidFill>
            <a:schemeClr val="accent6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 w="19050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chemeClr val="accent1"/>
          </a:solidFill>
          <a:ln w="19050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6"/>
        <c:spPr>
          <a:solidFill>
            <a:schemeClr val="accent1"/>
          </a:solidFill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C00000"/>
            </a:solidFill>
            <a:ln w="9525">
              <a:solidFill>
                <a:srgbClr val="C00000"/>
              </a:solidFill>
            </a:ln>
            <a:effectLst/>
          </c:spPr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elete val="1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solidFill>
            <a:schemeClr val="accent4"/>
          </a:solidFill>
          <a:ln>
            <a:noFill/>
          </a:ln>
          <a:effectLst/>
        </c:spPr>
        <c:marker>
          <c:symbol val="none"/>
        </c:marker>
      </c:pivotFmt>
      <c:pivotFmt>
        <c:idx val="1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1"/>
        <c:spPr>
          <a:solidFill>
            <a:schemeClr val="accent1"/>
          </a:solidFill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92D050"/>
            </a:solidFill>
            <a:ln w="9525">
              <a:solidFill>
                <a:srgbClr val="002060"/>
              </a:solidFill>
            </a:ln>
            <a:effectLst/>
          </c:spPr>
        </c:marker>
      </c:pivotFmt>
      <c:pivotFmt>
        <c:idx val="2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3"/>
        <c:spPr>
          <a:solidFill>
            <a:srgbClr val="70AD47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4"/>
        <c:spPr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ED7D31"/>
            </a:solidFill>
            <a:ln w="9525">
              <a:solidFill>
                <a:sysClr val="windowText" lastClr="0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5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70AD47"/>
            </a:solidFill>
            <a:ln w="9525">
              <a:solidFill>
                <a:sysClr val="windowText" lastClr="000000">
                  <a:lumMod val="95000"/>
                  <a:lumOff val="5000"/>
                </a:sys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60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26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92D050"/>
            </a:solidFill>
            <a:ln w="9525">
              <a:solidFill>
                <a:srgbClr val="002060"/>
              </a:solidFill>
            </a:ln>
            <a:effectLst/>
          </c:spPr>
        </c:marker>
      </c:pivotFmt>
      <c:pivotFmt>
        <c:idx val="27"/>
        <c:spPr>
          <a:solidFill>
            <a:schemeClr val="accent2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  <c:spPr>
          <a:solidFill>
            <a:srgbClr val="70AD47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9"/>
        <c:spPr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ED7D31"/>
            </a:solidFill>
            <a:ln w="9525">
              <a:solidFill>
                <a:sysClr val="windowText" lastClr="0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0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70AD47"/>
            </a:solidFill>
            <a:ln w="9525">
              <a:solidFill>
                <a:sysClr val="windowText" lastClr="000000">
                  <a:lumMod val="95000"/>
                  <a:lumOff val="5000"/>
                </a:sys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60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1"/>
      </c:pivotFmt>
      <c:pivotFmt>
        <c:idx val="32"/>
        <c:spPr>
          <a:solidFill>
            <a:schemeClr val="accent2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3"/>
        <c:spPr>
          <a:solidFill>
            <a:srgbClr val="70AD47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dLblPos val="in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4"/>
        <c:spPr>
          <a:ln w="28575" cap="rnd">
            <a:noFill/>
            <a:round/>
          </a:ln>
          <a:effectLst/>
        </c:spPr>
        <c:marker>
          <c:symbol val="dash"/>
          <c:size val="20"/>
          <c:spPr>
            <a:solidFill>
              <a:srgbClr val="ED7D31"/>
            </a:solidFill>
            <a:ln w="9525">
              <a:solidFill>
                <a:sysClr val="windowText" lastClr="000000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2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  <c:pivotFmt>
        <c:idx val="35"/>
        <c:spPr>
          <a:ln w="28575" cap="rnd">
            <a:noFill/>
            <a:round/>
          </a:ln>
          <a:effectLst/>
        </c:spPr>
        <c:marker>
          <c:symbol val="dash"/>
          <c:size val="21"/>
          <c:spPr>
            <a:solidFill>
              <a:srgbClr val="70AD47"/>
            </a:solidFill>
            <a:ln w="9525">
              <a:solidFill>
                <a:sysClr val="windowText" lastClr="000000">
                  <a:lumMod val="95000"/>
                  <a:lumOff val="5000"/>
                </a:sys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108000" tIns="19050" rIns="360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accent6"/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</c:ext>
          </c:extLst>
        </c:dLbl>
      </c:pivotFmt>
    </c:pivotFmts>
    <c:plotArea>
      <c:layout>
        <c:manualLayout>
          <c:layoutTarget val="inner"/>
          <c:xMode val="edge"/>
          <c:yMode val="edge"/>
          <c:x val="3.4838416989267484E-2"/>
          <c:y val="0.13045987145024351"/>
          <c:w val="0.91216887144138448"/>
          <c:h val="0.70912326762674827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nastaveni!$B$9</c:f>
              <c:strCache>
                <c:ptCount val="1"/>
                <c:pt idx="0">
                  <c:v> UtilizaceCelkova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2">
                        <a:lumMod val="20000"/>
                        <a:lumOff val="8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nastaveni!$B$9</c:f>
              <c:multiLvlStrCache>
                <c:ptCount val="22"/>
                <c:lvl>
                  <c:pt idx="0">
                    <c:v>04.10.2023</c:v>
                  </c:pt>
                  <c:pt idx="1">
                    <c:v>18.10.2023</c:v>
                  </c:pt>
                  <c:pt idx="2">
                    <c:v>12.10.2023</c:v>
                  </c:pt>
                  <c:pt idx="3">
                    <c:v>26.10.2023</c:v>
                  </c:pt>
                  <c:pt idx="4">
                    <c:v>31.10.2023</c:v>
                  </c:pt>
                  <c:pt idx="5">
                    <c:v>03.10.2023</c:v>
                  </c:pt>
                  <c:pt idx="6">
                    <c:v>05.10.2023</c:v>
                  </c:pt>
                  <c:pt idx="7">
                    <c:v>10.10.2023</c:v>
                  </c:pt>
                  <c:pt idx="8">
                    <c:v>17.10.2023</c:v>
                  </c:pt>
                  <c:pt idx="9">
                    <c:v>19.10.2023</c:v>
                  </c:pt>
                  <c:pt idx="10">
                    <c:v>24.10.2023</c:v>
                  </c:pt>
                  <c:pt idx="11">
                    <c:v>05.10.2023</c:v>
                  </c:pt>
                  <c:pt idx="12">
                    <c:v>10.10.2023</c:v>
                  </c:pt>
                  <c:pt idx="13">
                    <c:v>12.10.2023</c:v>
                  </c:pt>
                  <c:pt idx="14">
                    <c:v>17.10.2023</c:v>
                  </c:pt>
                  <c:pt idx="15">
                    <c:v>19.10.2023</c:v>
                  </c:pt>
                  <c:pt idx="16">
                    <c:v>26.10.2023</c:v>
                  </c:pt>
                  <c:pt idx="17">
                    <c:v>03.10.2023</c:v>
                  </c:pt>
                  <c:pt idx="18">
                    <c:v>24.10.2023</c:v>
                  </c:pt>
                  <c:pt idx="19">
                    <c:v>31.10.2023</c:v>
                  </c:pt>
                  <c:pt idx="20">
                    <c:v>09.10.2023</c:v>
                  </c:pt>
                  <c:pt idx="21">
                    <c:v>23.10.2023</c:v>
                  </c:pt>
                </c:lvl>
                <c:lvl>
                  <c:pt idx="0">
                    <c:v>KÚČOCH_Zákrokový_sál</c:v>
                  </c:pt>
                  <c:pt idx="2">
                    <c:v>NCHIR1</c:v>
                  </c:pt>
                  <c:pt idx="5">
                    <c:v>NCHIR2</c:v>
                  </c:pt>
                  <c:pt idx="11">
                    <c:v>ORT1 - TEP</c:v>
                  </c:pt>
                  <c:pt idx="17">
                    <c:v>ORT2</c:v>
                  </c:pt>
                  <c:pt idx="20">
                    <c:v>PGK1</c:v>
                  </c:pt>
                </c:lvl>
              </c:multiLvlStrCache>
            </c:multiLvlStrRef>
          </c:cat>
          <c:val>
            <c:numRef>
              <c:f>nastaveni!$B$9</c:f>
              <c:numCache>
                <c:formatCode>General</c:formatCode>
                <c:ptCount val="22"/>
                <c:pt idx="0">
                  <c:v>25.97</c:v>
                </c:pt>
                <c:pt idx="1">
                  <c:v>24.78</c:v>
                </c:pt>
                <c:pt idx="2">
                  <c:v>87.73</c:v>
                </c:pt>
                <c:pt idx="3">
                  <c:v>89.1</c:v>
                </c:pt>
                <c:pt idx="4">
                  <c:v>64.180000000000007</c:v>
                </c:pt>
                <c:pt idx="5">
                  <c:v>85.9</c:v>
                </c:pt>
                <c:pt idx="6">
                  <c:v>92.58</c:v>
                </c:pt>
                <c:pt idx="7">
                  <c:v>95.63</c:v>
                </c:pt>
                <c:pt idx="8">
                  <c:v>84.48</c:v>
                </c:pt>
                <c:pt idx="9">
                  <c:v>72.84</c:v>
                </c:pt>
                <c:pt idx="10">
                  <c:v>80.45</c:v>
                </c:pt>
                <c:pt idx="11">
                  <c:v>92.98</c:v>
                </c:pt>
                <c:pt idx="12">
                  <c:v>81.73</c:v>
                </c:pt>
                <c:pt idx="13">
                  <c:v>87.23</c:v>
                </c:pt>
                <c:pt idx="14">
                  <c:v>82.07</c:v>
                </c:pt>
                <c:pt idx="15">
                  <c:v>75.88</c:v>
                </c:pt>
                <c:pt idx="16">
                  <c:v>92.03</c:v>
                </c:pt>
                <c:pt idx="17">
                  <c:v>60.6</c:v>
                </c:pt>
                <c:pt idx="18">
                  <c:v>87.61</c:v>
                </c:pt>
                <c:pt idx="19">
                  <c:v>67.61</c:v>
                </c:pt>
                <c:pt idx="20">
                  <c:v>42.84</c:v>
                </c:pt>
                <c:pt idx="21">
                  <c:v>73.73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F9-4CC5-A609-F088BE7C9FBA}"/>
            </c:ext>
          </c:extLst>
        </c:ser>
        <c:ser>
          <c:idx val="3"/>
          <c:order val="3"/>
          <c:tx>
            <c:strRef>
              <c:f>nastaveni!$B$9</c:f>
              <c:strCache>
                <c:ptCount val="1"/>
                <c:pt idx="0">
                  <c:v>  UtilizaceCelkovaPLAN</c:v>
                </c:pt>
              </c:strCache>
            </c:strRef>
          </c:tx>
          <c:spPr>
            <a:solidFill>
              <a:srgbClr val="70AD4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6">
                        <a:lumMod val="20000"/>
                        <a:lumOff val="8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nastaveni!$B$9</c:f>
              <c:multiLvlStrCache>
                <c:ptCount val="22"/>
                <c:lvl>
                  <c:pt idx="0">
                    <c:v>04.10.2023</c:v>
                  </c:pt>
                  <c:pt idx="1">
                    <c:v>18.10.2023</c:v>
                  </c:pt>
                  <c:pt idx="2">
                    <c:v>12.10.2023</c:v>
                  </c:pt>
                  <c:pt idx="3">
                    <c:v>26.10.2023</c:v>
                  </c:pt>
                  <c:pt idx="4">
                    <c:v>31.10.2023</c:v>
                  </c:pt>
                  <c:pt idx="5">
                    <c:v>03.10.2023</c:v>
                  </c:pt>
                  <c:pt idx="6">
                    <c:v>05.10.2023</c:v>
                  </c:pt>
                  <c:pt idx="7">
                    <c:v>10.10.2023</c:v>
                  </c:pt>
                  <c:pt idx="8">
                    <c:v>17.10.2023</c:v>
                  </c:pt>
                  <c:pt idx="9">
                    <c:v>19.10.2023</c:v>
                  </c:pt>
                  <c:pt idx="10">
                    <c:v>24.10.2023</c:v>
                  </c:pt>
                  <c:pt idx="11">
                    <c:v>05.10.2023</c:v>
                  </c:pt>
                  <c:pt idx="12">
                    <c:v>10.10.2023</c:v>
                  </c:pt>
                  <c:pt idx="13">
                    <c:v>12.10.2023</c:v>
                  </c:pt>
                  <c:pt idx="14">
                    <c:v>17.10.2023</c:v>
                  </c:pt>
                  <c:pt idx="15">
                    <c:v>19.10.2023</c:v>
                  </c:pt>
                  <c:pt idx="16">
                    <c:v>26.10.2023</c:v>
                  </c:pt>
                  <c:pt idx="17">
                    <c:v>03.10.2023</c:v>
                  </c:pt>
                  <c:pt idx="18">
                    <c:v>24.10.2023</c:v>
                  </c:pt>
                  <c:pt idx="19">
                    <c:v>31.10.2023</c:v>
                  </c:pt>
                  <c:pt idx="20">
                    <c:v>09.10.2023</c:v>
                  </c:pt>
                  <c:pt idx="21">
                    <c:v>23.10.2023</c:v>
                  </c:pt>
                </c:lvl>
                <c:lvl>
                  <c:pt idx="0">
                    <c:v>KÚČOCH_Zákrokový_sál</c:v>
                  </c:pt>
                  <c:pt idx="2">
                    <c:v>NCHIR1</c:v>
                  </c:pt>
                  <c:pt idx="5">
                    <c:v>NCHIR2</c:v>
                  </c:pt>
                  <c:pt idx="11">
                    <c:v>ORT1 - TEP</c:v>
                  </c:pt>
                  <c:pt idx="17">
                    <c:v>ORT2</c:v>
                  </c:pt>
                  <c:pt idx="20">
                    <c:v>PGK1</c:v>
                  </c:pt>
                </c:lvl>
              </c:multiLvlStrCache>
            </c:multiLvlStrRef>
          </c:cat>
          <c:val>
            <c:numRef>
              <c:f>nastaveni!$B$9</c:f>
              <c:numCache>
                <c:formatCode>General</c:formatCode>
                <c:ptCount val="22"/>
                <c:pt idx="0">
                  <c:v>25.97</c:v>
                </c:pt>
                <c:pt idx="1">
                  <c:v>26</c:v>
                </c:pt>
                <c:pt idx="2">
                  <c:v>80.599999999999994</c:v>
                </c:pt>
                <c:pt idx="3">
                  <c:v>67.61</c:v>
                </c:pt>
                <c:pt idx="4">
                  <c:v>64.180000000000007</c:v>
                </c:pt>
                <c:pt idx="5">
                  <c:v>69.099999999999994</c:v>
                </c:pt>
                <c:pt idx="6">
                  <c:v>83.43</c:v>
                </c:pt>
                <c:pt idx="7">
                  <c:v>76.27</c:v>
                </c:pt>
                <c:pt idx="8">
                  <c:v>75.819999999999993</c:v>
                </c:pt>
                <c:pt idx="9">
                  <c:v>72.84</c:v>
                </c:pt>
                <c:pt idx="10">
                  <c:v>70.45</c:v>
                </c:pt>
                <c:pt idx="11">
                  <c:v>71.05</c:v>
                </c:pt>
                <c:pt idx="12">
                  <c:v>66.81</c:v>
                </c:pt>
                <c:pt idx="13">
                  <c:v>69.38</c:v>
                </c:pt>
                <c:pt idx="14">
                  <c:v>65.45</c:v>
                </c:pt>
                <c:pt idx="15">
                  <c:v>75.88</c:v>
                </c:pt>
                <c:pt idx="16">
                  <c:v>71.010000000000005</c:v>
                </c:pt>
                <c:pt idx="17">
                  <c:v>60.6</c:v>
                </c:pt>
                <c:pt idx="18">
                  <c:v>72.69</c:v>
                </c:pt>
                <c:pt idx="19">
                  <c:v>67.61</c:v>
                </c:pt>
                <c:pt idx="20">
                  <c:v>42.84</c:v>
                </c:pt>
                <c:pt idx="21">
                  <c:v>67.91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7F9-4CC5-A609-F088BE7C9F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74"/>
        <c:overlap val="36"/>
        <c:axId val="627899648"/>
        <c:axId val="627896368"/>
      </c:barChart>
      <c:lineChart>
        <c:grouping val="standard"/>
        <c:varyColors val="0"/>
        <c:ser>
          <c:idx val="0"/>
          <c:order val="0"/>
          <c:tx>
            <c:strRef>
              <c:f>nastaveni!$B$9</c:f>
              <c:strCache>
                <c:ptCount val="1"/>
                <c:pt idx="0">
                  <c:v> UtilizaceRezu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20"/>
            <c:spPr>
              <a:solidFill>
                <a:srgbClr val="ED7D31"/>
              </a:solidFill>
              <a:ln w="9525">
                <a:solidFill>
                  <a:sysClr val="windowText" lastClr="0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1080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2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nastaveni!$B$9</c:f>
              <c:multiLvlStrCache>
                <c:ptCount val="22"/>
                <c:lvl>
                  <c:pt idx="0">
                    <c:v>04.10.2023</c:v>
                  </c:pt>
                  <c:pt idx="1">
                    <c:v>18.10.2023</c:v>
                  </c:pt>
                  <c:pt idx="2">
                    <c:v>12.10.2023</c:v>
                  </c:pt>
                  <c:pt idx="3">
                    <c:v>26.10.2023</c:v>
                  </c:pt>
                  <c:pt idx="4">
                    <c:v>31.10.2023</c:v>
                  </c:pt>
                  <c:pt idx="5">
                    <c:v>03.10.2023</c:v>
                  </c:pt>
                  <c:pt idx="6">
                    <c:v>05.10.2023</c:v>
                  </c:pt>
                  <c:pt idx="7">
                    <c:v>10.10.2023</c:v>
                  </c:pt>
                  <c:pt idx="8">
                    <c:v>17.10.2023</c:v>
                  </c:pt>
                  <c:pt idx="9">
                    <c:v>19.10.2023</c:v>
                  </c:pt>
                  <c:pt idx="10">
                    <c:v>24.10.2023</c:v>
                  </c:pt>
                  <c:pt idx="11">
                    <c:v>05.10.2023</c:v>
                  </c:pt>
                  <c:pt idx="12">
                    <c:v>10.10.2023</c:v>
                  </c:pt>
                  <c:pt idx="13">
                    <c:v>12.10.2023</c:v>
                  </c:pt>
                  <c:pt idx="14">
                    <c:v>17.10.2023</c:v>
                  </c:pt>
                  <c:pt idx="15">
                    <c:v>19.10.2023</c:v>
                  </c:pt>
                  <c:pt idx="16">
                    <c:v>26.10.2023</c:v>
                  </c:pt>
                  <c:pt idx="17">
                    <c:v>03.10.2023</c:v>
                  </c:pt>
                  <c:pt idx="18">
                    <c:v>24.10.2023</c:v>
                  </c:pt>
                  <c:pt idx="19">
                    <c:v>31.10.2023</c:v>
                  </c:pt>
                  <c:pt idx="20">
                    <c:v>09.10.2023</c:v>
                  </c:pt>
                  <c:pt idx="21">
                    <c:v>23.10.2023</c:v>
                  </c:pt>
                </c:lvl>
                <c:lvl>
                  <c:pt idx="0">
                    <c:v>KÚČOCH_Zákrokový_sál</c:v>
                  </c:pt>
                  <c:pt idx="2">
                    <c:v>NCHIR1</c:v>
                  </c:pt>
                  <c:pt idx="5">
                    <c:v>NCHIR2</c:v>
                  </c:pt>
                  <c:pt idx="11">
                    <c:v>ORT1 - TEP</c:v>
                  </c:pt>
                  <c:pt idx="17">
                    <c:v>ORT2</c:v>
                  </c:pt>
                  <c:pt idx="20">
                    <c:v>PGK1</c:v>
                  </c:pt>
                </c:lvl>
              </c:multiLvlStrCache>
            </c:multiLvlStrRef>
          </c:cat>
          <c:val>
            <c:numRef>
              <c:f>nastaveni!$B$9</c:f>
              <c:numCache>
                <c:formatCode>General</c:formatCode>
                <c:ptCount val="22"/>
                <c:pt idx="0">
                  <c:v>20.149999999999999</c:v>
                </c:pt>
                <c:pt idx="1">
                  <c:v>20.6</c:v>
                </c:pt>
                <c:pt idx="2">
                  <c:v>51.2</c:v>
                </c:pt>
                <c:pt idx="3">
                  <c:v>60.15</c:v>
                </c:pt>
                <c:pt idx="4">
                  <c:v>42.09</c:v>
                </c:pt>
                <c:pt idx="5">
                  <c:v>69.13</c:v>
                </c:pt>
                <c:pt idx="6">
                  <c:v>61.26</c:v>
                </c:pt>
                <c:pt idx="7">
                  <c:v>63.03</c:v>
                </c:pt>
                <c:pt idx="8">
                  <c:v>54.18</c:v>
                </c:pt>
                <c:pt idx="9">
                  <c:v>55.22</c:v>
                </c:pt>
                <c:pt idx="10">
                  <c:v>52.69</c:v>
                </c:pt>
                <c:pt idx="11">
                  <c:v>59.06</c:v>
                </c:pt>
                <c:pt idx="12">
                  <c:v>50.58</c:v>
                </c:pt>
                <c:pt idx="13">
                  <c:v>60.09</c:v>
                </c:pt>
                <c:pt idx="14">
                  <c:v>48.25</c:v>
                </c:pt>
                <c:pt idx="15">
                  <c:v>43.13</c:v>
                </c:pt>
                <c:pt idx="16">
                  <c:v>56.67</c:v>
                </c:pt>
                <c:pt idx="17">
                  <c:v>34.18</c:v>
                </c:pt>
                <c:pt idx="18">
                  <c:v>57.16</c:v>
                </c:pt>
                <c:pt idx="19">
                  <c:v>37.01</c:v>
                </c:pt>
                <c:pt idx="20">
                  <c:v>25.67</c:v>
                </c:pt>
                <c:pt idx="21">
                  <c:v>55.67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7F9-4CC5-A609-F088BE7C9FBA}"/>
            </c:ext>
          </c:extLst>
        </c:ser>
        <c:ser>
          <c:idx val="2"/>
          <c:order val="2"/>
          <c:tx>
            <c:strRef>
              <c:f>nastaveni!$B$9</c:f>
              <c:strCache>
                <c:ptCount val="1"/>
                <c:pt idx="0">
                  <c:v> UtilizaceRezuPLAN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21"/>
            <c:spPr>
              <a:solidFill>
                <a:srgbClr val="70AD47"/>
              </a:solidFill>
              <a:ln w="9525">
                <a:solidFill>
                  <a:sysClr val="windowText" lastClr="000000">
                    <a:lumMod val="95000"/>
                    <a:lumOff val="5000"/>
                  </a:sysClr>
                </a:solidFill>
              </a:ln>
              <a:effectLst/>
            </c:spPr>
          </c:marker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0-5CEA-4986-A60A-2A2FADA13E0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108000" tIns="19050" rIns="360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6"/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nastaveni!$B$9</c:f>
              <c:multiLvlStrCache>
                <c:ptCount val="22"/>
                <c:lvl>
                  <c:pt idx="0">
                    <c:v>04.10.2023</c:v>
                  </c:pt>
                  <c:pt idx="1">
                    <c:v>18.10.2023</c:v>
                  </c:pt>
                  <c:pt idx="2">
                    <c:v>12.10.2023</c:v>
                  </c:pt>
                  <c:pt idx="3">
                    <c:v>26.10.2023</c:v>
                  </c:pt>
                  <c:pt idx="4">
                    <c:v>31.10.2023</c:v>
                  </c:pt>
                  <c:pt idx="5">
                    <c:v>03.10.2023</c:v>
                  </c:pt>
                  <c:pt idx="6">
                    <c:v>05.10.2023</c:v>
                  </c:pt>
                  <c:pt idx="7">
                    <c:v>10.10.2023</c:v>
                  </c:pt>
                  <c:pt idx="8">
                    <c:v>17.10.2023</c:v>
                  </c:pt>
                  <c:pt idx="9">
                    <c:v>19.10.2023</c:v>
                  </c:pt>
                  <c:pt idx="10">
                    <c:v>24.10.2023</c:v>
                  </c:pt>
                  <c:pt idx="11">
                    <c:v>05.10.2023</c:v>
                  </c:pt>
                  <c:pt idx="12">
                    <c:v>10.10.2023</c:v>
                  </c:pt>
                  <c:pt idx="13">
                    <c:v>12.10.2023</c:v>
                  </c:pt>
                  <c:pt idx="14">
                    <c:v>17.10.2023</c:v>
                  </c:pt>
                  <c:pt idx="15">
                    <c:v>19.10.2023</c:v>
                  </c:pt>
                  <c:pt idx="16">
                    <c:v>26.10.2023</c:v>
                  </c:pt>
                  <c:pt idx="17">
                    <c:v>03.10.2023</c:v>
                  </c:pt>
                  <c:pt idx="18">
                    <c:v>24.10.2023</c:v>
                  </c:pt>
                  <c:pt idx="19">
                    <c:v>31.10.2023</c:v>
                  </c:pt>
                  <c:pt idx="20">
                    <c:v>09.10.2023</c:v>
                  </c:pt>
                  <c:pt idx="21">
                    <c:v>23.10.2023</c:v>
                  </c:pt>
                </c:lvl>
                <c:lvl>
                  <c:pt idx="0">
                    <c:v>KÚČOCH_Zákrokový_sál</c:v>
                  </c:pt>
                  <c:pt idx="2">
                    <c:v>NCHIR1</c:v>
                  </c:pt>
                  <c:pt idx="5">
                    <c:v>NCHIR2</c:v>
                  </c:pt>
                  <c:pt idx="11">
                    <c:v>ORT1 - TEP</c:v>
                  </c:pt>
                  <c:pt idx="17">
                    <c:v>ORT2</c:v>
                  </c:pt>
                  <c:pt idx="20">
                    <c:v>PGK1</c:v>
                  </c:pt>
                </c:lvl>
              </c:multiLvlStrCache>
            </c:multiLvlStrRef>
          </c:cat>
          <c:val>
            <c:numRef>
              <c:f>nastaveni!$B$9</c:f>
              <c:numCache>
                <c:formatCode>General</c:formatCode>
                <c:ptCount val="22"/>
                <c:pt idx="0">
                  <c:v>20.149999999999999</c:v>
                </c:pt>
                <c:pt idx="1">
                  <c:v>24.48</c:v>
                </c:pt>
                <c:pt idx="2">
                  <c:v>49.25</c:v>
                </c:pt>
                <c:pt idx="3">
                  <c:v>49.85</c:v>
                </c:pt>
                <c:pt idx="4">
                  <c:v>42.09</c:v>
                </c:pt>
                <c:pt idx="5">
                  <c:v>58.66</c:v>
                </c:pt>
                <c:pt idx="6">
                  <c:v>56.72</c:v>
                </c:pt>
                <c:pt idx="7">
                  <c:v>56.27</c:v>
                </c:pt>
                <c:pt idx="8">
                  <c:v>51.19</c:v>
                </c:pt>
                <c:pt idx="9">
                  <c:v>55.22</c:v>
                </c:pt>
                <c:pt idx="10">
                  <c:v>49.85</c:v>
                </c:pt>
                <c:pt idx="11">
                  <c:v>46.05</c:v>
                </c:pt>
                <c:pt idx="12">
                  <c:v>40.35</c:v>
                </c:pt>
                <c:pt idx="13">
                  <c:v>46.88</c:v>
                </c:pt>
                <c:pt idx="14">
                  <c:v>37.9</c:v>
                </c:pt>
                <c:pt idx="15">
                  <c:v>43.13</c:v>
                </c:pt>
                <c:pt idx="16">
                  <c:v>42.17</c:v>
                </c:pt>
                <c:pt idx="17">
                  <c:v>34.18</c:v>
                </c:pt>
                <c:pt idx="18">
                  <c:v>48.21</c:v>
                </c:pt>
                <c:pt idx="19">
                  <c:v>37.01</c:v>
                </c:pt>
                <c:pt idx="20">
                  <c:v>25.67</c:v>
                </c:pt>
                <c:pt idx="21">
                  <c:v>54.18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7F9-4CC5-A609-F088BE7C9F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7899648"/>
        <c:axId val="627896368"/>
      </c:lineChart>
      <c:catAx>
        <c:axId val="627899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627896368"/>
        <c:crosses val="autoZero"/>
        <c:auto val="1"/>
        <c:lblAlgn val="ctr"/>
        <c:lblOffset val="100"/>
        <c:noMultiLvlLbl val="0"/>
      </c:catAx>
      <c:valAx>
        <c:axId val="627896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627899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5555142577795714"/>
          <c:y val="0.94376365564646025"/>
          <c:w val="0.49755255333902149"/>
          <c:h val="3.56681313000775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extLst>
    <c:ext xmlns:c14="http://schemas.microsoft.com/office/drawing/2007/8/2/chart" uri="{781A3756-C4B2-4CAC-9D66-4F8BD8637D16}">
      <c14:pivotOptions>
        <c14:dropZoneFilter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9F03FB08-1DA7-4639-A56C-34E5AECE9944}">
  <sheetPr>
    <tabColor rgb="FF0070C0"/>
  </sheetPr>
  <sheetViews>
    <sheetView tabSelected="1" zoomScale="159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DAD1E05B-0197-45E7-A199-B7F86660921B}">
  <sheetPr>
    <tabColor rgb="FF0070C0"/>
  </sheetPr>
  <sheetViews>
    <sheetView zoomScale="132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3683F231-A6AC-4CFE-8B70-B78A3EEC5E81}">
  <sheetPr>
    <tabColor rgb="FF0070C0"/>
  </sheetPr>
  <sheetViews>
    <sheetView zoomScale="132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85964175-93AE-4E72-BC77-2F8DC7CB65ED}">
  <sheetPr>
    <tabColor rgb="FF00B0F0"/>
  </sheetPr>
  <sheetViews>
    <sheetView zoomScale="119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7967EFA4-DD4E-4139-AAAF-57A06FD335D3}">
  <sheetPr>
    <tabColor rgb="FF00B0F0"/>
  </sheetPr>
  <sheetViews>
    <sheetView zoomScale="119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D7D90987-54B1-4A24-AE7F-326686E18D5A}">
  <sheetPr>
    <tabColor rgb="FF00B0F0"/>
  </sheetPr>
  <sheetViews>
    <sheetView zoomScale="119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5EB796D9-C340-41A5-9E3C-A934471457FA}">
  <sheetPr>
    <tabColor rgb="FF00B0F0"/>
  </sheetPr>
  <sheetViews>
    <sheetView zoomScale="119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2566" cy="6004943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40FDE70F-85C4-4AA1-9D7C-C030ABFFEA9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0.07904</cdr:x>
      <cdr:y>0.31145</cdr:y>
    </cdr:from>
    <cdr:to>
      <cdr:x>0.94925</cdr:x>
      <cdr:y>0.31403</cdr:y>
    </cdr:to>
    <cdr:cxnSp macro="">
      <cdr:nvCxnSpPr>
        <cdr:cNvPr id="5" name="Přímá spojnice 4">
          <a:extLst xmlns:a="http://schemas.openxmlformats.org/drawingml/2006/main">
            <a:ext uri="{FF2B5EF4-FFF2-40B4-BE49-F238E27FC236}">
              <a16:creationId xmlns:a16="http://schemas.microsoft.com/office/drawing/2014/main" id="{02AE8B99-0555-4ED7-99C9-46871FC771D0}"/>
            </a:ext>
          </a:extLst>
        </cdr:cNvPr>
        <cdr:cNvCxnSpPr/>
      </cdr:nvCxnSpPr>
      <cdr:spPr>
        <a:xfrm xmlns:a="http://schemas.openxmlformats.org/drawingml/2006/main" flipH="1">
          <a:off x="735672" y="1874024"/>
          <a:ext cx="8100121" cy="15488"/>
        </a:xfrm>
        <a:prstGeom xmlns:a="http://schemas.openxmlformats.org/drawingml/2006/main" prst="line">
          <a:avLst/>
        </a:prstGeom>
        <a:ln xmlns:a="http://schemas.openxmlformats.org/drawingml/2006/main" w="3175">
          <a:solidFill>
            <a:srgbClr val="C00000"/>
          </a:solidFill>
          <a:prstDash val="lgDashDotDot"/>
        </a:ln>
      </cdr:spPr>
      <cdr:style>
        <a:lnRef xmlns:a="http://schemas.openxmlformats.org/drawingml/2006/main" idx="1">
          <a:schemeClr val="accent2"/>
        </a:lnRef>
        <a:fillRef xmlns:a="http://schemas.openxmlformats.org/drawingml/2006/main" idx="0">
          <a:schemeClr val="accent2"/>
        </a:fillRef>
        <a:effectRef xmlns:a="http://schemas.openxmlformats.org/drawingml/2006/main" idx="0">
          <a:schemeClr val="accent2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0.20549</cdr:x>
      <cdr:y>0.95624</cdr:y>
    </cdr:from>
    <cdr:to>
      <cdr:x>0.84027</cdr:x>
      <cdr:y>0.97683</cdr:y>
    </cdr:to>
    <cdr:sp macro="" textlink="">
      <cdr:nvSpPr>
        <cdr:cNvPr id="2" name="TextovéPole 1">
          <a:extLst xmlns:a="http://schemas.openxmlformats.org/drawingml/2006/main">
            <a:ext uri="{FF2B5EF4-FFF2-40B4-BE49-F238E27FC236}">
              <a16:creationId xmlns:a16="http://schemas.microsoft.com/office/drawing/2014/main" id="{10969DCE-8F85-4488-B859-124936ED5C13}"/>
            </a:ext>
          </a:extLst>
        </cdr:cNvPr>
        <cdr:cNvSpPr txBox="1"/>
      </cdr:nvSpPr>
      <cdr:spPr>
        <a:xfrm xmlns:a="http://schemas.openxmlformats.org/drawingml/2006/main">
          <a:off x="1912744" y="5753720"/>
          <a:ext cx="5908597" cy="12390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 sz="1100"/>
        </a:p>
      </cdr:txBody>
    </cdr:sp>
  </cdr:relSizeAnchor>
  <cdr:relSizeAnchor xmlns:cdr="http://schemas.openxmlformats.org/drawingml/2006/chartDrawing">
    <cdr:from>
      <cdr:x>0.39767</cdr:x>
      <cdr:y>0.9408</cdr:y>
    </cdr:from>
    <cdr:to>
      <cdr:x>0.70383</cdr:x>
      <cdr:y>0.97426</cdr:y>
    </cdr:to>
    <cdr:sp macro="" textlink="nastaveni!$B$5">
      <cdr:nvSpPr>
        <cdr:cNvPr id="3" name="TextovéPole 2">
          <a:extLst xmlns:a="http://schemas.openxmlformats.org/drawingml/2006/main">
            <a:ext uri="{FF2B5EF4-FFF2-40B4-BE49-F238E27FC236}">
              <a16:creationId xmlns:a16="http://schemas.microsoft.com/office/drawing/2014/main" id="{0538D626-69F9-4DCB-8B69-7FA2076CB745}"/>
            </a:ext>
          </a:extLst>
        </cdr:cNvPr>
        <cdr:cNvSpPr txBox="1"/>
      </cdr:nvSpPr>
      <cdr:spPr>
        <a:xfrm xmlns:a="http://schemas.openxmlformats.org/drawingml/2006/main">
          <a:off x="3701579" y="5660805"/>
          <a:ext cx="2849761" cy="20132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fld id="{2E5EB171-19B0-4A2B-A9AA-BEAEC509CC8C}" type="TxLink">
            <a:rPr lang="en-US" sz="7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* noLongo je průměr časů za dané období běžného sálové provozu</a:t>
          </a:fld>
          <a:endParaRPr lang="cs-CZ" sz="700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94091" cy="6003636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A782FC46-C650-470A-AA7D-2C75E4A6B70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294091" cy="6003636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6F4376CC-B9B0-4E52-837D-50B3EE4C1AB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300882" cy="601115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825B2645-9BBD-4BD5-B658-E8519003BAD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0.07904</cdr:x>
      <cdr:y>0.31145</cdr:y>
    </cdr:from>
    <cdr:to>
      <cdr:x>0.94925</cdr:x>
      <cdr:y>0.31403</cdr:y>
    </cdr:to>
    <cdr:cxnSp macro="">
      <cdr:nvCxnSpPr>
        <cdr:cNvPr id="5" name="Přímá spojnice 4">
          <a:extLst xmlns:a="http://schemas.openxmlformats.org/drawingml/2006/main">
            <a:ext uri="{FF2B5EF4-FFF2-40B4-BE49-F238E27FC236}">
              <a16:creationId xmlns:a16="http://schemas.microsoft.com/office/drawing/2014/main" id="{02AE8B99-0555-4ED7-99C9-46871FC771D0}"/>
            </a:ext>
          </a:extLst>
        </cdr:cNvPr>
        <cdr:cNvCxnSpPr/>
      </cdr:nvCxnSpPr>
      <cdr:spPr>
        <a:xfrm xmlns:a="http://schemas.openxmlformats.org/drawingml/2006/main" flipH="1">
          <a:off x="735672" y="1874024"/>
          <a:ext cx="8100121" cy="15488"/>
        </a:xfrm>
        <a:prstGeom xmlns:a="http://schemas.openxmlformats.org/drawingml/2006/main" prst="line">
          <a:avLst/>
        </a:prstGeom>
        <a:ln xmlns:a="http://schemas.openxmlformats.org/drawingml/2006/main" w="3175">
          <a:solidFill>
            <a:srgbClr val="C00000"/>
          </a:solidFill>
          <a:prstDash val="lgDashDotDot"/>
        </a:ln>
      </cdr:spPr>
      <cdr:style>
        <a:lnRef xmlns:a="http://schemas.openxmlformats.org/drawingml/2006/main" idx="1">
          <a:schemeClr val="accent2"/>
        </a:lnRef>
        <a:fillRef xmlns:a="http://schemas.openxmlformats.org/drawingml/2006/main" idx="0">
          <a:schemeClr val="accent2"/>
        </a:fillRef>
        <a:effectRef xmlns:a="http://schemas.openxmlformats.org/drawingml/2006/main" idx="0">
          <a:schemeClr val="accent2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0.38483</cdr:x>
      <cdr:y>0.94538</cdr:y>
    </cdr:from>
    <cdr:to>
      <cdr:x>0.69099</cdr:x>
      <cdr:y>0.97884</cdr:y>
    </cdr:to>
    <cdr:sp macro="" textlink="">
      <cdr:nvSpPr>
        <cdr:cNvPr id="3" name="TextovéPole 1">
          <a:extLst xmlns:a="http://schemas.openxmlformats.org/drawingml/2006/main">
            <a:ext uri="{FF2B5EF4-FFF2-40B4-BE49-F238E27FC236}">
              <a16:creationId xmlns:a16="http://schemas.microsoft.com/office/drawing/2014/main" id="{28D29CD1-62E4-4CF2-9F0E-820BF30B7D5D}"/>
            </a:ext>
          </a:extLst>
        </cdr:cNvPr>
        <cdr:cNvSpPr txBox="1"/>
      </cdr:nvSpPr>
      <cdr:spPr>
        <a:xfrm xmlns:a="http://schemas.openxmlformats.org/drawingml/2006/main">
          <a:off x="3582019" y="5688361"/>
          <a:ext cx="2849790" cy="20132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fld id="{2E5EB171-19B0-4A2B-A9AA-BEAEC509CC8C}" type="TxLink">
            <a:rPr lang="en-US" sz="7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* noLongo je průměr časů za dané období běžného sálové provozu</a:t>
          </a:fld>
          <a:endParaRPr lang="cs-CZ" sz="7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300882" cy="601115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4D45C075-F6AE-408E-A81E-4A0315E39D7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0.07904</cdr:x>
      <cdr:y>0.31145</cdr:y>
    </cdr:from>
    <cdr:to>
      <cdr:x>0.94925</cdr:x>
      <cdr:y>0.31403</cdr:y>
    </cdr:to>
    <cdr:cxnSp macro="">
      <cdr:nvCxnSpPr>
        <cdr:cNvPr id="5" name="Přímá spojnice 4">
          <a:extLst xmlns:a="http://schemas.openxmlformats.org/drawingml/2006/main">
            <a:ext uri="{FF2B5EF4-FFF2-40B4-BE49-F238E27FC236}">
              <a16:creationId xmlns:a16="http://schemas.microsoft.com/office/drawing/2014/main" id="{02AE8B99-0555-4ED7-99C9-46871FC771D0}"/>
            </a:ext>
          </a:extLst>
        </cdr:cNvPr>
        <cdr:cNvCxnSpPr/>
      </cdr:nvCxnSpPr>
      <cdr:spPr>
        <a:xfrm xmlns:a="http://schemas.openxmlformats.org/drawingml/2006/main" flipH="1">
          <a:off x="735672" y="1874024"/>
          <a:ext cx="8100121" cy="15488"/>
        </a:xfrm>
        <a:prstGeom xmlns:a="http://schemas.openxmlformats.org/drawingml/2006/main" prst="line">
          <a:avLst/>
        </a:prstGeom>
        <a:ln xmlns:a="http://schemas.openxmlformats.org/drawingml/2006/main" w="3175">
          <a:solidFill>
            <a:srgbClr val="C00000"/>
          </a:solidFill>
          <a:prstDash val="lgDashDotDot"/>
        </a:ln>
      </cdr:spPr>
      <cdr:style>
        <a:lnRef xmlns:a="http://schemas.openxmlformats.org/drawingml/2006/main" idx="1">
          <a:schemeClr val="accent2"/>
        </a:lnRef>
        <a:fillRef xmlns:a="http://schemas.openxmlformats.org/drawingml/2006/main" idx="0">
          <a:schemeClr val="accent2"/>
        </a:fillRef>
        <a:effectRef xmlns:a="http://schemas.openxmlformats.org/drawingml/2006/main" idx="0">
          <a:schemeClr val="accent2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12649200" cy="7810500"/>
    <xdr:graphicFrame macro="">
      <xdr:nvGraphicFramePr>
        <xdr:cNvPr id="3" name="Graf 2">
          <a:extLst>
            <a:ext uri="{FF2B5EF4-FFF2-40B4-BE49-F238E27FC236}">
              <a16:creationId xmlns:a16="http://schemas.microsoft.com/office/drawing/2014/main" id="{7A28839E-67F6-42DA-A529-4F0EECB7565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0.07904</cdr:x>
      <cdr:y>0.31145</cdr:y>
    </cdr:from>
    <cdr:to>
      <cdr:x>0.94925</cdr:x>
      <cdr:y>0.31403</cdr:y>
    </cdr:to>
    <cdr:cxnSp macro="">
      <cdr:nvCxnSpPr>
        <cdr:cNvPr id="5" name="Přímá spojnice 4">
          <a:extLst xmlns:a="http://schemas.openxmlformats.org/drawingml/2006/main">
            <a:ext uri="{FF2B5EF4-FFF2-40B4-BE49-F238E27FC236}">
              <a16:creationId xmlns:a16="http://schemas.microsoft.com/office/drawing/2014/main" id="{02AE8B99-0555-4ED7-99C9-46871FC771D0}"/>
            </a:ext>
          </a:extLst>
        </cdr:cNvPr>
        <cdr:cNvCxnSpPr/>
      </cdr:nvCxnSpPr>
      <cdr:spPr>
        <a:xfrm xmlns:a="http://schemas.openxmlformats.org/drawingml/2006/main" flipH="1">
          <a:off x="735672" y="1874024"/>
          <a:ext cx="8100121" cy="15488"/>
        </a:xfrm>
        <a:prstGeom xmlns:a="http://schemas.openxmlformats.org/drawingml/2006/main" prst="line">
          <a:avLst/>
        </a:prstGeom>
        <a:ln xmlns:a="http://schemas.openxmlformats.org/drawingml/2006/main" w="3175">
          <a:solidFill>
            <a:srgbClr val="C00000"/>
          </a:solidFill>
          <a:prstDash val="lgDashDotDot"/>
        </a:ln>
      </cdr:spPr>
      <cdr:style>
        <a:lnRef xmlns:a="http://schemas.openxmlformats.org/drawingml/2006/main" idx="1">
          <a:schemeClr val="accent2"/>
        </a:lnRef>
        <a:fillRef xmlns:a="http://schemas.openxmlformats.org/drawingml/2006/main" idx="0">
          <a:schemeClr val="accent2"/>
        </a:fillRef>
        <a:effectRef xmlns:a="http://schemas.openxmlformats.org/drawingml/2006/main" idx="0">
          <a:schemeClr val="accent2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300882" cy="601115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E135C4D0-8492-4DE4-9A29-D6735CC60FE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xdr:wsDr xmlns:xdr="http://schemas.openxmlformats.org/drawingml/2006/spreadsheetDrawing" xmlns:a="http://schemas.openxmlformats.org/drawingml/2006/main">
  <xdr:absoluteAnchor>
    <xdr:pos x="0" y="0"/>
    <xdr:ext cx="9300882" cy="601115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4A26336C-F213-4DAC-9C3E-AA2984441B9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_rels/pivotCacheDefinition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5.xml"/></Relationships>
</file>

<file path=xl/pivotCache/_rels/pivotCacheDefinition6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6.xml"/></Relationships>
</file>

<file path=xl/pivotCache/_rels/pivotCacheDefinition7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7.xml"/></Relationships>
</file>

<file path=xl/pivotCache/_rels/pivotCacheDefinition8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8.xml"/></Relationships>
</file>

<file path=xl/pivotCache/_rels/pivotCacheDefinition9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9.xml"/></Relationships>
</file>

<file path=xl/pivotCache/_rels/pivotCacheDefinition10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0.xml"/></Relationships>
</file>

<file path=xl/pivotCache/_rels/pivotCacheDefinition1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ásek Petr, Bc." refreshedDate="45796.382810185183" createdVersion="6" refreshedVersion="6" minRefreshableVersion="3" recordCount="100" xr:uid="{8C0E4A15-8E39-401C-BA59-7F3DF5C9448A}">
  <cacheSource type="worksheet">
    <worksheetSource ref="A1:Q1048576" sheet="spojeni"/>
  </cacheSource>
  <cacheFields count="17">
    <cacheField name="Datum" numFmtId="167">
      <sharedItems containsNonDate="0" containsDate="1" containsString="0" containsBlank="1" minDate="2022-10-03T00:00:00" maxDate="2025-05-01T00:00:00" count="406">
        <d v="2025-04-01T00:00:00"/>
        <d v="2025-04-08T00:00:00"/>
        <d v="2025-04-22T00:00:00"/>
        <d v="2025-04-15T00:00:00"/>
        <d v="2025-04-29T00:00:00"/>
        <d v="2025-04-07T00:00:00"/>
        <d v="2025-04-14T00:00:00"/>
        <d v="2025-04-28T00:00:00"/>
        <d v="2025-04-17T00:00:00"/>
        <d v="2025-04-30T00:00:00"/>
        <d v="2025-04-03T00:00:00"/>
        <d v="2025-04-24T00:00:00"/>
        <d v="2025-04-10T00:00:00"/>
        <m/>
        <d v="2022-10-25T00:00:00" u="1"/>
        <d v="2023-10-25T00:00:00" u="1"/>
        <d v="2022-11-21T00:00:00" u="1"/>
        <d v="2023-11-21T00:00:00" u="1"/>
        <d v="2024-11-21T00:00:00" u="1"/>
        <d v="2024-12-17T00:00:00" u="1"/>
        <d v="2022-10-27T00:00:00" u="1"/>
        <d v="2022-11-23T00:00:00" u="1"/>
        <d v="2023-11-23T00:00:00" u="1"/>
        <d v="2024-10-29T00:00:00" u="1"/>
        <d v="2022-12-21T00:00:00" u="1"/>
        <d v="2024-11-25T00:00:00" u="1"/>
        <d v="2023-01-02T00:00:00" u="1"/>
        <d v="2024-01-02T00:00:00" u="1"/>
        <d v="2022-10-31T00:00:00" u="1"/>
        <d v="2023-10-31T00:00:00" u="1"/>
        <d v="2024-10-31T00:00:00" u="1"/>
        <d v="2023-11-27T00:00:00" u="1"/>
        <d v="2024-11-27T00:00:00" u="1"/>
        <d v="2023-01-04T00:00:00" u="1"/>
        <d v="2024-01-04T00:00:00" u="1"/>
        <d v="2022-11-29T00:00:00" u="1"/>
        <d v="2023-11-29T00:00:00" u="1"/>
        <d v="2023-02-02T00:00:00" u="1"/>
        <d v="2025-01-06T00:00:00" u="1"/>
        <d v="2024-01-08T00:00:00" u="1"/>
        <d v="2025-01-08T00:00:00" u="1"/>
        <d v="2025-02-04T00:00:00" u="1"/>
        <d v="2023-01-10T00:00:00" u="1"/>
        <d v="2024-01-10T00:00:00" u="1"/>
        <d v="2023-02-06T00:00:00" u="1"/>
        <d v="2024-02-06T00:00:00" u="1"/>
        <d v="2025-02-06T00:00:00" u="1"/>
        <d v="2023-01-12T00:00:00" u="1"/>
        <d v="2023-02-08T00:00:00" u="1"/>
        <d v="2024-02-08T00:00:00" u="1"/>
        <d v="2025-03-04T00:00:00" u="1"/>
        <d v="2025-01-14T00:00:00" u="1"/>
        <d v="2023-03-06T00:00:00" u="1"/>
        <d v="2025-02-10T00:00:00" u="1"/>
        <d v="2025-03-06T00:00:00" u="1"/>
        <d v="2024-04-02T00:00:00" u="1"/>
        <d v="2023-01-16T00:00:00" u="1"/>
        <d v="2024-01-16T00:00:00" u="1"/>
        <d v="2025-01-16T00:00:00" u="1"/>
        <d v="2024-02-12T00:00:00" u="1"/>
        <d v="2023-03-08T00:00:00" u="1"/>
        <d v="2025-02-12T00:00:00" u="1"/>
        <d v="2023-04-04T00:00:00" u="1"/>
        <d v="2024-04-04T00:00:00" u="1"/>
        <d v="2023-01-18T00:00:00" u="1"/>
        <d v="2024-01-18T00:00:00" u="1"/>
        <d v="2023-02-14T00:00:00" u="1"/>
        <d v="2024-02-14T00:00:00" u="1"/>
        <d v="2023-04-06T00:00:00" u="1"/>
        <d v="2023-05-02T00:00:00" u="1"/>
        <d v="2024-05-02T00:00:00" u="1"/>
        <d v="2023-02-16T00:00:00" u="1"/>
        <d v="2025-01-20T00:00:00" u="1"/>
        <d v="2024-03-12T00:00:00" u="1"/>
        <d v="2024-04-08T00:00:00" u="1"/>
        <d v="2023-05-04T00:00:00" u="1"/>
        <d v="2024-01-22T00:00:00" u="1"/>
        <d v="2025-01-22T00:00:00" u="1"/>
        <d v="2023-03-14T00:00:00" u="1"/>
        <d v="2025-02-18T00:00:00" u="1"/>
        <d v="2024-03-14T00:00:00" u="1"/>
        <d v="2024-04-10T00:00:00" u="1"/>
        <d v="2024-05-06T00:00:00" u="1"/>
        <d v="2023-01-24T00:00:00" u="1"/>
        <d v="2024-01-24T00:00:00" u="1"/>
        <d v="2023-02-20T00:00:00" u="1"/>
        <d v="2024-02-20T00:00:00" u="1"/>
        <d v="2023-03-16T00:00:00" u="1"/>
        <d v="2025-02-20T00:00:00" u="1"/>
        <d v="2023-04-12T00:00:00" u="1"/>
        <d v="2024-06-04T00:00:00" u="1"/>
        <d v="2023-01-26T00:00:00" u="1"/>
        <d v="2023-02-22T00:00:00" u="1"/>
        <d v="2024-02-22T00:00:00" u="1"/>
        <d v="2024-03-18T00:00:00" u="1"/>
        <d v="2025-03-18T00:00:00" u="1"/>
        <d v="2023-05-10T00:00:00" u="1"/>
        <d v="2023-06-06T00:00:00" u="1"/>
        <d v="2024-06-06T00:00:00" u="1"/>
        <d v="2025-01-28T00:00:00" u="1"/>
        <d v="2023-03-20T00:00:00" u="1"/>
        <d v="2025-02-24T00:00:00" u="1"/>
        <d v="2024-03-20T00:00:00" u="1"/>
        <d v="2025-03-20T00:00:00" u="1"/>
        <d v="2024-04-16T00:00:00" u="1"/>
        <d v="2023-06-08T00:00:00" u="1"/>
        <d v="2023-01-30T00:00:00" u="1"/>
        <d v="2024-01-30T00:00:00" u="1"/>
        <d v="2025-01-30T00:00:00" u="1"/>
        <d v="2024-02-26T00:00:00" u="1"/>
        <d v="2023-03-22T00:00:00" u="1"/>
        <d v="2025-02-26T00:00:00" u="1"/>
        <d v="2023-04-18T00:00:00" u="1"/>
        <d v="2024-04-18T00:00:00" u="1"/>
        <d v="2024-05-14T00:00:00" u="1"/>
        <d v="2024-06-10T00:00:00" u="1"/>
        <d v="2024-02-28T00:00:00" u="1"/>
        <d v="2023-04-20T00:00:00" u="1"/>
        <d v="2025-03-24T00:00:00" u="1"/>
        <d v="2023-05-16T00:00:00" u="1"/>
        <d v="2024-05-16T00:00:00" u="1"/>
        <d v="2023-06-12T00:00:00" u="1"/>
        <d v="2024-06-12T00:00:00" u="1"/>
        <d v="2024-03-26T00:00:00" u="1"/>
        <d v="2025-03-26T00:00:00" u="1"/>
        <d v="2024-04-22T00:00:00" u="1"/>
        <d v="2023-05-18T00:00:00" u="1"/>
        <d v="2023-06-14T00:00:00" u="1"/>
        <d v="2023-03-28T00:00:00" u="1"/>
        <d v="2024-03-28T00:00:00" u="1"/>
        <d v="2023-04-24T00:00:00" u="1"/>
        <d v="2024-04-24T00:00:00" u="1"/>
        <d v="2024-05-20T00:00:00" u="1"/>
        <d v="2023-09-04T00:00:00" u="1"/>
        <d v="2023-03-30T00:00:00" u="1"/>
        <d v="2023-04-26T00:00:00" u="1"/>
        <d v="2023-05-22T00:00:00" u="1"/>
        <d v="2024-05-22T00:00:00" u="1"/>
        <d v="2023-09-06T00:00:00" u="1"/>
        <d v="2023-10-02T00:00:00" u="1"/>
        <d v="2024-10-02T00:00:00" u="1"/>
        <d v="2023-05-24T00:00:00" u="1"/>
        <d v="2023-06-20T00:00:00" u="1"/>
        <d v="2022-10-04T00:00:00" u="1"/>
        <d v="2023-10-04T00:00:00" u="1"/>
        <d v="2024-04-30T00:00:00" u="1"/>
        <d v="2023-06-22T00:00:00" u="1"/>
        <d v="2022-10-06T00:00:00" u="1"/>
        <d v="2024-09-10T00:00:00" u="1"/>
        <d v="2022-11-02T00:00:00" u="1"/>
        <d v="2023-11-02T00:00:00" u="1"/>
        <d v="2024-05-28T00:00:00" u="1"/>
        <d v="2023-09-12T00:00:00" u="1"/>
        <d v="2024-09-12T00:00:00" u="1"/>
        <d v="2022-11-04T00:00:00" u="1"/>
        <d v="2024-10-08T00:00:00" u="1"/>
        <d v="2024-11-04T00:00:00" u="1"/>
        <d v="2023-05-30T00:00:00" u="1"/>
        <d v="2024-05-30T00:00:00" u="1"/>
        <d v="2023-06-26T00:00:00" u="1"/>
        <d v="2023-09-14T00:00:00" u="1"/>
        <d v="2022-10-10T00:00:00" u="1"/>
        <d v="2023-10-10T00:00:00" u="1"/>
        <d v="2024-10-10T00:00:00" u="1"/>
        <d v="2023-11-06T00:00:00" u="1"/>
        <d v="2022-12-02T00:00:00" u="1"/>
        <d v="2024-11-06T00:00:00" u="1"/>
        <d v="2024-12-02T00:00:00" u="1"/>
        <d v="2023-06-28T00:00:00" u="1"/>
        <d v="2022-10-12T00:00:00" u="1"/>
        <d v="2024-09-16T00:00:00" u="1"/>
        <d v="2023-10-12T00:00:00" u="1"/>
        <d v="2022-11-08T00:00:00" u="1"/>
        <d v="2023-11-08T00:00:00" u="1"/>
        <d v="2023-12-04T00:00:00" u="1"/>
        <d v="2024-12-04T00:00:00" u="1"/>
        <d v="2023-09-18T00:00:00" u="1"/>
        <d v="2022-11-10T00:00:00" u="1"/>
        <d v="2024-10-14T00:00:00" u="1"/>
        <d v="2022-12-06T00:00:00" u="1"/>
        <d v="2023-12-06T00:00:00" u="1"/>
        <d v="2023-09-20T00:00:00" u="1"/>
        <d v="2023-10-16T00:00:00" u="1"/>
        <d v="2024-10-16T00:00:00" u="1"/>
        <d v="2022-12-08T00:00:00" u="1"/>
        <d v="2024-11-12T00:00:00" u="1"/>
        <d v="2022-10-18T00:00:00" u="1"/>
        <d v="2023-10-18T00:00:00" u="1"/>
        <d v="2022-11-14T00:00:00" u="1"/>
        <d v="2023-11-14T00:00:00" u="1"/>
        <d v="2024-11-14T00:00:00" u="1"/>
        <d v="2024-12-10T00:00:00" u="1"/>
        <d v="2024-09-24T00:00:00" u="1"/>
        <d v="2022-11-16T00:00:00" u="1"/>
        <d v="2023-11-16T00:00:00" u="1"/>
        <d v="2022-12-12T00:00:00" u="1"/>
        <d v="2023-12-12T00:00:00" u="1"/>
        <d v="2024-12-12T00:00:00" u="1"/>
        <d v="2023-09-26T00:00:00" u="1"/>
        <d v="2024-09-26T00:00:00" u="1"/>
        <d v="2022-11-18T00:00:00" u="1"/>
        <d v="2024-10-22T00:00:00" u="1"/>
        <d v="2022-12-14T00:00:00" u="1"/>
        <d v="2024-11-18T00:00:00" u="1"/>
        <d v="2023-12-14T00:00:00" u="1"/>
        <d v="2022-10-24T00:00:00" u="1"/>
        <d v="2023-10-24T00:00:00" u="1"/>
        <d v="2024-10-24T00:00:00" u="1"/>
        <d v="2023-11-20T00:00:00" u="1"/>
        <d v="2024-11-20T00:00:00" u="1"/>
        <d v="2024-12-16T00:00:00" u="1"/>
        <d v="2022-10-26T00:00:00" u="1"/>
        <d v="2023-10-26T00:00:00" u="1"/>
        <d v="2022-11-22T00:00:00" u="1"/>
        <d v="2023-11-22T00:00:00" u="1"/>
        <d v="2023-12-18T00:00:00" u="1"/>
        <d v="2024-12-18T00:00:00" u="1"/>
        <d v="2022-11-24T00:00:00" u="1"/>
        <d v="2023-12-20T00:00:00" u="1"/>
        <d v="2023-10-30T00:00:00" u="1"/>
        <d v="2024-10-30T00:00:00" u="1"/>
        <d v="2024-11-26T00:00:00" u="1"/>
        <d v="2023-01-03T00:00:00" u="1"/>
        <d v="2024-01-03T00:00:00" u="1"/>
        <d v="2025-01-03T00:00:00" u="1"/>
        <d v="2022-11-28T00:00:00" u="1"/>
        <d v="2023-11-28T00:00:00" u="1"/>
        <d v="2024-11-28T00:00:00" u="1"/>
        <d v="2023-01-05T00:00:00" u="1"/>
        <d v="2023-02-01T00:00:00" u="1"/>
        <d v="2024-02-01T00:00:00" u="1"/>
        <d v="2022-11-30T00:00:00" u="1"/>
        <d v="2023-11-30T00:00:00" u="1"/>
        <d v="2025-01-07T00:00:00" u="1"/>
        <d v="2025-02-03T00:00:00" u="1"/>
        <d v="2023-01-09T00:00:00" u="1"/>
        <d v="2024-01-09T00:00:00" u="1"/>
        <d v="2025-01-09T00:00:00" u="1"/>
        <d v="2024-02-05T00:00:00" u="1"/>
        <d v="2025-02-05T00:00:00" u="1"/>
        <d v="2023-01-11T00:00:00" u="1"/>
        <d v="2024-01-11T00:00:00" u="1"/>
        <d v="2023-02-07T00:00:00" u="1"/>
        <d v="2024-02-07T00:00:00" u="1"/>
        <d v="2025-03-03T00:00:00" u="1"/>
        <d v="2023-02-09T00:00:00" u="1"/>
        <d v="2025-01-13T00:00:00" u="1"/>
        <d v="2025-03-05T00:00:00" u="1"/>
        <d v="2024-01-15T00:00:00" u="1"/>
        <d v="2025-01-15T00:00:00" u="1"/>
        <d v="2023-03-07T00:00:00" u="1"/>
        <d v="2025-02-11T00:00:00" u="1"/>
        <d v="2024-04-03T00:00:00" u="1"/>
        <d v="2023-01-17T00:00:00" u="1"/>
        <d v="2024-01-17T00:00:00" u="1"/>
        <d v="2023-02-13T00:00:00" u="1"/>
        <d v="2024-02-13T00:00:00" u="1"/>
        <d v="2023-03-09T00:00:00" u="1"/>
        <d v="2025-02-13T00:00:00" u="1"/>
        <d v="2023-04-05T00:00:00" u="1"/>
        <d v="2023-01-19T00:00:00" u="1"/>
        <d v="2023-02-15T00:00:00" u="1"/>
        <d v="2024-02-15T00:00:00" u="1"/>
        <d v="2024-03-11T00:00:00" u="1"/>
        <d v="2023-05-03T00:00:00" u="1"/>
        <d v="2025-01-21T00:00:00" u="1"/>
        <d v="2023-03-13T00:00:00" u="1"/>
        <d v="2025-02-17T00:00:00" u="1"/>
        <d v="2024-03-13T00:00:00" u="1"/>
        <d v="2024-04-09T00:00:00" u="1"/>
        <d v="2023-06-01T00:00:00" u="1"/>
        <d v="2023-01-23T00:00:00" u="1"/>
        <d v="2024-01-23T00:00:00" u="1"/>
        <d v="2025-01-23T00:00:00" u="1"/>
        <d v="2024-02-19T00:00:00" u="1"/>
        <d v="2023-03-15T00:00:00" u="1"/>
        <d v="2025-02-19T00:00:00" u="1"/>
        <d v="2023-04-11T00:00:00" u="1"/>
        <d v="2024-04-11T00:00:00" u="1"/>
        <d v="2024-05-07T00:00:00" u="1"/>
        <d v="2024-06-03T00:00:00" u="1"/>
        <d v="2023-01-25T00:00:00" u="1"/>
        <d v="2024-01-25T00:00:00" u="1"/>
        <d v="2023-02-21T00:00:00" u="1"/>
        <d v="2024-02-21T00:00:00" u="1"/>
        <d v="2023-04-13T00:00:00" u="1"/>
        <d v="2025-03-17T00:00:00" u="1"/>
        <d v="2023-05-09T00:00:00" u="1"/>
        <d v="2024-05-09T00:00:00" u="1"/>
        <d v="2023-06-05T00:00:00" u="1"/>
        <d v="2024-06-05T00:00:00" u="1"/>
        <d v="2023-02-23T00:00:00" u="1"/>
        <d v="2025-01-27T00:00:00" u="1"/>
        <d v="2024-03-19T00:00:00" u="1"/>
        <d v="2025-03-19T00:00:00" u="1"/>
        <d v="2024-04-15T00:00:00" u="1"/>
        <d v="2023-05-11T00:00:00" u="1"/>
        <d v="2023-06-07T00:00:00" u="1"/>
        <d v="2024-01-29T00:00:00" u="1"/>
        <d v="2025-01-29T00:00:00" u="1"/>
        <d v="2023-03-21T00:00:00" u="1"/>
        <d v="2025-02-25T00:00:00" u="1"/>
        <d v="2024-03-21T00:00:00" u="1"/>
        <d v="2023-04-17T00:00:00" u="1"/>
        <d v="2024-04-17T00:00:00" u="1"/>
        <d v="2024-05-13T00:00:00" u="1"/>
        <d v="2023-01-31T00:00:00" u="1"/>
        <d v="2024-01-31T00:00:00" u="1"/>
        <d v="2024-02-27T00:00:00" u="1"/>
        <d v="2023-03-23T00:00:00" u="1"/>
        <d v="2025-02-27T00:00:00" u="1"/>
        <d v="2023-04-19T00:00:00" u="1"/>
        <d v="2024-05-15T00:00:00" u="1"/>
        <d v="2024-06-11T00:00:00" u="1"/>
        <d v="2024-02-29T00:00:00" u="1"/>
        <d v="2024-03-25T00:00:00" u="1"/>
        <d v="2025-03-25T00:00:00" u="1"/>
        <d v="2023-05-17T00:00:00" u="1"/>
        <d v="2023-06-13T00:00:00" u="1"/>
        <d v="2024-06-13T00:00:00" u="1"/>
        <d v="2023-03-27T00:00:00" u="1"/>
        <d v="2024-03-27T00:00:00" u="1"/>
        <d v="2025-03-27T00:00:00" u="1"/>
        <d v="2024-04-23T00:00:00" u="1"/>
        <d v="2023-06-15T00:00:00" u="1"/>
        <d v="2023-03-29T00:00:00" u="1"/>
        <d v="2023-04-25T00:00:00" u="1"/>
        <d v="2024-04-25T00:00:00" u="1"/>
        <d v="2024-05-21T00:00:00" u="1"/>
        <d v="2023-09-05T00:00:00" u="1"/>
        <d v="2024-10-01T00:00:00" u="1"/>
        <d v="2023-04-27T00:00:00" u="1"/>
        <d v="2025-03-31T00:00:00" u="1"/>
        <d v="2023-05-23T00:00:00" u="1"/>
        <d v="2024-05-23T00:00:00" u="1"/>
        <d v="2023-06-19T00:00:00" u="1"/>
        <d v="2023-09-07T00:00:00" u="1"/>
        <d v="2022-10-03T00:00:00" u="1"/>
        <d v="2023-10-03T00:00:00" u="1"/>
        <d v="2024-10-03T00:00:00" u="1"/>
        <d v="2024-04-29T00:00:00" u="1"/>
        <d v="2023-05-25T00:00:00" u="1"/>
        <d v="2023-06-21T00:00:00" u="1"/>
        <d v="2022-10-05T00:00:00" u="1"/>
        <d v="2024-09-09T00:00:00" u="1"/>
        <d v="2023-10-05T00:00:00" u="1"/>
        <d v="2022-11-01T00:00:00" u="1"/>
        <d v="2023-11-01T00:00:00" u="1"/>
        <d v="2024-05-27T00:00:00" u="1"/>
        <d v="2023-09-11T00:00:00" u="1"/>
        <d v="2022-10-07T00:00:00" u="1"/>
        <d v="2024-09-11T00:00:00" u="1"/>
        <d v="2022-11-03T00:00:00" u="1"/>
        <d v="2024-10-07T00:00:00" u="1"/>
        <d v="2023-05-29T00:00:00" u="1"/>
        <d v="2024-05-29T00:00:00" u="1"/>
        <d v="2023-09-13T00:00:00" u="1"/>
        <d v="2023-10-09T00:00:00" u="1"/>
        <d v="2024-10-09T00:00:00" u="1"/>
        <d v="2022-12-01T00:00:00" u="1"/>
        <d v="2024-11-05T00:00:00" u="1"/>
        <d v="2023-05-31T00:00:00" u="1"/>
        <d v="2023-06-27T00:00:00" u="1"/>
        <d v="2022-10-11T00:00:00" u="1"/>
        <d v="2023-10-11T00:00:00" u="1"/>
        <d v="2022-11-07T00:00:00" u="1"/>
        <d v="2023-11-07T00:00:00" u="1"/>
        <d v="2024-11-07T00:00:00" u="1"/>
        <d v="2024-12-03T00:00:00" u="1"/>
        <d v="2023-06-29T00:00:00" u="1"/>
        <d v="2022-10-13T00:00:00" u="1"/>
        <d v="2022-11-09T00:00:00" u="1"/>
        <d v="2023-11-09T00:00:00" u="1"/>
        <d v="2022-12-05T00:00:00" u="1"/>
        <d v="2023-12-05T00:00:00" u="1"/>
        <d v="2024-12-05T00:00:00" u="1"/>
        <d v="2023-09-19T00:00:00" u="1"/>
        <d v="2024-09-19T00:00:00" u="1"/>
        <d v="2024-10-15T00:00:00" u="1"/>
        <d v="2022-12-07T00:00:00" u="1"/>
        <d v="2024-11-11T00:00:00" u="1"/>
        <d v="2023-12-07T00:00:00" u="1"/>
        <d v="2023-09-21T00:00:00" u="1"/>
        <d v="2022-10-17T00:00:00" u="1"/>
        <d v="2023-10-17T00:00:00" u="1"/>
        <d v="2024-10-17T00:00:00" u="1"/>
        <d v="2023-11-13T00:00:00" u="1"/>
        <d v="2024-11-13T00:00:00" u="1"/>
        <d v="2024-12-09T00:00:00" u="1"/>
        <d v="2022-10-19T00:00:00" u="1"/>
        <d v="2024-09-23T00:00:00" u="1"/>
        <d v="2023-10-19T00:00:00" u="1"/>
        <d v="2022-11-15T00:00:00" u="1"/>
        <d v="2023-11-15T00:00:00" u="1"/>
        <d v="2023-12-11T00:00:00" u="1"/>
        <d v="2024-12-11T00:00:00" u="1"/>
        <d v="2023-09-25T00:00:00" u="1"/>
        <d v="2024-09-25T00:00:00" u="1"/>
        <d v="2024-10-21T00:00:00" u="1"/>
        <d v="2022-12-13T00:00:00" u="1"/>
        <d v="2023-12-13T00:00:00" u="1"/>
        <d v="2023-09-27T00:00:00" u="1"/>
        <d v="2023-10-23T00:00:00" u="1"/>
        <d v="2024-10-23T00:00:00" u="1"/>
        <d v="2022-12-15T00:00:00" u="1"/>
        <d v="2024-11-19T00:00:00" u="1"/>
      </sharedItems>
    </cacheField>
    <cacheField name="sal" numFmtId="0">
      <sharedItems containsBlank="1" count="20">
        <s v="COS03"/>
        <s v="COS04"/>
        <s v="COS07"/>
        <s v="COS08"/>
        <s v="KÚČOCH_Zákrokový_sál"/>
        <s v="ORT1 - TEP"/>
        <s v="ORT2"/>
        <m/>
        <s v="PGK2" u="1"/>
        <s v="PGK1" u="1"/>
        <s v="NCHIR1" u="1"/>
        <s v="NCHIR2" u="1"/>
        <s v="KDCH2" u="1"/>
        <s v="COS09" u="1"/>
        <s v="COS02" u="1"/>
        <s v="COS01" u="1"/>
        <s v="COS10" u="1"/>
        <s v="ORT1" u="1"/>
        <s v="KÚČOCH_Sál 1" u="1"/>
        <s v="COS06" u="1"/>
      </sharedItems>
    </cacheField>
    <cacheField name="LONGO" numFmtId="0">
      <sharedItems containsNonDate="0" containsDate="1" containsString="0" containsBlank="1" minDate="1899-12-30T02:20:00" maxDate="1899-12-30T10:24:00"/>
    </cacheField>
    <cacheField name="noLONGO" numFmtId="0">
      <sharedItems containsNonDate="0" containsDate="1" containsString="0" containsBlank="1" minDate="1899-12-30T02:47:00" maxDate="1899-12-30T06:53:00"/>
    </cacheField>
    <cacheField name="noLONGOPrumernyPocetOperaci" numFmtId="0">
      <sharedItems containsString="0" containsBlank="1" containsNumber="1" minValue="2.12" maxValue="3.95"/>
    </cacheField>
    <cacheField name="noLONGOUtilizace PCT" numFmtId="0">
      <sharedItems containsString="0" containsBlank="1" containsNumber="1" minValue="36.159999999999997" maxValue="84.59"/>
    </cacheField>
    <cacheField name="noLONGOPrumernaDobaOperace MIN" numFmtId="0">
      <sharedItems containsString="0" containsBlank="1" containsNumber="1" containsInteger="1" minValue="167" maxValue="413"/>
    </cacheField>
    <cacheField name="noLONGOHodin" numFmtId="0">
      <sharedItems containsString="0" containsBlank="1" containsNumber="1" containsInteger="1" minValue="2" maxValue="6"/>
    </cacheField>
    <cacheField name="noLONGOMinut" numFmtId="0">
      <sharedItems containsString="0" containsBlank="1" containsNumber="1" containsInteger="1" minValue="7" maxValue="53"/>
    </cacheField>
    <cacheField name="LONGOPrumernyPocetOperaci" numFmtId="0">
      <sharedItems containsString="0" containsBlank="1" containsNumber="1" containsInteger="1" minValue="2" maxValue="6"/>
    </cacheField>
    <cacheField name="LONGOUtilizace PCT" numFmtId="0">
      <sharedItems containsString="0" containsBlank="1" containsNumber="1" minValue="20.9" maxValue="91.49"/>
    </cacheField>
    <cacheField name="LONGOPrumernaDobaOperace MIN" numFmtId="0">
      <sharedItems containsString="0" containsBlank="1" containsNumber="1" containsInteger="1" minValue="140" maxValue="624"/>
    </cacheField>
    <cacheField name="LONGOHodin" numFmtId="0">
      <sharedItems containsString="0" containsBlank="1" containsNumber="1" containsInteger="1" minValue="2" maxValue="10"/>
    </cacheField>
    <cacheField name="LONGOMinut" numFmtId="0">
      <sharedItems containsString="0" containsBlank="1" containsNumber="1" containsInteger="1" minValue="1" maxValue="59"/>
    </cacheField>
    <cacheField name="PrvniNavozPacienta" numFmtId="0">
      <sharedItems containsNonDate="0" containsDate="1" containsString="0" containsBlank="1" minDate="1899-12-30T07:32:00" maxDate="1899-12-30T10:10:00"/>
    </cacheField>
    <cacheField name="PosledniOdvozPacienta" numFmtId="0">
      <sharedItems containsNonDate="0" containsDate="1" containsString="0" containsBlank="1" minDate="1899-12-30T12:26:00" maxDate="1899-12-30T23:38:00"/>
    </cacheField>
    <cacheField name="Měsíc" numFmtId="0">
      <sharedItems containsString="0" containsBlank="1" containsNumber="1" containsInteger="1" minValue="4" maxValue="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ásek Petr, Bc." refreshedDate="45796.382810763891" createdVersion="6" refreshedVersion="6" minRefreshableVersion="3" recordCount="100" xr:uid="{44E3AA49-7F74-4DD8-AE49-792560EB12CC}">
  <cacheSource type="worksheet">
    <worksheetSource ref="A1:Q1048576" sheet="spojeni_COS"/>
  </cacheSource>
  <cacheFields count="17">
    <cacheField name="Datum" numFmtId="14">
      <sharedItems containsNonDate="0" containsDate="1" containsString="0" containsBlank="1" minDate="2022-10-03T00:00:00" maxDate="2025-04-30T00:00:00" count="337">
        <d v="2025-04-01T00:00:00"/>
        <d v="2025-04-08T00:00:00"/>
        <d v="2025-04-22T00:00:00"/>
        <d v="2025-04-15T00:00:00"/>
        <d v="2025-04-29T00:00:00"/>
        <d v="2025-04-07T00:00:00"/>
        <d v="2025-04-14T00:00:00"/>
        <d v="2025-04-28T00:00:00"/>
        <m/>
        <d v="2022-10-25T00:00:00" u="1"/>
        <d v="2023-10-25T00:00:00" u="1"/>
        <d v="2023-11-21T00:00:00" u="1"/>
        <d v="2024-11-21T00:00:00" u="1"/>
        <d v="2024-12-17T00:00:00" u="1"/>
        <d v="2022-10-27T00:00:00" u="1"/>
        <d v="2023-11-23T00:00:00" u="1"/>
        <d v="2024-10-29T00:00:00" u="1"/>
        <d v="2024-11-25T00:00:00" u="1"/>
        <d v="2024-01-02T00:00:00" u="1"/>
        <d v="2022-10-31T00:00:00" u="1"/>
        <d v="2023-10-31T00:00:00" u="1"/>
        <d v="2024-10-31T00:00:00" u="1"/>
        <d v="2023-11-27T00:00:00" u="1"/>
        <d v="2024-11-27T00:00:00" u="1"/>
        <d v="2023-01-04T00:00:00" u="1"/>
        <d v="2024-01-04T00:00:00" u="1"/>
        <d v="2023-11-29T00:00:00" u="1"/>
        <d v="2023-02-02T00:00:00" u="1"/>
        <d v="2025-01-06T00:00:00" u="1"/>
        <d v="2024-01-08T00:00:00" u="1"/>
        <d v="2025-01-08T00:00:00" u="1"/>
        <d v="2025-02-04T00:00:00" u="1"/>
        <d v="2023-01-10T00:00:00" u="1"/>
        <d v="2024-01-10T00:00:00" u="1"/>
        <d v="2023-02-06T00:00:00" u="1"/>
        <d v="2024-02-06T00:00:00" u="1"/>
        <d v="2025-02-06T00:00:00" u="1"/>
        <d v="2023-01-12T00:00:00" u="1"/>
        <d v="2023-02-08T00:00:00" u="1"/>
        <d v="2024-02-08T00:00:00" u="1"/>
        <d v="2025-01-14T00:00:00" u="1"/>
        <d v="2023-03-06T00:00:00" u="1"/>
        <d v="2025-02-10T00:00:00" u="1"/>
        <d v="2025-03-06T00:00:00" u="1"/>
        <d v="2024-04-02T00:00:00" u="1"/>
        <d v="2023-01-16T00:00:00" u="1"/>
        <d v="2024-01-16T00:00:00" u="1"/>
        <d v="2025-01-16T00:00:00" u="1"/>
        <d v="2024-02-12T00:00:00" u="1"/>
        <d v="2023-03-08T00:00:00" u="1"/>
        <d v="2025-02-12T00:00:00" u="1"/>
        <d v="2023-04-04T00:00:00" u="1"/>
        <d v="2024-04-04T00:00:00" u="1"/>
        <d v="2023-01-18T00:00:00" u="1"/>
        <d v="2024-01-18T00:00:00" u="1"/>
        <d v="2023-02-14T00:00:00" u="1"/>
        <d v="2024-02-14T00:00:00" u="1"/>
        <d v="2023-04-06T00:00:00" u="1"/>
        <d v="2023-05-02T00:00:00" u="1"/>
        <d v="2024-05-02T00:00:00" u="1"/>
        <d v="2023-02-16T00:00:00" u="1"/>
        <d v="2025-01-20T00:00:00" u="1"/>
        <d v="2024-03-12T00:00:00" u="1"/>
        <d v="2024-04-08T00:00:00" u="1"/>
        <d v="2024-01-22T00:00:00" u="1"/>
        <d v="2025-01-22T00:00:00" u="1"/>
        <d v="2023-03-14T00:00:00" u="1"/>
        <d v="2025-02-18T00:00:00" u="1"/>
        <d v="2024-03-14T00:00:00" u="1"/>
        <d v="2024-04-10T00:00:00" u="1"/>
        <d v="2024-05-06T00:00:00" u="1"/>
        <d v="2023-01-24T00:00:00" u="1"/>
        <d v="2024-01-24T00:00:00" u="1"/>
        <d v="2023-02-20T00:00:00" u="1"/>
        <d v="2024-02-20T00:00:00" u="1"/>
        <d v="2023-03-16T00:00:00" u="1"/>
        <d v="2025-02-20T00:00:00" u="1"/>
        <d v="2023-04-12T00:00:00" u="1"/>
        <d v="2024-06-04T00:00:00" u="1"/>
        <d v="2023-01-26T00:00:00" u="1"/>
        <d v="2023-02-22T00:00:00" u="1"/>
        <d v="2024-02-22T00:00:00" u="1"/>
        <d v="2024-03-18T00:00:00" u="1"/>
        <d v="2023-06-06T00:00:00" u="1"/>
        <d v="2024-06-06T00:00:00" u="1"/>
        <d v="2025-01-28T00:00:00" u="1"/>
        <d v="2023-03-20T00:00:00" u="1"/>
        <d v="2025-02-24T00:00:00" u="1"/>
        <d v="2024-03-20T00:00:00" u="1"/>
        <d v="2025-03-20T00:00:00" u="1"/>
        <d v="2024-04-16T00:00:00" u="1"/>
        <d v="2023-01-30T00:00:00" u="1"/>
        <d v="2024-01-30T00:00:00" u="1"/>
        <d v="2025-01-30T00:00:00" u="1"/>
        <d v="2024-02-26T00:00:00" u="1"/>
        <d v="2025-02-26T00:00:00" u="1"/>
        <d v="2023-04-18T00:00:00" u="1"/>
        <d v="2024-04-18T00:00:00" u="1"/>
        <d v="2024-05-14T00:00:00" u="1"/>
        <d v="2024-06-10T00:00:00" u="1"/>
        <d v="2024-02-28T00:00:00" u="1"/>
        <d v="2023-04-20T00:00:00" u="1"/>
        <d v="2025-03-24T00:00:00" u="1"/>
        <d v="2023-05-16T00:00:00" u="1"/>
        <d v="2024-05-16T00:00:00" u="1"/>
        <d v="2024-06-12T00:00:00" u="1"/>
        <d v="2024-03-26T00:00:00" u="1"/>
        <d v="2025-03-26T00:00:00" u="1"/>
        <d v="2024-04-22T00:00:00" u="1"/>
        <d v="2023-06-14T00:00:00" u="1"/>
        <d v="2023-03-28T00:00:00" u="1"/>
        <d v="2024-03-28T00:00:00" u="1"/>
        <d v="2023-04-24T00:00:00" u="1"/>
        <d v="2024-04-24T00:00:00" u="1"/>
        <d v="2024-05-20T00:00:00" u="1"/>
        <d v="2023-03-30T00:00:00" u="1"/>
        <d v="2023-04-26T00:00:00" u="1"/>
        <d v="2024-05-22T00:00:00" u="1"/>
        <d v="2023-09-06T00:00:00" u="1"/>
        <d v="2023-10-02T00:00:00" u="1"/>
        <d v="2024-10-02T00:00:00" u="1"/>
        <d v="2023-05-24T00:00:00" u="1"/>
        <d v="2023-06-20T00:00:00" u="1"/>
        <d v="2022-10-04T00:00:00" u="1"/>
        <d v="2023-10-04T00:00:00" u="1"/>
        <d v="2024-04-30T00:00:00" u="1"/>
        <d v="2022-10-06T00:00:00" u="1"/>
        <d v="2024-09-10T00:00:00" u="1"/>
        <d v="2023-11-02T00:00:00" u="1"/>
        <d v="2024-05-28T00:00:00" u="1"/>
        <d v="2023-09-12T00:00:00" u="1"/>
        <d v="2024-09-12T00:00:00" u="1"/>
        <d v="2024-10-08T00:00:00" u="1"/>
        <d v="2024-11-04T00:00:00" u="1"/>
        <d v="2023-05-30T00:00:00" u="1"/>
        <d v="2022-10-10T00:00:00" u="1"/>
        <d v="2023-10-10T00:00:00" u="1"/>
        <d v="2024-10-10T00:00:00" u="1"/>
        <d v="2023-11-06T00:00:00" u="1"/>
        <d v="2024-11-06T00:00:00" u="1"/>
        <d v="2024-12-02T00:00:00" u="1"/>
        <d v="2023-06-28T00:00:00" u="1"/>
        <d v="2022-10-12T00:00:00" u="1"/>
        <d v="2024-09-16T00:00:00" u="1"/>
        <d v="2023-10-12T00:00:00" u="1"/>
        <d v="2023-11-08T00:00:00" u="1"/>
        <d v="2023-12-04T00:00:00" u="1"/>
        <d v="2024-12-04T00:00:00" u="1"/>
        <d v="2024-10-14T00:00:00" u="1"/>
        <d v="2023-12-06T00:00:00" u="1"/>
        <d v="2023-09-20T00:00:00" u="1"/>
        <d v="2023-10-16T00:00:00" u="1"/>
        <d v="2024-10-16T00:00:00" u="1"/>
        <d v="2024-11-12T00:00:00" u="1"/>
        <d v="2022-10-18T00:00:00" u="1"/>
        <d v="2023-10-18T00:00:00" u="1"/>
        <d v="2023-11-14T00:00:00" u="1"/>
        <d v="2024-11-14T00:00:00" u="1"/>
        <d v="2024-12-10T00:00:00" u="1"/>
        <d v="2024-09-24T00:00:00" u="1"/>
        <d v="2023-11-16T00:00:00" u="1"/>
        <d v="2023-12-12T00:00:00" u="1"/>
        <d v="2024-12-12T00:00:00" u="1"/>
        <d v="2023-09-26T00:00:00" u="1"/>
        <d v="2024-09-26T00:00:00" u="1"/>
        <d v="2024-10-22T00:00:00" u="1"/>
        <d v="2024-11-18T00:00:00" u="1"/>
        <d v="2023-12-14T00:00:00" u="1"/>
        <d v="2022-10-24T00:00:00" u="1"/>
        <d v="2023-10-24T00:00:00" u="1"/>
        <d v="2024-10-24T00:00:00" u="1"/>
        <d v="2023-11-20T00:00:00" u="1"/>
        <d v="2024-11-20T00:00:00" u="1"/>
        <d v="2024-12-16T00:00:00" u="1"/>
        <d v="2022-10-26T00:00:00" u="1"/>
        <d v="2023-10-26T00:00:00" u="1"/>
        <d v="2023-11-22T00:00:00" u="1"/>
        <d v="2023-12-18T00:00:00" u="1"/>
        <d v="2024-12-18T00:00:00" u="1"/>
        <d v="2023-12-20T00:00:00" u="1"/>
        <d v="2023-10-30T00:00:00" u="1"/>
        <d v="2024-10-30T00:00:00" u="1"/>
        <d v="2024-11-26T00:00:00" u="1"/>
        <d v="2023-01-03T00:00:00" u="1"/>
        <d v="2024-01-03T00:00:00" u="1"/>
        <d v="2025-01-03T00:00:00" u="1"/>
        <d v="2023-11-28T00:00:00" u="1"/>
        <d v="2024-11-28T00:00:00" u="1"/>
        <d v="2023-01-05T00:00:00" u="1"/>
        <d v="2023-02-01T00:00:00" u="1"/>
        <d v="2024-02-01T00:00:00" u="1"/>
        <d v="2023-11-30T00:00:00" u="1"/>
        <d v="2025-01-07T00:00:00" u="1"/>
        <d v="2025-02-03T00:00:00" u="1"/>
        <d v="2023-01-09T00:00:00" u="1"/>
        <d v="2024-01-09T00:00:00" u="1"/>
        <d v="2025-01-09T00:00:00" u="1"/>
        <d v="2024-02-05T00:00:00" u="1"/>
        <d v="2025-02-05T00:00:00" u="1"/>
        <d v="2024-01-11T00:00:00" u="1"/>
        <d v="2023-02-07T00:00:00" u="1"/>
        <d v="2024-02-07T00:00:00" u="1"/>
        <d v="2025-03-03T00:00:00" u="1"/>
        <d v="2023-02-09T00:00:00" u="1"/>
        <d v="2025-01-13T00:00:00" u="1"/>
        <d v="2025-03-05T00:00:00" u="1"/>
        <d v="2024-01-15T00:00:00" u="1"/>
        <d v="2025-01-15T00:00:00" u="1"/>
        <d v="2023-03-07T00:00:00" u="1"/>
        <d v="2025-02-11T00:00:00" u="1"/>
        <d v="2024-04-03T00:00:00" u="1"/>
        <d v="2023-01-17T00:00:00" u="1"/>
        <d v="2024-01-17T00:00:00" u="1"/>
        <d v="2023-02-13T00:00:00" u="1"/>
        <d v="2024-02-13T00:00:00" u="1"/>
        <d v="2023-03-09T00:00:00" u="1"/>
        <d v="2025-02-13T00:00:00" u="1"/>
        <d v="2023-04-05T00:00:00" u="1"/>
        <d v="2023-01-19T00:00:00" u="1"/>
        <d v="2023-02-15T00:00:00" u="1"/>
        <d v="2024-02-15T00:00:00" u="1"/>
        <d v="2024-03-11T00:00:00" u="1"/>
        <d v="2025-01-21T00:00:00" u="1"/>
        <d v="2023-03-13T00:00:00" u="1"/>
        <d v="2025-02-17T00:00:00" u="1"/>
        <d v="2024-03-13T00:00:00" u="1"/>
        <d v="2024-04-09T00:00:00" u="1"/>
        <d v="2023-01-23T00:00:00" u="1"/>
        <d v="2024-01-23T00:00:00" u="1"/>
        <d v="2025-01-23T00:00:00" u="1"/>
        <d v="2024-02-19T00:00:00" u="1"/>
        <d v="2023-03-15T00:00:00" u="1"/>
        <d v="2025-02-19T00:00:00" u="1"/>
        <d v="2023-04-11T00:00:00" u="1"/>
        <d v="2024-04-11T00:00:00" u="1"/>
        <d v="2024-05-07T00:00:00" u="1"/>
        <d v="2024-06-03T00:00:00" u="1"/>
        <d v="2024-01-25T00:00:00" u="1"/>
        <d v="2023-02-21T00:00:00" u="1"/>
        <d v="2024-02-21T00:00:00" u="1"/>
        <d v="2023-04-13T00:00:00" u="1"/>
        <d v="2025-03-17T00:00:00" u="1"/>
        <d v="2023-05-09T00:00:00" u="1"/>
        <d v="2024-05-09T00:00:00" u="1"/>
        <d v="2024-06-05T00:00:00" u="1"/>
        <d v="2023-02-23T00:00:00" u="1"/>
        <d v="2025-01-27T00:00:00" u="1"/>
        <d v="2024-03-19T00:00:00" u="1"/>
        <d v="2025-03-19T00:00:00" u="1"/>
        <d v="2024-04-15T00:00:00" u="1"/>
        <d v="2023-06-07T00:00:00" u="1"/>
        <d v="2024-01-29T00:00:00" u="1"/>
        <d v="2025-01-29T00:00:00" u="1"/>
        <d v="2023-03-21T00:00:00" u="1"/>
        <d v="2025-02-25T00:00:00" u="1"/>
        <d v="2024-03-21T00:00:00" u="1"/>
        <d v="2023-04-17T00:00:00" u="1"/>
        <d v="2024-04-17T00:00:00" u="1"/>
        <d v="2024-05-13T00:00:00" u="1"/>
        <d v="2023-01-31T00:00:00" u="1"/>
        <d v="2024-01-31T00:00:00" u="1"/>
        <d v="2024-02-27T00:00:00" u="1"/>
        <d v="2023-03-23T00:00:00" u="1"/>
        <d v="2025-02-27T00:00:00" u="1"/>
        <d v="2023-04-19T00:00:00" u="1"/>
        <d v="2024-05-15T00:00:00" u="1"/>
        <d v="2024-06-11T00:00:00" u="1"/>
        <d v="2024-02-29T00:00:00" u="1"/>
        <d v="2024-03-25T00:00:00" u="1"/>
        <d v="2025-03-25T00:00:00" u="1"/>
        <d v="2023-05-17T00:00:00" u="1"/>
        <d v="2023-06-13T00:00:00" u="1"/>
        <d v="2024-06-13T00:00:00" u="1"/>
        <d v="2023-03-27T00:00:00" u="1"/>
        <d v="2024-03-27T00:00:00" u="1"/>
        <d v="2025-03-27T00:00:00" u="1"/>
        <d v="2024-04-23T00:00:00" u="1"/>
        <d v="2023-03-29T00:00:00" u="1"/>
        <d v="2023-04-25T00:00:00" u="1"/>
        <d v="2024-04-25T00:00:00" u="1"/>
        <d v="2024-05-21T00:00:00" u="1"/>
        <d v="2023-09-05T00:00:00" u="1"/>
        <d v="2024-10-01T00:00:00" u="1"/>
        <d v="2023-04-27T00:00:00" u="1"/>
        <d v="2025-03-31T00:00:00" u="1"/>
        <d v="2023-05-23T00:00:00" u="1"/>
        <d v="2024-05-23T00:00:00" u="1"/>
        <d v="2022-10-03T00:00:00" u="1"/>
        <d v="2023-10-03T00:00:00" u="1"/>
        <d v="2024-10-03T00:00:00" u="1"/>
        <d v="2024-04-29T00:00:00" u="1"/>
        <d v="2023-06-21T00:00:00" u="1"/>
        <d v="2022-10-05T00:00:00" u="1"/>
        <d v="2024-09-09T00:00:00" u="1"/>
        <d v="2023-10-05T00:00:00" u="1"/>
        <d v="2023-11-01T00:00:00" u="1"/>
        <d v="2024-05-27T00:00:00" u="1"/>
        <d v="2024-09-11T00:00:00" u="1"/>
        <d v="2024-10-07T00:00:00" u="1"/>
        <d v="2024-05-29T00:00:00" u="1"/>
        <d v="2023-10-09T00:00:00" u="1"/>
        <d v="2024-10-09T00:00:00" u="1"/>
        <d v="2024-11-05T00:00:00" u="1"/>
        <d v="2023-05-31T00:00:00" u="1"/>
        <d v="2023-06-27T00:00:00" u="1"/>
        <d v="2022-10-11T00:00:00" u="1"/>
        <d v="2023-10-11T00:00:00" u="1"/>
        <d v="2023-11-07T00:00:00" u="1"/>
        <d v="2024-11-07T00:00:00" u="1"/>
        <d v="2024-12-03T00:00:00" u="1"/>
        <d v="2022-10-13T00:00:00" u="1"/>
        <d v="2023-11-09T00:00:00" u="1"/>
        <d v="2023-12-05T00:00:00" u="1"/>
        <d v="2024-12-05T00:00:00" u="1"/>
        <d v="2023-09-19T00:00:00" u="1"/>
        <d v="2024-09-19T00:00:00" u="1"/>
        <d v="2024-10-15T00:00:00" u="1"/>
        <d v="2024-11-11T00:00:00" u="1"/>
        <d v="2023-12-07T00:00:00" u="1"/>
        <d v="2022-10-17T00:00:00" u="1"/>
        <d v="2023-10-17T00:00:00" u="1"/>
        <d v="2024-10-17T00:00:00" u="1"/>
        <d v="2023-11-13T00:00:00" u="1"/>
        <d v="2024-11-13T00:00:00" u="1"/>
        <d v="2024-12-09T00:00:00" u="1"/>
        <d v="2022-10-19T00:00:00" u="1"/>
        <d v="2024-09-23T00:00:00" u="1"/>
        <d v="2023-10-19T00:00:00" u="1"/>
        <d v="2023-11-15T00:00:00" u="1"/>
        <d v="2023-12-11T00:00:00" u="1"/>
        <d v="2024-12-11T00:00:00" u="1"/>
        <d v="2024-09-25T00:00:00" u="1"/>
        <d v="2024-10-21T00:00:00" u="1"/>
        <d v="2023-12-13T00:00:00" u="1"/>
        <d v="2023-10-23T00:00:00" u="1"/>
        <d v="2024-10-23T00:00:00" u="1"/>
        <d v="2024-11-19T00:00:00" u="1"/>
      </sharedItems>
    </cacheField>
    <cacheField name="sal" numFmtId="0">
      <sharedItems containsBlank="1" count="9">
        <s v="COS03"/>
        <s v="COS04"/>
        <s v="COS07"/>
        <s v="COS08"/>
        <m/>
        <s v="COS09" u="1"/>
        <s v="COS01" u="1"/>
        <s v="COS10" u="1"/>
        <s v="COS02" u="1"/>
      </sharedItems>
    </cacheField>
    <cacheField name="LONGO" numFmtId="165">
      <sharedItems containsNonDate="0" containsDate="1" containsString="0" containsBlank="1" minDate="1899-12-30T06:31:00" maxDate="1899-12-30T10:24:00"/>
    </cacheField>
    <cacheField name="noLONGO" numFmtId="165">
      <sharedItems containsNonDate="0" containsDate="1" containsString="0" containsBlank="1" minDate="1899-12-30T06:13:00" maxDate="1899-12-30T06:53:00"/>
    </cacheField>
    <cacheField name="noLONGOPrumernyPocetOperaci" numFmtId="0">
      <sharedItems containsString="0" containsBlank="1" containsNumber="1" minValue="2.12" maxValue="3.95"/>
    </cacheField>
    <cacheField name="noLONGOUtilizace PCT" numFmtId="0">
      <sharedItems containsString="0" containsBlank="1" containsNumber="1" minValue="71.75" maxValue="84.11"/>
    </cacheField>
    <cacheField name="noLONGOPrumernaDobaOperace MIN" numFmtId="0">
      <sharedItems containsString="0" containsBlank="1" containsNumber="1" containsInteger="1" minValue="373" maxValue="413"/>
    </cacheField>
    <cacheField name="noLONGOHodin" numFmtId="0">
      <sharedItems containsString="0" containsBlank="1" containsNumber="1" containsInteger="1" minValue="6" maxValue="6"/>
    </cacheField>
    <cacheField name="noLONGOMinut" numFmtId="0">
      <sharedItems containsString="0" containsBlank="1" containsNumber="1" containsInteger="1" minValue="13" maxValue="53"/>
    </cacheField>
    <cacheField name="LONGOPrumernyPocetOperaci" numFmtId="0">
      <sharedItems containsString="0" containsBlank="1" containsNumber="1" containsInteger="1" minValue="2" maxValue="5"/>
    </cacheField>
    <cacheField name="LONGOUtilizace PCT" numFmtId="0">
      <sharedItems containsString="0" containsBlank="1" containsNumber="1" minValue="58.36" maxValue="91.49"/>
    </cacheField>
    <cacheField name="LONGOPrumernaDobaOperace MIN" numFmtId="0">
      <sharedItems containsString="0" containsBlank="1" containsNumber="1" containsInteger="1" minValue="391" maxValue="624"/>
    </cacheField>
    <cacheField name="LONGOHodin" numFmtId="0">
      <sharedItems containsString="0" containsBlank="1" containsNumber="1" containsInteger="1" minValue="6" maxValue="10"/>
    </cacheField>
    <cacheField name="LONGOMinut" numFmtId="0">
      <sharedItems containsString="0" containsBlank="1" containsNumber="1" containsInteger="1" minValue="5" maxValue="59"/>
    </cacheField>
    <cacheField name="PrvniNavozPacienta" numFmtId="165">
      <sharedItems containsNonDate="0" containsDate="1" containsString="0" containsBlank="1" minDate="1899-12-30T08:08:00" maxDate="1899-12-30T09:00:00"/>
    </cacheField>
    <cacheField name="PosledniOdvozPacienta" numFmtId="165">
      <sharedItems containsNonDate="0" containsDate="1" containsString="0" containsBlank="1" minDate="1899-12-30T14:49:00" maxDate="1899-12-30T23:38:00"/>
    </cacheField>
    <cacheField name="Měsíc" numFmtId="0">
      <sharedItems containsString="0" containsBlank="1" containsNumber="1" containsInteger="1" minValue="4" maxValue="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ásek Petr, Bc." refreshedDate="45796.382810995368" createdVersion="6" refreshedVersion="6" minRefreshableVersion="3" recordCount="100" xr:uid="{062D773F-98E3-422E-A810-65BA1A9F3C30}">
  <cacheSource type="worksheet">
    <worksheetSource ref="A1:Q1048576" sheet="spojeni_noCOS"/>
  </cacheSource>
  <cacheFields count="17">
    <cacheField name="Datum" numFmtId="14">
      <sharedItems containsNonDate="0" containsDate="1" containsString="0" containsBlank="1" minDate="2022-10-03T00:00:00" maxDate="2025-05-01T00:00:00" count="239">
        <d v="2025-04-17T00:00:00"/>
        <d v="2025-04-30T00:00:00"/>
        <d v="2025-04-01T00:00:00"/>
        <d v="2025-04-03T00:00:00"/>
        <d v="2025-04-22T00:00:00"/>
        <d v="2025-04-24T00:00:00"/>
        <d v="2025-04-29T00:00:00"/>
        <d v="2025-04-08T00:00:00"/>
        <d v="2025-04-10T00:00:00"/>
        <d v="2025-04-15T00:00:00"/>
        <m/>
        <d v="2023-01-18T00:00:00" u="1"/>
        <d v="2024-01-18T00:00:00" u="1"/>
        <d v="2023-04-20T00:00:00" u="1"/>
        <d v="2023-11-09T00:00:00" u="1"/>
        <d v="2023-10-24T00:00:00" u="1"/>
        <d v="2024-10-24T00:00:00" u="1"/>
        <d v="2025-01-14T00:00:00" u="1"/>
        <d v="2024-04-16T00:00:00" u="1"/>
        <d v="2024-11-05T00:00:00" u="1"/>
        <d v="2023-01-10T00:00:00" u="1"/>
        <d v="2024-01-10T00:00:00" u="1"/>
        <d v="2023-04-12T00:00:00" u="1"/>
        <d v="2023-11-01T00:00:00" u="1"/>
        <d v="2023-03-27T00:00:00" u="1"/>
        <d v="2025-03-27T00:00:00" u="1"/>
        <d v="2024-04-08T00:00:00" u="1"/>
        <d v="2022-10-12T00:00:00" u="1"/>
        <d v="2023-03-23T00:00:00" u="1"/>
        <d v="2023-10-12T00:00:00" u="1"/>
        <d v="2023-01-02T00:00:00" u="1"/>
        <d v="2024-01-02T00:00:00" u="1"/>
        <d v="2024-04-04T00:00:00" u="1"/>
        <d v="2024-03-19T00:00:00" u="1"/>
        <d v="2023-06-21T00:00:00" u="1"/>
        <d v="2024-10-08T00:00:00" u="1"/>
        <d v="2024-09-23T00:00:00" u="1"/>
        <d v="2022-10-04T00:00:00" u="1"/>
        <d v="2023-03-15T00:00:00" u="1"/>
        <d v="2023-10-04T00:00:00" u="1"/>
        <d v="2023-09-19T00:00:00" u="1"/>
        <d v="2024-09-19T00:00:00" u="1"/>
        <d v="2024-03-11T00:00:00" u="1"/>
        <d v="2024-06-13T00:00:00" u="1"/>
        <d v="2024-02-26T00:00:00" u="1"/>
        <d v="2024-05-28T00:00:00" u="1"/>
        <d v="2024-12-17T00:00:00" u="1"/>
        <d v="2023-02-22T00:00:00" u="1"/>
        <d v="2024-02-22T00:00:00" u="1"/>
        <d v="2023-05-24T00:00:00" u="1"/>
        <d v="2023-12-13T00:00:00" u="1"/>
        <d v="2023-11-28T00:00:00" u="1"/>
        <d v="2024-11-28T00:00:00" u="1"/>
        <d v="2023-09-07T00:00:00" u="1"/>
        <d v="2025-02-18T00:00:00" u="1"/>
        <d v="2024-05-20T00:00:00" u="1"/>
        <d v="2023-06-01T00:00:00" u="1"/>
        <d v="2023-12-05T00:00:00" u="1"/>
        <d v="2024-05-16T00:00:00" u="1"/>
        <d v="2024-01-29T00:00:00" u="1"/>
        <d v="2024-12-05T00:00:00" u="1"/>
        <d v="2023-11-20T00:00:00" u="1"/>
        <d v="2023-01-25T00:00:00" u="1"/>
        <d v="2024-01-25T00:00:00" u="1"/>
        <d v="2023-11-16T00:00:00" u="1"/>
        <d v="2023-02-06T00:00:00" u="1"/>
        <d v="2022-10-31T00:00:00" u="1"/>
        <d v="2024-02-06T00:00:00" u="1"/>
        <d v="2023-10-31T00:00:00" u="1"/>
        <d v="2025-02-06T00:00:00" u="1"/>
        <d v="2024-10-31T00:00:00" u="1"/>
        <d v="2025-01-21T00:00:00" u="1"/>
        <d v="2024-04-23T00:00:00" u="1"/>
        <d v="2024-11-12T00:00:00" u="1"/>
        <d v="2022-10-27T00:00:00" u="1"/>
        <d v="2023-05-04T00:00:00" u="1"/>
        <d v="2023-01-17T00:00:00" u="1"/>
        <d v="2023-04-19T00:00:00" u="1"/>
        <d v="2023-10-23T00:00:00" u="1"/>
        <d v="2024-11-04T00:00:00" u="1"/>
        <d v="2022-10-19T00:00:00" u="1"/>
        <d v="2023-10-19T00:00:00" u="1"/>
        <d v="2023-01-09T00:00:00" u="1"/>
        <d v="2024-01-09T00:00:00" u="1"/>
        <d v="2025-01-09T00:00:00" u="1"/>
        <d v="2024-04-11T00:00:00" u="1"/>
        <d v="2024-03-26T00:00:00" u="1"/>
        <d v="2023-01-05T00:00:00" u="1"/>
        <d v="2023-06-28T00:00:00" u="1"/>
        <d v="2024-10-15T00:00:00" u="1"/>
        <d v="2022-10-11T00:00:00" u="1"/>
        <d v="2023-03-22T00:00:00" u="1"/>
        <d v="2023-04-03T00:00:00" u="1"/>
        <d v="2023-09-26T00:00:00" u="1"/>
        <d v="2024-09-26T00:00:00" u="1"/>
        <d v="2022-10-07T00:00:00" u="1"/>
        <d v="2024-10-07T00:00:00" u="1"/>
        <d v="2025-03-18T00:00:00" u="1"/>
        <d v="2022-10-03T00:00:00" u="1"/>
        <d v="2023-10-03T00:00:00" u="1"/>
        <d v="2024-03-14T00:00:00" u="1"/>
        <d v="2024-10-03T00:00:00" u="1"/>
        <d v="2024-02-29T00:00:00" u="1"/>
        <d v="2023-05-31T00:00:00" u="1"/>
        <d v="2023-06-12T00:00:00" u="1"/>
        <d v="2023-09-14T00:00:00" u="1"/>
        <d v="2025-02-25T00:00:00" u="1"/>
        <d v="2023-03-06T00:00:00" u="1"/>
        <d v="2024-12-16T00:00:00" u="1"/>
        <d v="2025-03-06T00:00:00" u="1"/>
        <d v="2024-09-10T00:00:00" u="1"/>
        <d v="2023-12-12T00:00:00" u="1"/>
        <d v="2024-05-23T00:00:00" u="1"/>
        <d v="2024-12-12T00:00:00" u="1"/>
        <d v="2023-09-06T00:00:00" u="1"/>
        <d v="2023-11-23T00:00:00" u="1"/>
        <d v="2023-02-13T00:00:00" u="1"/>
        <d v="2024-02-13T00:00:00" u="1"/>
        <d v="2025-02-13T00:00:00" u="1"/>
        <d v="2023-12-04T00:00:00" u="1"/>
        <d v="2025-01-28T00:00:00" u="1"/>
        <d v="2024-04-30T00:00:00" u="1"/>
        <d v="2023-02-09T00:00:00" u="1"/>
        <d v="2024-11-19T00:00:00" u="1"/>
        <d v="2024-01-24T00:00:00" u="1"/>
        <d v="2023-04-26T00:00:00" u="1"/>
        <d v="2023-11-15T00:00:00" u="1"/>
        <d v="2024-05-07T00:00:00" u="1"/>
        <d v="2024-04-22T00:00:00" u="1"/>
        <d v="2023-02-01T00:00:00" u="1"/>
        <d v="2022-10-26T00:00:00" u="1"/>
        <d v="2024-02-01T00:00:00" u="1"/>
        <d v="2023-05-03T00:00:00" u="1"/>
        <d v="2023-10-26T00:00:00" u="1"/>
        <d v="2023-01-16T00:00:00" u="1"/>
        <d v="2024-01-16T00:00:00" u="1"/>
        <d v="2025-01-16T00:00:00" u="1"/>
        <d v="2023-11-07T00:00:00" u="1"/>
        <d v="2024-04-18T00:00:00" u="1"/>
        <d v="2024-11-07T00:00:00" u="1"/>
        <d v="2023-01-12T00:00:00" u="1"/>
        <d v="2024-10-22T00:00:00" u="1"/>
        <d v="2022-10-18T00:00:00" u="1"/>
        <d v="2023-03-29T00:00:00" u="1"/>
        <d v="2023-10-18T00:00:00" u="1"/>
        <d v="2024-03-25T00:00:00" u="1"/>
        <d v="2023-01-04T00:00:00" u="1"/>
        <d v="2025-03-25T00:00:00" u="1"/>
        <d v="2024-01-04T00:00:00" u="1"/>
        <d v="2023-04-06T00:00:00" u="1"/>
        <d v="2022-10-10T00:00:00" u="1"/>
        <d v="2023-10-10T00:00:00" u="1"/>
        <d v="2024-03-21T00:00:00" u="1"/>
        <d v="2024-10-10T00:00:00" u="1"/>
        <d v="2024-04-02T00:00:00" u="1"/>
        <d v="2022-10-06T00:00:00" u="1"/>
        <d v="2023-09-21T00:00:00" u="1"/>
        <d v="2023-03-13T00:00:00" u="1"/>
        <d v="2023-06-15T00:00:00" u="1"/>
        <d v="2024-05-30T00:00:00" u="1"/>
        <d v="2023-03-09T00:00:00" u="1"/>
        <d v="2023-06-07T00:00:00" u="1"/>
        <d v="2023-11-30T00:00:00" u="1"/>
        <d v="2023-02-20T00:00:00" u="1"/>
        <d v="2024-02-20T00:00:00" u="1"/>
        <d v="2024-09-09T00:00:00" u="1"/>
        <d v="2025-02-20T00:00:00" u="1"/>
        <d v="2024-11-26T00:00:00" u="1"/>
        <d v="2023-09-05T00:00:00" u="1"/>
        <d v="2023-12-07T00:00:00" u="1"/>
        <d v="2024-02-12T00:00:00" u="1"/>
        <d v="2024-05-14T00:00:00" u="1"/>
        <d v="2024-12-03T00:00:00" u="1"/>
        <d v="2023-02-08T00:00:00" u="1"/>
        <d v="2024-11-18T00:00:00" u="1"/>
        <d v="2024-02-08T00:00:00" u="1"/>
        <d v="2023-05-10T00:00:00" u="1"/>
        <d v="2023-01-23T00:00:00" u="1"/>
        <d v="2024-01-23T00:00:00" u="1"/>
        <d v="2025-01-23T00:00:00" u="1"/>
        <d v="2023-11-14T00:00:00" u="1"/>
        <d v="2024-04-25T00:00:00" u="1"/>
        <d v="2024-11-14T00:00:00" u="1"/>
        <d v="2025-02-04T00:00:00" u="1"/>
        <d v="2023-01-19T00:00:00" u="1"/>
        <d v="2024-05-06T00:00:00" u="1"/>
        <d v="2024-10-29T00:00:00" u="1"/>
        <d v="2022-10-25T00:00:00" u="1"/>
        <d v="2024-05-02T00:00:00" u="1"/>
        <d v="2024-01-15T00:00:00" u="1"/>
        <d v="2023-04-17T00:00:00" u="1"/>
        <d v="2023-11-06T00:00:00" u="1"/>
        <d v="2023-01-11T00:00:00" u="1"/>
        <d v="2024-10-21T00:00:00" u="1"/>
        <d v="2024-01-11T00:00:00" u="1"/>
        <d v="2023-11-02T00:00:00" u="1"/>
        <d v="2022-10-17T00:00:00" u="1"/>
        <d v="2023-10-17T00:00:00" u="1"/>
        <d v="2024-03-28T00:00:00" u="1"/>
        <d v="2024-10-17T00:00:00" u="1"/>
        <d v="2024-04-09T00:00:00" u="1"/>
        <d v="2022-10-13T00:00:00" u="1"/>
        <d v="2023-01-03T00:00:00" u="1"/>
        <d v="2023-06-26T00:00:00" u="1"/>
        <d v="2023-04-05T00:00:00" u="1"/>
        <d v="2023-03-20T00:00:00" u="1"/>
        <d v="2023-10-09T00:00:00" u="1"/>
        <d v="2025-03-20T00:00:00" u="1"/>
        <d v="2024-09-24T00:00:00" u="1"/>
        <d v="2022-10-05T00:00:00" u="1"/>
        <d v="2023-10-05T00:00:00" u="1"/>
        <d v="2023-09-20T00:00:00" u="1"/>
        <d v="2024-03-12T00:00:00" u="1"/>
        <d v="2023-06-14T00:00:00" u="1"/>
        <d v="2024-10-01T00:00:00" u="1"/>
        <d v="2024-02-27T00:00:00" u="1"/>
        <d v="2023-05-29T00:00:00" u="1"/>
        <d v="2025-02-27T00:00:00" u="1"/>
        <d v="2023-12-18T00:00:00" u="1"/>
        <d v="2023-03-08T00:00:00" u="1"/>
        <d v="2023-02-23T00:00:00" u="1"/>
        <d v="2023-09-12T00:00:00" u="1"/>
        <d v="2024-09-12T00:00:00" u="1"/>
        <d v="2023-12-14T00:00:00" u="1"/>
        <d v="2023-11-29T00:00:00" u="1"/>
        <d v="2025-03-04T00:00:00" u="1"/>
        <d v="2024-05-21T00:00:00" u="1"/>
        <d v="2024-12-10T00:00:00" u="1"/>
        <d v="2023-02-15T00:00:00" u="1"/>
        <d v="2024-02-15T00:00:00" u="1"/>
        <d v="2023-05-17T00:00:00" u="1"/>
        <d v="2023-01-30T00:00:00" u="1"/>
        <d v="2024-01-30T00:00:00" u="1"/>
        <d v="2023-11-21T00:00:00" u="1"/>
        <d v="2024-11-21T00:00:00" u="1"/>
        <d v="2025-02-11T00:00:00" u="1"/>
        <d v="2023-01-26T00:00:00" u="1"/>
        <d v="2024-02-07T00:00:00" u="1"/>
        <d v="2024-05-09T00:00:00" u="1"/>
      </sharedItems>
    </cacheField>
    <cacheField name="sal" numFmtId="0">
      <sharedItems containsBlank="1" count="11">
        <s v="KÚČOCH_Zákrokový_sál"/>
        <s v="ORT1 - TEP"/>
        <s v="ORT2"/>
        <m/>
        <s v="NCHIR2" u="1"/>
        <s v="KÚČOCH_Sál 1" u="1"/>
        <s v="KDCH2" u="1"/>
        <s v="ORT1" u="1"/>
        <s v="PGK2" u="1"/>
        <s v="PGK1" u="1"/>
        <s v="NCHIR1" u="1"/>
      </sharedItems>
    </cacheField>
    <cacheField name="LONGO" numFmtId="165">
      <sharedItems containsNonDate="0" containsDate="1" containsString="0" containsBlank="1" minDate="1899-12-30T02:20:00" maxDate="1899-12-30T10:07:00"/>
    </cacheField>
    <cacheField name="noLONGO" numFmtId="165">
      <sharedItems containsNonDate="0" containsDate="1" containsString="0" containsBlank="1" minDate="1899-12-30T02:47:00" maxDate="1899-12-30T06:52:00"/>
    </cacheField>
    <cacheField name="noLONGOPrumernyPocetOperaci" numFmtId="0">
      <sharedItems containsString="0" containsBlank="1" containsNumber="1" minValue="2.88" maxValue="3.38"/>
    </cacheField>
    <cacheField name="noLONGOUtilizace PCT" numFmtId="0">
      <sharedItems containsString="0" containsBlank="1" containsNumber="1" minValue="36.159999999999997" maxValue="84.59"/>
    </cacheField>
    <cacheField name="noLONGOPrumernaDobaOperace MIN" numFmtId="0">
      <sharedItems containsString="0" containsBlank="1" containsNumber="1" containsInteger="1" minValue="167" maxValue="412"/>
    </cacheField>
    <cacheField name="noLONGOHodin" numFmtId="0">
      <sharedItems containsString="0" containsBlank="1" containsNumber="1" containsInteger="1" minValue="2" maxValue="6"/>
    </cacheField>
    <cacheField name="noLONGOMinut" numFmtId="0">
      <sharedItems containsString="0" containsBlank="1" containsNumber="1" containsInteger="1" minValue="7" maxValue="52"/>
    </cacheField>
    <cacheField name="LONGOPrumernyPocetOperaci" numFmtId="0">
      <sharedItems containsString="0" containsBlank="1" containsNumber="1" containsInteger="1" minValue="2" maxValue="6"/>
    </cacheField>
    <cacheField name="LONGOUtilizace PCT" numFmtId="0">
      <sharedItems containsString="0" containsBlank="1" containsNumber="1" minValue="20.9" maxValue="90.6"/>
    </cacheField>
    <cacheField name="LONGOPrumernaDobaOperace MIN" numFmtId="0">
      <sharedItems containsString="0" containsBlank="1" containsNumber="1" containsInteger="1" minValue="140" maxValue="607"/>
    </cacheField>
    <cacheField name="LONGOHodin" numFmtId="0">
      <sharedItems containsString="0" containsBlank="1" containsNumber="1" containsInteger="1" minValue="2" maxValue="10"/>
    </cacheField>
    <cacheField name="LONGOMinut" numFmtId="0">
      <sharedItems containsString="0" containsBlank="1" containsNumber="1" containsInteger="1" minValue="1" maxValue="58"/>
    </cacheField>
    <cacheField name="PrvniNavozPacienta" numFmtId="165">
      <sharedItems containsNonDate="0" containsDate="1" containsString="0" containsBlank="1" minDate="1899-12-30T07:32:00" maxDate="1899-12-30T10:10:00"/>
    </cacheField>
    <cacheField name="PosledniOdvozPacienta" numFmtId="165">
      <sharedItems containsNonDate="0" containsDate="1" containsString="0" containsBlank="1" minDate="1899-12-30T12:26:00" maxDate="1899-12-30T18:00:00"/>
    </cacheField>
    <cacheField name="Měsíc" numFmtId="0">
      <sharedItems containsString="0" containsBlank="1" containsNumber="1" containsInteger="1" minValue="4" maxValue="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ásek Petr, Bc." refreshedDate="45796.382811111114" createdVersion="6" refreshedVersion="6" minRefreshableVersion="3" recordCount="100" xr:uid="{6AAE2128-6F0C-4B2A-8BE7-0AE782141354}">
  <cacheSource type="worksheet">
    <worksheetSource ref="A1:I1048576" sheet="Utilizace_Kliniky_DATA"/>
  </cacheSource>
  <cacheFields count="9">
    <cacheField name="datumOperace" numFmtId="167">
      <sharedItems containsNonDate="0" containsDate="1" containsString="0" containsBlank="1" minDate="2022-10-03T00:00:00" maxDate="2025-05-01T00:00:00" count="384">
        <d v="2025-04-01T00:00:00"/>
        <d v="2025-04-03T00:00:00"/>
        <d v="2025-04-07T00:00:00"/>
        <d v="2025-04-08T00:00:00"/>
        <d v="2025-04-10T00:00:00"/>
        <d v="2025-04-14T00:00:00"/>
        <d v="2025-04-15T00:00:00"/>
        <d v="2025-04-17T00:00:00"/>
        <d v="2025-04-22T00:00:00"/>
        <d v="2025-04-24T00:00:00"/>
        <d v="2025-04-28T00:00:00"/>
        <d v="2025-04-29T00:00:00"/>
        <d v="2025-04-30T00:00:00"/>
        <m/>
        <d v="2022-10-25T00:00:00" u="1"/>
        <d v="2023-10-25T00:00:00" u="1"/>
        <d v="2022-11-21T00:00:00" u="1"/>
        <d v="2023-11-21T00:00:00" u="1"/>
        <d v="2024-11-21T00:00:00" u="1"/>
        <d v="2024-12-17T00:00:00" u="1"/>
        <d v="2022-10-27T00:00:00" u="1"/>
        <d v="2022-11-23T00:00:00" u="1"/>
        <d v="2023-11-23T00:00:00" u="1"/>
        <d v="2024-10-29T00:00:00" u="1"/>
        <d v="2022-12-21T00:00:00" u="1"/>
        <d v="2024-11-25T00:00:00" u="1"/>
        <d v="2023-01-02T00:00:00" u="1"/>
        <d v="2024-01-02T00:00:00" u="1"/>
        <d v="2022-10-31T00:00:00" u="1"/>
        <d v="2023-10-31T00:00:00" u="1"/>
        <d v="2024-10-31T00:00:00" u="1"/>
        <d v="2023-11-27T00:00:00" u="1"/>
        <d v="2024-11-27T00:00:00" u="1"/>
        <d v="2023-01-04T00:00:00" u="1"/>
        <d v="2024-01-04T00:00:00" u="1"/>
        <d v="2022-11-29T00:00:00" u="1"/>
        <d v="2023-11-29T00:00:00" u="1"/>
        <d v="2023-02-02T00:00:00" u="1"/>
        <d v="2025-01-06T00:00:00" u="1"/>
        <d v="2024-01-08T00:00:00" u="1"/>
        <d v="2025-02-04T00:00:00" u="1"/>
        <d v="2023-01-10T00:00:00" u="1"/>
        <d v="2024-01-10T00:00:00" u="1"/>
        <d v="2023-02-06T00:00:00" u="1"/>
        <d v="2024-02-06T00:00:00" u="1"/>
        <d v="2025-02-06T00:00:00" u="1"/>
        <d v="2023-01-12T00:00:00" u="1"/>
        <d v="2023-02-08T00:00:00" u="1"/>
        <d v="2024-02-08T00:00:00" u="1"/>
        <d v="2025-03-04T00:00:00" u="1"/>
        <d v="2025-01-14T00:00:00" u="1"/>
        <d v="2023-03-06T00:00:00" u="1"/>
        <d v="2025-03-06T00:00:00" u="1"/>
        <d v="2024-04-02T00:00:00" u="1"/>
        <d v="2023-01-16T00:00:00" u="1"/>
        <d v="2024-01-16T00:00:00" u="1"/>
        <d v="2025-01-16T00:00:00" u="1"/>
        <d v="2024-02-12T00:00:00" u="1"/>
        <d v="2023-03-08T00:00:00" u="1"/>
        <d v="2025-02-12T00:00:00" u="1"/>
        <d v="2023-04-04T00:00:00" u="1"/>
        <d v="2024-04-04T00:00:00" u="1"/>
        <d v="2023-01-18T00:00:00" u="1"/>
        <d v="2024-01-18T00:00:00" u="1"/>
        <d v="2023-02-14T00:00:00" u="1"/>
        <d v="2023-04-06T00:00:00" u="1"/>
        <d v="2023-05-02T00:00:00" u="1"/>
        <d v="2024-05-02T00:00:00" u="1"/>
        <d v="2023-02-16T00:00:00" u="1"/>
        <d v="2025-01-20T00:00:00" u="1"/>
        <d v="2024-03-12T00:00:00" u="1"/>
        <d v="2024-04-08T00:00:00" u="1"/>
        <d v="2023-05-04T00:00:00" u="1"/>
        <d v="2024-01-22T00:00:00" u="1"/>
        <d v="2023-03-14T00:00:00" u="1"/>
        <d v="2025-02-18T00:00:00" u="1"/>
        <d v="2024-03-14T00:00:00" u="1"/>
        <d v="2024-04-10T00:00:00" u="1"/>
        <d v="2024-05-06T00:00:00" u="1"/>
        <d v="2023-01-24T00:00:00" u="1"/>
        <d v="2024-01-24T00:00:00" u="1"/>
        <d v="2023-02-20T00:00:00" u="1"/>
        <d v="2024-02-20T00:00:00" u="1"/>
        <d v="2023-03-16T00:00:00" u="1"/>
        <d v="2025-02-20T00:00:00" u="1"/>
        <d v="2023-04-12T00:00:00" u="1"/>
        <d v="2024-06-04T00:00:00" u="1"/>
        <d v="2023-01-26T00:00:00" u="1"/>
        <d v="2023-02-22T00:00:00" u="1"/>
        <d v="2024-02-22T00:00:00" u="1"/>
        <d v="2024-03-18T00:00:00" u="1"/>
        <d v="2025-03-18T00:00:00" u="1"/>
        <d v="2023-05-10T00:00:00" u="1"/>
        <d v="2023-06-06T00:00:00" u="1"/>
        <d v="2024-06-06T00:00:00" u="1"/>
        <d v="2025-01-28T00:00:00" u="1"/>
        <d v="2023-03-20T00:00:00" u="1"/>
        <d v="2025-02-24T00:00:00" u="1"/>
        <d v="2025-03-20T00:00:00" u="1"/>
        <d v="2024-04-16T00:00:00" u="1"/>
        <d v="2023-06-08T00:00:00" u="1"/>
        <d v="2023-01-30T00:00:00" u="1"/>
        <d v="2024-01-30T00:00:00" u="1"/>
        <d v="2025-01-30T00:00:00" u="1"/>
        <d v="2024-02-26T00:00:00" u="1"/>
        <d v="2023-03-22T00:00:00" u="1"/>
        <d v="2025-02-26T00:00:00" u="1"/>
        <d v="2023-04-18T00:00:00" u="1"/>
        <d v="2024-04-18T00:00:00" u="1"/>
        <d v="2024-05-14T00:00:00" u="1"/>
        <d v="2024-06-10T00:00:00" u="1"/>
        <d v="2024-02-28T00:00:00" u="1"/>
        <d v="2023-04-20T00:00:00" u="1"/>
        <d v="2025-03-24T00:00:00" u="1"/>
        <d v="2023-05-16T00:00:00" u="1"/>
        <d v="2024-05-16T00:00:00" u="1"/>
        <d v="2023-06-12T00:00:00" u="1"/>
        <d v="2024-06-12T00:00:00" u="1"/>
        <d v="2024-03-26T00:00:00" u="1"/>
        <d v="2025-03-26T00:00:00" u="1"/>
        <d v="2024-04-22T00:00:00" u="1"/>
        <d v="2023-05-18T00:00:00" u="1"/>
        <d v="2023-06-14T00:00:00" u="1"/>
        <d v="2023-03-28T00:00:00" u="1"/>
        <d v="2024-03-28T00:00:00" u="1"/>
        <d v="2023-04-24T00:00:00" u="1"/>
        <d v="2024-04-24T00:00:00" u="1"/>
        <d v="2024-05-20T00:00:00" u="1"/>
        <d v="2023-09-04T00:00:00" u="1"/>
        <d v="2023-03-30T00:00:00" u="1"/>
        <d v="2023-04-26T00:00:00" u="1"/>
        <d v="2023-05-22T00:00:00" u="1"/>
        <d v="2024-05-22T00:00:00" u="1"/>
        <d v="2023-09-06T00:00:00" u="1"/>
        <d v="2023-10-02T00:00:00" u="1"/>
        <d v="2023-05-24T00:00:00" u="1"/>
        <d v="2023-06-20T00:00:00" u="1"/>
        <d v="2022-10-04T00:00:00" u="1"/>
        <d v="2023-10-04T00:00:00" u="1"/>
        <d v="2024-04-30T00:00:00" u="1"/>
        <d v="2023-06-22T00:00:00" u="1"/>
        <d v="2022-10-06T00:00:00" u="1"/>
        <d v="2024-09-10T00:00:00" u="1"/>
        <d v="2022-11-02T00:00:00" u="1"/>
        <d v="2023-11-02T00:00:00" u="1"/>
        <d v="2024-05-28T00:00:00" u="1"/>
        <d v="2023-09-12T00:00:00" u="1"/>
        <d v="2024-09-12T00:00:00" u="1"/>
        <d v="2022-11-04T00:00:00" u="1"/>
        <d v="2024-10-08T00:00:00" u="1"/>
        <d v="2024-11-04T00:00:00" u="1"/>
        <d v="2023-05-30T00:00:00" u="1"/>
        <d v="2024-05-30T00:00:00" u="1"/>
        <d v="2023-06-26T00:00:00" u="1"/>
        <d v="2023-09-14T00:00:00" u="1"/>
        <d v="2022-10-10T00:00:00" u="1"/>
        <d v="2023-10-10T00:00:00" u="1"/>
        <d v="2024-10-10T00:00:00" u="1"/>
        <d v="2023-11-06T00:00:00" u="1"/>
        <d v="2022-12-02T00:00:00" u="1"/>
        <d v="2024-11-06T00:00:00" u="1"/>
        <d v="2024-12-02T00:00:00" u="1"/>
        <d v="2023-06-28T00:00:00" u="1"/>
        <d v="2022-10-12T00:00:00" u="1"/>
        <d v="2023-10-12T00:00:00" u="1"/>
        <d v="2022-11-08T00:00:00" u="1"/>
        <d v="2023-11-08T00:00:00" u="1"/>
        <d v="2023-12-04T00:00:00" u="1"/>
        <d v="2024-12-04T00:00:00" u="1"/>
        <d v="2023-09-18T00:00:00" u="1"/>
        <d v="2022-11-10T00:00:00" u="1"/>
        <d v="2024-10-14T00:00:00" u="1"/>
        <d v="2022-12-06T00:00:00" u="1"/>
        <d v="2023-12-06T00:00:00" u="1"/>
        <d v="2023-09-20T00:00:00" u="1"/>
        <d v="2023-10-16T00:00:00" u="1"/>
        <d v="2024-10-16T00:00:00" u="1"/>
        <d v="2022-12-08T00:00:00" u="1"/>
        <d v="2024-11-12T00:00:00" u="1"/>
        <d v="2022-10-18T00:00:00" u="1"/>
        <d v="2023-10-18T00:00:00" u="1"/>
        <d v="2022-11-14T00:00:00" u="1"/>
        <d v="2023-11-14T00:00:00" u="1"/>
        <d v="2024-11-14T00:00:00" u="1"/>
        <d v="2024-12-10T00:00:00" u="1"/>
        <d v="2024-09-24T00:00:00" u="1"/>
        <d v="2022-11-16T00:00:00" u="1"/>
        <d v="2023-11-16T00:00:00" u="1"/>
        <d v="2022-12-12T00:00:00" u="1"/>
        <d v="2023-12-12T00:00:00" u="1"/>
        <d v="2024-12-12T00:00:00" u="1"/>
        <d v="2023-09-26T00:00:00" u="1"/>
        <d v="2024-09-26T00:00:00" u="1"/>
        <d v="2022-11-18T00:00:00" u="1"/>
        <d v="2024-10-22T00:00:00" u="1"/>
        <d v="2022-12-14T00:00:00" u="1"/>
        <d v="2024-11-18T00:00:00" u="1"/>
        <d v="2023-12-14T00:00:00" u="1"/>
        <d v="2022-10-24T00:00:00" u="1"/>
        <d v="2023-10-24T00:00:00" u="1"/>
        <d v="2024-10-24T00:00:00" u="1"/>
        <d v="2023-11-20T00:00:00" u="1"/>
        <d v="2024-11-20T00:00:00" u="1"/>
        <d v="2024-12-16T00:00:00" u="1"/>
        <d v="2022-10-26T00:00:00" u="1"/>
        <d v="2023-10-26T00:00:00" u="1"/>
        <d v="2022-11-22T00:00:00" u="1"/>
        <d v="2023-11-22T00:00:00" u="1"/>
        <d v="2023-12-18T00:00:00" u="1"/>
        <d v="2024-12-18T00:00:00" u="1"/>
        <d v="2022-11-24T00:00:00" u="1"/>
        <d v="2023-12-20T00:00:00" u="1"/>
        <d v="2023-10-30T00:00:00" u="1"/>
        <d v="2024-10-30T00:00:00" u="1"/>
        <d v="2024-11-26T00:00:00" u="1"/>
        <d v="2023-01-03T00:00:00" u="1"/>
        <d v="2024-01-03T00:00:00" u="1"/>
        <d v="2025-01-03T00:00:00" u="1"/>
        <d v="2022-11-28T00:00:00" u="1"/>
        <d v="2023-11-28T00:00:00" u="1"/>
        <d v="2024-11-28T00:00:00" u="1"/>
        <d v="2023-01-05T00:00:00" u="1"/>
        <d v="2023-02-01T00:00:00" u="1"/>
        <d v="2024-02-01T00:00:00" u="1"/>
        <d v="2022-11-30T00:00:00" u="1"/>
        <d v="2023-11-30T00:00:00" u="1"/>
        <d v="2025-02-03T00:00:00" u="1"/>
        <d v="2023-01-09T00:00:00" u="1"/>
        <d v="2024-01-09T00:00:00" u="1"/>
        <d v="2025-01-09T00:00:00" u="1"/>
        <d v="2024-02-05T00:00:00" u="1"/>
        <d v="2023-01-11T00:00:00" u="1"/>
        <d v="2024-01-11T00:00:00" u="1"/>
        <d v="2023-02-07T00:00:00" u="1"/>
        <d v="2024-02-07T00:00:00" u="1"/>
        <d v="2023-02-09T00:00:00" u="1"/>
        <d v="2025-01-13T00:00:00" u="1"/>
        <d v="2024-01-15T00:00:00" u="1"/>
        <d v="2025-01-15T00:00:00" u="1"/>
        <d v="2023-03-07T00:00:00" u="1"/>
        <d v="2025-02-11T00:00:00" u="1"/>
        <d v="2023-04-03T00:00:00" u="1"/>
        <d v="2023-01-17T00:00:00" u="1"/>
        <d v="2024-01-17T00:00:00" u="1"/>
        <d v="2023-02-13T00:00:00" u="1"/>
        <d v="2024-02-13T00:00:00" u="1"/>
        <d v="2023-03-09T00:00:00" u="1"/>
        <d v="2025-02-13T00:00:00" u="1"/>
        <d v="2023-04-05T00:00:00" u="1"/>
        <d v="2023-01-19T00:00:00" u="1"/>
        <d v="2023-02-15T00:00:00" u="1"/>
        <d v="2024-02-15T00:00:00" u="1"/>
        <d v="2024-03-11T00:00:00" u="1"/>
        <d v="2023-05-03T00:00:00" u="1"/>
        <d v="2025-01-21T00:00:00" u="1"/>
        <d v="2023-03-13T00:00:00" u="1"/>
        <d v="2024-03-13T00:00:00" u="1"/>
        <d v="2024-04-09T00:00:00" u="1"/>
        <d v="2023-06-01T00:00:00" u="1"/>
        <d v="2023-01-23T00:00:00" u="1"/>
        <d v="2024-01-23T00:00:00" u="1"/>
        <d v="2025-01-23T00:00:00" u="1"/>
        <d v="2024-02-19T00:00:00" u="1"/>
        <d v="2023-03-15T00:00:00" u="1"/>
        <d v="2025-02-19T00:00:00" u="1"/>
        <d v="2023-04-11T00:00:00" u="1"/>
        <d v="2024-04-11T00:00:00" u="1"/>
        <d v="2024-05-07T00:00:00" u="1"/>
        <d v="2024-06-03T00:00:00" u="1"/>
        <d v="2023-01-25T00:00:00" u="1"/>
        <d v="2024-01-25T00:00:00" u="1"/>
        <d v="2023-02-21T00:00:00" u="1"/>
        <d v="2023-04-13T00:00:00" u="1"/>
        <d v="2025-03-17T00:00:00" u="1"/>
        <d v="2023-05-09T00:00:00" u="1"/>
        <d v="2024-05-09T00:00:00" u="1"/>
        <d v="2024-06-05T00:00:00" u="1"/>
        <d v="2023-02-23T00:00:00" u="1"/>
        <d v="2024-03-19T00:00:00" u="1"/>
        <d v="2023-05-11T00:00:00" u="1"/>
        <d v="2023-06-07T00:00:00" u="1"/>
        <d v="2024-01-29T00:00:00" u="1"/>
        <d v="2025-01-29T00:00:00" u="1"/>
        <d v="2023-03-21T00:00:00" u="1"/>
        <d v="2025-02-25T00:00:00" u="1"/>
        <d v="2024-03-21T00:00:00" u="1"/>
        <d v="2023-04-17T00:00:00" u="1"/>
        <d v="2024-05-13T00:00:00" u="1"/>
        <d v="2023-01-31T00:00:00" u="1"/>
        <d v="2024-01-31T00:00:00" u="1"/>
        <d v="2024-02-27T00:00:00" u="1"/>
        <d v="2023-03-23T00:00:00" u="1"/>
        <d v="2025-02-27T00:00:00" u="1"/>
        <d v="2023-04-19T00:00:00" u="1"/>
        <d v="2024-06-11T00:00:00" u="1"/>
        <d v="2024-02-29T00:00:00" u="1"/>
        <d v="2024-03-25T00:00:00" u="1"/>
        <d v="2025-03-25T00:00:00" u="1"/>
        <d v="2023-05-17T00:00:00" u="1"/>
        <d v="2023-06-13T00:00:00" u="1"/>
        <d v="2024-06-13T00:00:00" u="1"/>
        <d v="2023-03-27T00:00:00" u="1"/>
        <d v="2024-03-27T00:00:00" u="1"/>
        <d v="2025-03-27T00:00:00" u="1"/>
        <d v="2024-04-23T00:00:00" u="1"/>
        <d v="2023-06-15T00:00:00" u="1"/>
        <d v="2023-03-29T00:00:00" u="1"/>
        <d v="2023-04-25T00:00:00" u="1"/>
        <d v="2024-04-25T00:00:00" u="1"/>
        <d v="2024-05-21T00:00:00" u="1"/>
        <d v="2023-09-05T00:00:00" u="1"/>
        <d v="2024-10-01T00:00:00" u="1"/>
        <d v="2023-04-27T00:00:00" u="1"/>
        <d v="2025-03-31T00:00:00" u="1"/>
        <d v="2023-05-23T00:00:00" u="1"/>
        <d v="2024-05-23T00:00:00" u="1"/>
        <d v="2023-09-07T00:00:00" u="1"/>
        <d v="2022-10-03T00:00:00" u="1"/>
        <d v="2023-10-03T00:00:00" u="1"/>
        <d v="2024-10-03T00:00:00" u="1"/>
        <d v="2024-04-29T00:00:00" u="1"/>
        <d v="2023-05-25T00:00:00" u="1"/>
        <d v="2023-06-21T00:00:00" u="1"/>
        <d v="2022-10-05T00:00:00" u="1"/>
        <d v="2024-09-09T00:00:00" u="1"/>
        <d v="2023-10-05T00:00:00" u="1"/>
        <d v="2022-11-01T00:00:00" u="1"/>
        <d v="2023-11-01T00:00:00" u="1"/>
        <d v="2024-05-27T00:00:00" u="1"/>
        <d v="2023-09-11T00:00:00" u="1"/>
        <d v="2022-10-07T00:00:00" u="1"/>
        <d v="2024-09-11T00:00:00" u="1"/>
        <d v="2022-11-03T00:00:00" u="1"/>
        <d v="2024-10-07T00:00:00" u="1"/>
        <d v="2023-05-29T00:00:00" u="1"/>
        <d v="2024-05-29T00:00:00" u="1"/>
        <d v="2023-09-13T00:00:00" u="1"/>
        <d v="2023-10-09T00:00:00" u="1"/>
        <d v="2024-10-09T00:00:00" u="1"/>
        <d v="2022-12-01T00:00:00" u="1"/>
        <d v="2024-11-05T00:00:00" u="1"/>
        <d v="2023-05-31T00:00:00" u="1"/>
        <d v="2023-06-27T00:00:00" u="1"/>
        <d v="2022-10-11T00:00:00" u="1"/>
        <d v="2023-10-11T00:00:00" u="1"/>
        <d v="2022-11-07T00:00:00" u="1"/>
        <d v="2023-11-07T00:00:00" u="1"/>
        <d v="2024-11-07T00:00:00" u="1"/>
        <d v="2024-12-03T00:00:00" u="1"/>
        <d v="2023-06-29T00:00:00" u="1"/>
        <d v="2022-10-13T00:00:00" u="1"/>
        <d v="2022-11-09T00:00:00" u="1"/>
        <d v="2023-11-09T00:00:00" u="1"/>
        <d v="2022-12-05T00:00:00" u="1"/>
        <d v="2023-12-05T00:00:00" u="1"/>
        <d v="2024-12-05T00:00:00" u="1"/>
        <d v="2023-09-19T00:00:00" u="1"/>
        <d v="2024-09-19T00:00:00" u="1"/>
        <d v="2024-10-15T00:00:00" u="1"/>
        <d v="2022-12-07T00:00:00" u="1"/>
        <d v="2024-11-11T00:00:00" u="1"/>
        <d v="2023-12-07T00:00:00" u="1"/>
        <d v="2023-09-21T00:00:00" u="1"/>
        <d v="2022-10-17T00:00:00" u="1"/>
        <d v="2023-10-17T00:00:00" u="1"/>
        <d v="2024-10-17T00:00:00" u="1"/>
        <d v="2023-11-13T00:00:00" u="1"/>
        <d v="2024-12-09T00:00:00" u="1"/>
        <d v="2022-10-19T00:00:00" u="1"/>
        <d v="2024-09-23T00:00:00" u="1"/>
        <d v="2023-10-19T00:00:00" u="1"/>
        <d v="2022-11-15T00:00:00" u="1"/>
        <d v="2023-11-15T00:00:00" u="1"/>
        <d v="2023-12-11T00:00:00" u="1"/>
        <d v="2024-12-11T00:00:00" u="1"/>
        <d v="2023-09-25T00:00:00" u="1"/>
        <d v="2024-09-25T00:00:00" u="1"/>
        <d v="2024-10-21T00:00:00" u="1"/>
        <d v="2022-12-13T00:00:00" u="1"/>
        <d v="2023-12-13T00:00:00" u="1"/>
        <d v="2023-09-27T00:00:00" u="1"/>
        <d v="2023-10-23T00:00:00" u="1"/>
        <d v="2022-12-15T00:00:00" u="1"/>
        <d v="2024-11-19T00:00:00" u="1"/>
      </sharedItems>
    </cacheField>
    <cacheField name="Klinika" numFmtId="0">
      <sharedItems containsBlank="1" count="10">
        <s v="ORT"/>
        <s v="1.CH"/>
        <s v="URO"/>
        <s v="PCHI"/>
        <s v="2.CH"/>
        <s v="KÚČO"/>
        <m/>
        <s v="ORL" u="1"/>
        <s v="PGK" u="1"/>
        <s v="NCH" u="1"/>
      </sharedItems>
    </cacheField>
    <cacheField name="PocetPacientu" numFmtId="0">
      <sharedItems containsString="0" containsBlank="1" containsNumber="1" containsInteger="1" minValue="2" maxValue="6"/>
    </cacheField>
    <cacheField name="UtilizaceRezu" numFmtId="0">
      <sharedItems containsString="0" containsBlank="1" containsNumber="1" minValue="13.73" maxValue="70.45"/>
    </cacheField>
    <cacheField name="UtilizaceCelkova" numFmtId="0">
      <sharedItems containsString="0" containsBlank="1" containsNumber="1" minValue="21.04" maxValue="91.79"/>
    </cacheField>
    <cacheField name="PocetPacientuPLAN" numFmtId="0">
      <sharedItems containsString="0" containsBlank="1" containsNumber="1" containsInteger="1" minValue="1" maxValue="6"/>
    </cacheField>
    <cacheField name="UtilizaceRezuPLAN" numFmtId="0">
      <sharedItems containsString="0" containsBlank="1" containsNumber="1" minValue="13.73" maxValue="67.91"/>
    </cacheField>
    <cacheField name="UtilizaceCelkovaPLAN" numFmtId="0">
      <sharedItems containsString="0" containsBlank="1" containsNumber="1" minValue="21.04" maxValue="90.6"/>
    </cacheField>
    <cacheField name="Měsíc" numFmtId="0">
      <sharedItems containsString="0" containsBlank="1" containsNumber="1" containsInteger="1" minValue="4" maxValue="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5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ásek Petr, Bc." refreshedDate="45796.382811342592" createdVersion="6" refreshedVersion="6" minRefreshableVersion="3" recordCount="99" xr:uid="{8D207883-1188-4596-A087-6599FCB38BC1}">
  <cacheSource type="worksheet">
    <worksheetSource ref="A1:H100" sheet="Utilizace_Kliniky_DATA"/>
  </cacheSource>
  <cacheFields count="8">
    <cacheField name="datumOperace" numFmtId="167">
      <sharedItems containsNonDate="0" containsDate="1" containsString="0" containsBlank="1" minDate="2025-04-01T00:00:00" maxDate="2025-05-01T00:00:00"/>
    </cacheField>
    <cacheField name="Klinika" numFmtId="0">
      <sharedItems containsBlank="1"/>
    </cacheField>
    <cacheField name="PocetPacientu" numFmtId="0">
      <sharedItems containsString="0" containsBlank="1" containsNumber="1" containsInteger="1" minValue="2" maxValue="6"/>
    </cacheField>
    <cacheField name="UtilizaceRezu" numFmtId="0">
      <sharedItems containsString="0" containsBlank="1" containsNumber="1" minValue="13.73" maxValue="70.45"/>
    </cacheField>
    <cacheField name="UtilizaceCelkova" numFmtId="0">
      <sharedItems containsString="0" containsBlank="1" containsNumber="1" minValue="21.04" maxValue="91.79"/>
    </cacheField>
    <cacheField name="PocetPacientuPLAN" numFmtId="0">
      <sharedItems containsString="0" containsBlank="1" containsNumber="1" containsInteger="1" minValue="1" maxValue="6"/>
    </cacheField>
    <cacheField name="UtilizaceRezuPLAN" numFmtId="0">
      <sharedItems containsString="0" containsBlank="1" containsNumber="1" minValue="13.73" maxValue="67.91"/>
    </cacheField>
    <cacheField name="UtilizaceCelkovaPLAN" numFmtId="0">
      <sharedItems containsString="0" containsBlank="1" containsNumber="1" minValue="21.04" maxValue="90.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6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ásek Petr, Bc." refreshedDate="45796.382811342592" createdVersion="6" refreshedVersion="6" minRefreshableVersion="3" recordCount="99" xr:uid="{F57871D6-A601-4B61-9E9F-4B166DAEC9D1}">
  <cacheSource type="worksheet">
    <worksheetSource ref="A1:H100" sheet="Utilizace_Saly_DATA"/>
  </cacheSource>
  <cacheFields count="8">
    <cacheField name="datumOperace" numFmtId="167">
      <sharedItems containsNonDate="0" containsDate="1" containsString="0" containsBlank="1" minDate="2022-09-05T00:00:00" maxDate="2025-05-01T00:00:00" count="420">
        <d v="2025-04-01T00:00:00"/>
        <d v="2025-04-03T00:00:00"/>
        <d v="2025-04-07T00:00:00"/>
        <d v="2025-04-08T00:00:00"/>
        <d v="2025-04-10T00:00:00"/>
        <d v="2025-04-14T00:00:00"/>
        <d v="2025-04-15T00:00:00"/>
        <d v="2025-04-17T00:00:00"/>
        <d v="2025-04-22T00:00:00"/>
        <d v="2025-04-24T00:00:00"/>
        <d v="2025-04-28T00:00:00"/>
        <d v="2025-04-29T00:00:00"/>
        <d v="2025-04-30T00:00:00"/>
        <m/>
        <d v="2022-09-29T00:00:00" u="1"/>
        <d v="2022-10-25T00:00:00" u="1"/>
        <d v="2023-10-25T00:00:00" u="1"/>
        <d v="2022-11-21T00:00:00" u="1"/>
        <d v="2023-11-21T00:00:00" u="1"/>
        <d v="2024-11-21T00:00:00" u="1"/>
        <d v="2024-12-17T00:00:00" u="1"/>
        <d v="2022-10-27T00:00:00" u="1"/>
        <d v="2022-11-23T00:00:00" u="1"/>
        <d v="2023-11-23T00:00:00" u="1"/>
        <d v="2024-10-29T00:00:00" u="1"/>
        <d v="2022-12-21T00:00:00" u="1"/>
        <d v="2024-11-25T00:00:00" u="1"/>
        <d v="2023-01-02T00:00:00" u="1"/>
        <d v="2024-01-02T00:00:00" u="1"/>
        <d v="2022-10-31T00:00:00" u="1"/>
        <d v="2023-10-31T00:00:00" u="1"/>
        <d v="2024-10-31T00:00:00" u="1"/>
        <d v="2023-11-27T00:00:00" u="1"/>
        <d v="2024-11-27T00:00:00" u="1"/>
        <d v="2023-01-04T00:00:00" u="1"/>
        <d v="2024-01-04T00:00:00" u="1"/>
        <d v="2022-11-29T00:00:00" u="1"/>
        <d v="2023-11-29T00:00:00" u="1"/>
        <d v="2023-02-02T00:00:00" u="1"/>
        <d v="2025-01-06T00:00:00" u="1"/>
        <d v="2024-01-08T00:00:00" u="1"/>
        <d v="2025-01-08T00:00:00" u="1"/>
        <d v="2025-02-04T00:00:00" u="1"/>
        <d v="2023-01-10T00:00:00" u="1"/>
        <d v="2024-01-10T00:00:00" u="1"/>
        <d v="2023-02-06T00:00:00" u="1"/>
        <d v="2024-02-06T00:00:00" u="1"/>
        <d v="2025-02-06T00:00:00" u="1"/>
        <d v="2023-01-12T00:00:00" u="1"/>
        <d v="2023-02-08T00:00:00" u="1"/>
        <d v="2024-02-08T00:00:00" u="1"/>
        <d v="2025-03-04T00:00:00" u="1"/>
        <d v="2025-01-14T00:00:00" u="1"/>
        <d v="2023-03-06T00:00:00" u="1"/>
        <d v="2025-02-10T00:00:00" u="1"/>
        <d v="2025-03-06T00:00:00" u="1"/>
        <d v="2024-04-02T00:00:00" u="1"/>
        <d v="2023-01-16T00:00:00" u="1"/>
        <d v="2024-01-16T00:00:00" u="1"/>
        <d v="2025-01-16T00:00:00" u="1"/>
        <d v="2024-02-12T00:00:00" u="1"/>
        <d v="2023-03-08T00:00:00" u="1"/>
        <d v="2025-02-12T00:00:00" u="1"/>
        <d v="2023-04-04T00:00:00" u="1"/>
        <d v="2024-04-04T00:00:00" u="1"/>
        <d v="2023-01-18T00:00:00" u="1"/>
        <d v="2024-01-18T00:00:00" u="1"/>
        <d v="2023-02-14T00:00:00" u="1"/>
        <d v="2024-02-14T00:00:00" u="1"/>
        <d v="2023-04-06T00:00:00" u="1"/>
        <d v="2023-05-02T00:00:00" u="1"/>
        <d v="2024-05-02T00:00:00" u="1"/>
        <d v="2023-02-16T00:00:00" u="1"/>
        <d v="2025-01-20T00:00:00" u="1"/>
        <d v="2024-03-12T00:00:00" u="1"/>
        <d v="2024-04-08T00:00:00" u="1"/>
        <d v="2023-05-04T00:00:00" u="1"/>
        <d v="2024-01-22T00:00:00" u="1"/>
        <d v="2025-01-22T00:00:00" u="1"/>
        <d v="2023-03-14T00:00:00" u="1"/>
        <d v="2025-02-18T00:00:00" u="1"/>
        <d v="2024-03-14T00:00:00" u="1"/>
        <d v="2024-04-10T00:00:00" u="1"/>
        <d v="2024-05-06T00:00:00" u="1"/>
        <d v="2023-01-24T00:00:00" u="1"/>
        <d v="2024-01-24T00:00:00" u="1"/>
        <d v="2023-02-20T00:00:00" u="1"/>
        <d v="2024-02-20T00:00:00" u="1"/>
        <d v="2023-03-16T00:00:00" u="1"/>
        <d v="2025-02-20T00:00:00" u="1"/>
        <d v="2023-04-12T00:00:00" u="1"/>
        <d v="2024-06-04T00:00:00" u="1"/>
        <d v="2023-01-26T00:00:00" u="1"/>
        <d v="2023-02-22T00:00:00" u="1"/>
        <d v="2024-02-22T00:00:00" u="1"/>
        <d v="2024-03-18T00:00:00" u="1"/>
        <d v="2025-03-18T00:00:00" u="1"/>
        <d v="2023-05-10T00:00:00" u="1"/>
        <d v="2023-06-06T00:00:00" u="1"/>
        <d v="2024-06-06T00:00:00" u="1"/>
        <d v="2025-01-28T00:00:00" u="1"/>
        <d v="2023-03-20T00:00:00" u="1"/>
        <d v="2025-02-24T00:00:00" u="1"/>
        <d v="2024-03-20T00:00:00" u="1"/>
        <d v="2025-03-20T00:00:00" u="1"/>
        <d v="2024-04-16T00:00:00" u="1"/>
        <d v="2023-06-08T00:00:00" u="1"/>
        <d v="2023-01-30T00:00:00" u="1"/>
        <d v="2024-01-30T00:00:00" u="1"/>
        <d v="2025-01-30T00:00:00" u="1"/>
        <d v="2024-02-26T00:00:00" u="1"/>
        <d v="2023-03-22T00:00:00" u="1"/>
        <d v="2025-02-26T00:00:00" u="1"/>
        <d v="2023-04-18T00:00:00" u="1"/>
        <d v="2024-04-18T00:00:00" u="1"/>
        <d v="2024-05-14T00:00:00" u="1"/>
        <d v="2024-06-10T00:00:00" u="1"/>
        <d v="2024-02-28T00:00:00" u="1"/>
        <d v="2023-04-20T00:00:00" u="1"/>
        <d v="2025-03-24T00:00:00" u="1"/>
        <d v="2023-05-16T00:00:00" u="1"/>
        <d v="2024-05-16T00:00:00" u="1"/>
        <d v="2023-06-12T00:00:00" u="1"/>
        <d v="2024-06-12T00:00:00" u="1"/>
        <d v="2024-03-26T00:00:00" u="1"/>
        <d v="2025-03-26T00:00:00" u="1"/>
        <d v="2024-04-22T00:00:00" u="1"/>
        <d v="2023-05-18T00:00:00" u="1"/>
        <d v="2023-06-14T00:00:00" u="1"/>
        <d v="2023-03-28T00:00:00" u="1"/>
        <d v="2024-03-28T00:00:00" u="1"/>
        <d v="2023-04-24T00:00:00" u="1"/>
        <d v="2024-04-24T00:00:00" u="1"/>
        <d v="2024-05-20T00:00:00" u="1"/>
        <d v="2023-09-04T00:00:00" u="1"/>
        <d v="2023-03-30T00:00:00" u="1"/>
        <d v="2023-04-26T00:00:00" u="1"/>
        <d v="2023-05-22T00:00:00" u="1"/>
        <d v="2024-05-22T00:00:00" u="1"/>
        <d v="2022-09-06T00:00:00" u="1"/>
        <d v="2023-09-06T00:00:00" u="1"/>
        <d v="2023-10-02T00:00:00" u="1"/>
        <d v="2024-10-02T00:00:00" u="1"/>
        <d v="2023-05-24T00:00:00" u="1"/>
        <d v="2023-06-20T00:00:00" u="1"/>
        <d v="2022-10-04T00:00:00" u="1"/>
        <d v="2023-10-04T00:00:00" u="1"/>
        <d v="2024-04-30T00:00:00" u="1"/>
        <d v="2023-06-22T00:00:00" u="1"/>
        <d v="2022-10-06T00:00:00" u="1"/>
        <d v="2024-09-10T00:00:00" u="1"/>
        <d v="2022-11-02T00:00:00" u="1"/>
        <d v="2023-11-02T00:00:00" u="1"/>
        <d v="2024-05-28T00:00:00" u="1"/>
        <d v="2022-09-12T00:00:00" u="1"/>
        <d v="2023-09-12T00:00:00" u="1"/>
        <d v="2024-09-12T00:00:00" u="1"/>
        <d v="2022-11-04T00:00:00" u="1"/>
        <d v="2024-10-08T00:00:00" u="1"/>
        <d v="2024-11-04T00:00:00" u="1"/>
        <d v="2023-05-30T00:00:00" u="1"/>
        <d v="2024-05-30T00:00:00" u="1"/>
        <d v="2023-06-26T00:00:00" u="1"/>
        <d v="2022-09-14T00:00:00" u="1"/>
        <d v="2023-09-14T00:00:00" u="1"/>
        <d v="2022-10-10T00:00:00" u="1"/>
        <d v="2023-10-10T00:00:00" u="1"/>
        <d v="2024-10-10T00:00:00" u="1"/>
        <d v="2023-11-06T00:00:00" u="1"/>
        <d v="2022-12-02T00:00:00" u="1"/>
        <d v="2024-11-06T00:00:00" u="1"/>
        <d v="2024-12-02T00:00:00" u="1"/>
        <d v="2023-06-28T00:00:00" u="1"/>
        <d v="2022-10-12T00:00:00" u="1"/>
        <d v="2024-09-16T00:00:00" u="1"/>
        <d v="2023-10-12T00:00:00" u="1"/>
        <d v="2022-11-08T00:00:00" u="1"/>
        <d v="2023-11-08T00:00:00" u="1"/>
        <d v="2023-12-04T00:00:00" u="1"/>
        <d v="2024-12-04T00:00:00" u="1"/>
        <d v="2023-09-18T00:00:00" u="1"/>
        <d v="2022-11-10T00:00:00" u="1"/>
        <d v="2024-10-14T00:00:00" u="1"/>
        <d v="2022-12-06T00:00:00" u="1"/>
        <d v="2023-12-06T00:00:00" u="1"/>
        <d v="2022-09-20T00:00:00" u="1"/>
        <d v="2023-09-20T00:00:00" u="1"/>
        <d v="2023-10-16T00:00:00" u="1"/>
        <d v="2024-10-16T00:00:00" u="1"/>
        <d v="2022-12-08T00:00:00" u="1"/>
        <d v="2024-11-12T00:00:00" u="1"/>
        <d v="2022-09-22T00:00:00" u="1"/>
        <d v="2022-10-18T00:00:00" u="1"/>
        <d v="2023-10-18T00:00:00" u="1"/>
        <d v="2022-11-14T00:00:00" u="1"/>
        <d v="2023-11-14T00:00:00" u="1"/>
        <d v="2024-11-14T00:00:00" u="1"/>
        <d v="2024-12-10T00:00:00" u="1"/>
        <d v="2024-09-24T00:00:00" u="1"/>
        <d v="2022-11-16T00:00:00" u="1"/>
        <d v="2023-11-16T00:00:00" u="1"/>
        <d v="2022-12-12T00:00:00" u="1"/>
        <d v="2023-12-12T00:00:00" u="1"/>
        <d v="2024-12-12T00:00:00" u="1"/>
        <d v="2022-09-26T00:00:00" u="1"/>
        <d v="2023-09-26T00:00:00" u="1"/>
        <d v="2024-09-26T00:00:00" u="1"/>
        <d v="2022-11-18T00:00:00" u="1"/>
        <d v="2024-10-22T00:00:00" u="1"/>
        <d v="2022-12-14T00:00:00" u="1"/>
        <d v="2024-11-18T00:00:00" u="1"/>
        <d v="2023-12-14T00:00:00" u="1"/>
        <d v="2022-10-24T00:00:00" u="1"/>
        <d v="2023-10-24T00:00:00" u="1"/>
        <d v="2024-10-24T00:00:00" u="1"/>
        <d v="2023-11-20T00:00:00" u="1"/>
        <d v="2024-11-20T00:00:00" u="1"/>
        <d v="2024-12-16T00:00:00" u="1"/>
        <d v="2022-10-26T00:00:00" u="1"/>
        <d v="2023-10-26T00:00:00" u="1"/>
        <d v="2022-11-22T00:00:00" u="1"/>
        <d v="2023-11-22T00:00:00" u="1"/>
        <d v="2023-12-18T00:00:00" u="1"/>
        <d v="2024-12-18T00:00:00" u="1"/>
        <d v="2022-11-24T00:00:00" u="1"/>
        <d v="2023-12-20T00:00:00" u="1"/>
        <d v="2023-10-30T00:00:00" u="1"/>
        <d v="2024-10-30T00:00:00" u="1"/>
        <d v="2024-11-26T00:00:00" u="1"/>
        <d v="2023-01-03T00:00:00" u="1"/>
        <d v="2024-01-03T00:00:00" u="1"/>
        <d v="2025-01-03T00:00:00" u="1"/>
        <d v="2022-11-28T00:00:00" u="1"/>
        <d v="2023-11-28T00:00:00" u="1"/>
        <d v="2024-11-28T00:00:00" u="1"/>
        <d v="2023-01-05T00:00:00" u="1"/>
        <d v="2023-02-01T00:00:00" u="1"/>
        <d v="2024-02-01T00:00:00" u="1"/>
        <d v="2022-11-30T00:00:00" u="1"/>
        <d v="2023-11-30T00:00:00" u="1"/>
        <d v="2025-01-07T00:00:00" u="1"/>
        <d v="2025-02-03T00:00:00" u="1"/>
        <d v="2023-01-09T00:00:00" u="1"/>
        <d v="2024-01-09T00:00:00" u="1"/>
        <d v="2025-01-09T00:00:00" u="1"/>
        <d v="2024-02-05T00:00:00" u="1"/>
        <d v="2025-02-05T00:00:00" u="1"/>
        <d v="2023-01-11T00:00:00" u="1"/>
        <d v="2024-01-11T00:00:00" u="1"/>
        <d v="2023-02-07T00:00:00" u="1"/>
        <d v="2024-02-07T00:00:00" u="1"/>
        <d v="2025-03-03T00:00:00" u="1"/>
        <d v="2023-02-09T00:00:00" u="1"/>
        <d v="2025-01-13T00:00:00" u="1"/>
        <d v="2025-03-05T00:00:00" u="1"/>
        <d v="2024-01-15T00:00:00" u="1"/>
        <d v="2025-01-15T00:00:00" u="1"/>
        <d v="2023-03-07T00:00:00" u="1"/>
        <d v="2025-02-11T00:00:00" u="1"/>
        <d v="2024-04-03T00:00:00" u="1"/>
        <d v="2023-01-17T00:00:00" u="1"/>
        <d v="2024-01-17T00:00:00" u="1"/>
        <d v="2023-02-13T00:00:00" u="1"/>
        <d v="2024-02-13T00:00:00" u="1"/>
        <d v="2023-03-09T00:00:00" u="1"/>
        <d v="2025-02-13T00:00:00" u="1"/>
        <d v="2023-04-05T00:00:00" u="1"/>
        <d v="2023-01-19T00:00:00" u="1"/>
        <d v="2023-02-15T00:00:00" u="1"/>
        <d v="2024-02-15T00:00:00" u="1"/>
        <d v="2024-03-11T00:00:00" u="1"/>
        <d v="2023-05-03T00:00:00" u="1"/>
        <d v="2025-01-21T00:00:00" u="1"/>
        <d v="2023-03-13T00:00:00" u="1"/>
        <d v="2025-02-17T00:00:00" u="1"/>
        <d v="2024-03-13T00:00:00" u="1"/>
        <d v="2024-04-09T00:00:00" u="1"/>
        <d v="2023-06-01T00:00:00" u="1"/>
        <d v="2023-01-23T00:00:00" u="1"/>
        <d v="2024-01-23T00:00:00" u="1"/>
        <d v="2025-01-23T00:00:00" u="1"/>
        <d v="2024-02-19T00:00:00" u="1"/>
        <d v="2023-03-15T00:00:00" u="1"/>
        <d v="2025-02-19T00:00:00" u="1"/>
        <d v="2023-04-11T00:00:00" u="1"/>
        <d v="2024-04-11T00:00:00" u="1"/>
        <d v="2024-05-07T00:00:00" u="1"/>
        <d v="2024-06-03T00:00:00" u="1"/>
        <d v="2023-01-25T00:00:00" u="1"/>
        <d v="2024-01-25T00:00:00" u="1"/>
        <d v="2023-02-21T00:00:00" u="1"/>
        <d v="2024-02-21T00:00:00" u="1"/>
        <d v="2023-04-13T00:00:00" u="1"/>
        <d v="2025-03-17T00:00:00" u="1"/>
        <d v="2023-05-09T00:00:00" u="1"/>
        <d v="2024-05-09T00:00:00" u="1"/>
        <d v="2023-06-05T00:00:00" u="1"/>
        <d v="2024-06-05T00:00:00" u="1"/>
        <d v="2023-02-23T00:00:00" u="1"/>
        <d v="2025-01-27T00:00:00" u="1"/>
        <d v="2024-03-19T00:00:00" u="1"/>
        <d v="2025-03-19T00:00:00" u="1"/>
        <d v="2024-04-15T00:00:00" u="1"/>
        <d v="2023-05-11T00:00:00" u="1"/>
        <d v="2023-06-07T00:00:00" u="1"/>
        <d v="2024-01-29T00:00:00" u="1"/>
        <d v="2025-01-29T00:00:00" u="1"/>
        <d v="2023-03-21T00:00:00" u="1"/>
        <d v="2025-02-25T00:00:00" u="1"/>
        <d v="2024-03-21T00:00:00" u="1"/>
        <d v="2023-04-17T00:00:00" u="1"/>
        <d v="2024-04-17T00:00:00" u="1"/>
        <d v="2024-05-13T00:00:00" u="1"/>
        <d v="2023-01-31T00:00:00" u="1"/>
        <d v="2024-01-31T00:00:00" u="1"/>
        <d v="2024-02-27T00:00:00" u="1"/>
        <d v="2023-03-23T00:00:00" u="1"/>
        <d v="2025-02-27T00:00:00" u="1"/>
        <d v="2023-04-19T00:00:00" u="1"/>
        <d v="2024-05-15T00:00:00" u="1"/>
        <d v="2024-06-11T00:00:00" u="1"/>
        <d v="2024-02-29T00:00:00" u="1"/>
        <d v="2024-03-25T00:00:00" u="1"/>
        <d v="2025-03-25T00:00:00" u="1"/>
        <d v="2023-05-17T00:00:00" u="1"/>
        <d v="2023-06-13T00:00:00" u="1"/>
        <d v="2024-06-13T00:00:00" u="1"/>
        <d v="2023-03-27T00:00:00" u="1"/>
        <d v="2024-03-27T00:00:00" u="1"/>
        <d v="2025-03-27T00:00:00" u="1"/>
        <d v="2024-04-23T00:00:00" u="1"/>
        <d v="2023-06-15T00:00:00" u="1"/>
        <d v="2023-03-29T00:00:00" u="1"/>
        <d v="2023-04-25T00:00:00" u="1"/>
        <d v="2024-04-25T00:00:00" u="1"/>
        <d v="2024-05-21T00:00:00" u="1"/>
        <d v="2022-09-05T00:00:00" u="1"/>
        <d v="2023-09-05T00:00:00" u="1"/>
        <d v="2024-10-01T00:00:00" u="1"/>
        <d v="2023-04-27T00:00:00" u="1"/>
        <d v="2025-03-31T00:00:00" u="1"/>
        <d v="2023-05-23T00:00:00" u="1"/>
        <d v="2024-05-23T00:00:00" u="1"/>
        <d v="2023-06-19T00:00:00" u="1"/>
        <d v="2022-09-07T00:00:00" u="1"/>
        <d v="2023-09-07T00:00:00" u="1"/>
        <d v="2022-10-03T00:00:00" u="1"/>
        <d v="2023-10-03T00:00:00" u="1"/>
        <d v="2024-10-03T00:00:00" u="1"/>
        <d v="2024-04-29T00:00:00" u="1"/>
        <d v="2023-05-25T00:00:00" u="1"/>
        <d v="2023-06-21T00:00:00" u="1"/>
        <d v="2022-10-05T00:00:00" u="1"/>
        <d v="2024-09-09T00:00:00" u="1"/>
        <d v="2023-10-05T00:00:00" u="1"/>
        <d v="2022-11-01T00:00:00" u="1"/>
        <d v="2023-11-01T00:00:00" u="1"/>
        <d v="2024-05-27T00:00:00" u="1"/>
        <d v="2023-09-11T00:00:00" u="1"/>
        <d v="2022-10-07T00:00:00" u="1"/>
        <d v="2024-09-11T00:00:00" u="1"/>
        <d v="2022-11-03T00:00:00" u="1"/>
        <d v="2024-10-07T00:00:00" u="1"/>
        <d v="2023-05-29T00:00:00" u="1"/>
        <d v="2024-05-29T00:00:00" u="1"/>
        <d v="2022-09-13T00:00:00" u="1"/>
        <d v="2023-09-13T00:00:00" u="1"/>
        <d v="2023-10-09T00:00:00" u="1"/>
        <d v="2024-10-09T00:00:00" u="1"/>
        <d v="2022-12-01T00:00:00" u="1"/>
        <d v="2024-11-05T00:00:00" u="1"/>
        <d v="2023-05-31T00:00:00" u="1"/>
        <d v="2023-06-27T00:00:00" u="1"/>
        <d v="2022-10-11T00:00:00" u="1"/>
        <d v="2023-10-11T00:00:00" u="1"/>
        <d v="2022-11-07T00:00:00" u="1"/>
        <d v="2023-11-07T00:00:00" u="1"/>
        <d v="2024-11-07T00:00:00" u="1"/>
        <d v="2024-12-03T00:00:00" u="1"/>
        <d v="2023-06-29T00:00:00" u="1"/>
        <d v="2022-10-13T00:00:00" u="1"/>
        <d v="2022-11-09T00:00:00" u="1"/>
        <d v="2023-11-09T00:00:00" u="1"/>
        <d v="2022-12-05T00:00:00" u="1"/>
        <d v="2023-12-05T00:00:00" u="1"/>
        <d v="2024-12-05T00:00:00" u="1"/>
        <d v="2022-09-19T00:00:00" u="1"/>
        <d v="2023-09-19T00:00:00" u="1"/>
        <d v="2024-09-19T00:00:00" u="1"/>
        <d v="2024-10-15T00:00:00" u="1"/>
        <d v="2022-12-07T00:00:00" u="1"/>
        <d v="2024-11-11T00:00:00" u="1"/>
        <d v="2023-12-07T00:00:00" u="1"/>
        <d v="2022-09-21T00:00:00" u="1"/>
        <d v="2023-09-21T00:00:00" u="1"/>
        <d v="2022-10-17T00:00:00" u="1"/>
        <d v="2023-10-17T00:00:00" u="1"/>
        <d v="2024-10-17T00:00:00" u="1"/>
        <d v="2023-11-13T00:00:00" u="1"/>
        <d v="2024-11-13T00:00:00" u="1"/>
        <d v="2024-12-09T00:00:00" u="1"/>
        <d v="2022-09-23T00:00:00" u="1"/>
        <d v="2022-10-19T00:00:00" u="1"/>
        <d v="2024-09-23T00:00:00" u="1"/>
        <d v="2023-10-19T00:00:00" u="1"/>
        <d v="2022-11-15T00:00:00" u="1"/>
        <d v="2023-11-15T00:00:00" u="1"/>
        <d v="2023-12-11T00:00:00" u="1"/>
        <d v="2024-12-11T00:00:00" u="1"/>
        <d v="2023-09-25T00:00:00" u="1"/>
        <d v="2024-09-25T00:00:00" u="1"/>
        <d v="2024-10-21T00:00:00" u="1"/>
        <d v="2022-12-13T00:00:00" u="1"/>
        <d v="2023-12-13T00:00:00" u="1"/>
        <d v="2022-09-27T00:00:00" u="1"/>
        <d v="2023-09-27T00:00:00" u="1"/>
        <d v="2023-10-23T00:00:00" u="1"/>
        <d v="2024-10-23T00:00:00" u="1"/>
        <d v="2022-12-15T00:00:00" u="1"/>
        <d v="2024-11-19T00:00:00" u="1"/>
      </sharedItems>
    </cacheField>
    <cacheField name="sal" numFmtId="0">
      <sharedItems containsBlank="1" count="20">
        <s v="COS03"/>
        <s v="ORT1 - TEP"/>
        <s v="COS07"/>
        <s v="COS08"/>
        <s v="ORT2"/>
        <s v="COS04"/>
        <s v="KÚČOCH_Zákrokový_sál"/>
        <m/>
        <s v="PGK2" u="1"/>
        <s v="PGK1" u="1"/>
        <s v="NCHIR1" u="1"/>
        <s v="NCHIR2" u="1"/>
        <s v="KDCH2" u="1"/>
        <s v="COS09" u="1"/>
        <s v="COS02" u="1"/>
        <s v="COS01" u="1"/>
        <s v="COS10" u="1"/>
        <s v="ORT1" u="1"/>
        <s v="KÚČOCH_Sál 1" u="1"/>
        <s v="COS06" u="1"/>
      </sharedItems>
    </cacheField>
    <cacheField name="PocetPacientu" numFmtId="0">
      <sharedItems containsString="0" containsBlank="1" containsNumber="1" containsInteger="1" minValue="2" maxValue="6"/>
    </cacheField>
    <cacheField name="UtilizaceRezu" numFmtId="0">
      <sharedItems containsString="0" containsBlank="1" containsNumber="1" minValue="13.73" maxValue="70.45"/>
    </cacheField>
    <cacheField name="UtilizaceCelkova" numFmtId="0">
      <sharedItems containsString="0" containsBlank="1" containsNumber="1" minValue="21.04" maxValue="91.79"/>
    </cacheField>
    <cacheField name="PocetPacientuPLAN" numFmtId="0">
      <sharedItems containsString="0" containsBlank="1" containsNumber="1" containsInteger="1" minValue="1" maxValue="6"/>
    </cacheField>
    <cacheField name="UtilizaceRezuPLAN" numFmtId="0">
      <sharedItems containsString="0" containsBlank="1" containsNumber="1" minValue="13.73" maxValue="67.91"/>
    </cacheField>
    <cacheField name="UtilizaceCelkovaPLAN" numFmtId="0">
      <sharedItems containsString="0" containsBlank="1" containsNumber="1" minValue="21.04" maxValue="90.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7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ásek Petr, Bc." refreshedDate="45796.382811342592" createdVersion="6" refreshedVersion="6" minRefreshableVersion="3" recordCount="100" xr:uid="{3155E5B5-37F9-4FAD-AD26-CCA3EECCD40A}">
  <cacheSource type="worksheet">
    <worksheetSource ref="A1:I1048576" sheet="Utilizace_Saly_DATA"/>
  </cacheSource>
  <cacheFields count="9">
    <cacheField name="datumOperace" numFmtId="167">
      <sharedItems containsNonDate="0" containsDate="1" containsString="0" containsBlank="1" minDate="2022-10-03T00:00:00" maxDate="2025-05-01T00:00:00" count="406">
        <d v="2025-04-01T00:00:00"/>
        <d v="2025-04-03T00:00:00"/>
        <d v="2025-04-07T00:00:00"/>
        <d v="2025-04-08T00:00:00"/>
        <d v="2025-04-10T00:00:00"/>
        <d v="2025-04-14T00:00:00"/>
        <d v="2025-04-15T00:00:00"/>
        <d v="2025-04-17T00:00:00"/>
        <d v="2025-04-22T00:00:00"/>
        <d v="2025-04-24T00:00:00"/>
        <d v="2025-04-28T00:00:00"/>
        <d v="2025-04-29T00:00:00"/>
        <d v="2025-04-30T00:00:00"/>
        <m/>
        <d v="2022-10-25T00:00:00" u="1"/>
        <d v="2023-10-25T00:00:00" u="1"/>
        <d v="2022-11-21T00:00:00" u="1"/>
        <d v="2023-11-21T00:00:00" u="1"/>
        <d v="2024-11-21T00:00:00" u="1"/>
        <d v="2024-12-17T00:00:00" u="1"/>
        <d v="2022-10-27T00:00:00" u="1"/>
        <d v="2022-11-23T00:00:00" u="1"/>
        <d v="2023-11-23T00:00:00" u="1"/>
        <d v="2024-10-29T00:00:00" u="1"/>
        <d v="2022-12-21T00:00:00" u="1"/>
        <d v="2024-11-25T00:00:00" u="1"/>
        <d v="2023-01-02T00:00:00" u="1"/>
        <d v="2024-01-02T00:00:00" u="1"/>
        <d v="2022-10-31T00:00:00" u="1"/>
        <d v="2023-10-31T00:00:00" u="1"/>
        <d v="2024-10-31T00:00:00" u="1"/>
        <d v="2023-11-27T00:00:00" u="1"/>
        <d v="2024-11-27T00:00:00" u="1"/>
        <d v="2023-01-04T00:00:00" u="1"/>
        <d v="2024-01-04T00:00:00" u="1"/>
        <d v="2022-11-29T00:00:00" u="1"/>
        <d v="2023-11-29T00:00:00" u="1"/>
        <d v="2023-02-02T00:00:00" u="1"/>
        <d v="2025-01-06T00:00:00" u="1"/>
        <d v="2024-01-08T00:00:00" u="1"/>
        <d v="2025-01-08T00:00:00" u="1"/>
        <d v="2025-02-04T00:00:00" u="1"/>
        <d v="2023-01-10T00:00:00" u="1"/>
        <d v="2024-01-10T00:00:00" u="1"/>
        <d v="2023-02-06T00:00:00" u="1"/>
        <d v="2024-02-06T00:00:00" u="1"/>
        <d v="2025-02-06T00:00:00" u="1"/>
        <d v="2023-01-12T00:00:00" u="1"/>
        <d v="2023-02-08T00:00:00" u="1"/>
        <d v="2024-02-08T00:00:00" u="1"/>
        <d v="2025-03-04T00:00:00" u="1"/>
        <d v="2025-01-14T00:00:00" u="1"/>
        <d v="2023-03-06T00:00:00" u="1"/>
        <d v="2025-02-10T00:00:00" u="1"/>
        <d v="2025-03-06T00:00:00" u="1"/>
        <d v="2024-04-02T00:00:00" u="1"/>
        <d v="2023-01-16T00:00:00" u="1"/>
        <d v="2024-01-16T00:00:00" u="1"/>
        <d v="2025-01-16T00:00:00" u="1"/>
        <d v="2024-02-12T00:00:00" u="1"/>
        <d v="2023-03-08T00:00:00" u="1"/>
        <d v="2025-02-12T00:00:00" u="1"/>
        <d v="2023-04-04T00:00:00" u="1"/>
        <d v="2024-04-04T00:00:00" u="1"/>
        <d v="2023-01-18T00:00:00" u="1"/>
        <d v="2024-01-18T00:00:00" u="1"/>
        <d v="2023-02-14T00:00:00" u="1"/>
        <d v="2024-02-14T00:00:00" u="1"/>
        <d v="2023-04-06T00:00:00" u="1"/>
        <d v="2023-05-02T00:00:00" u="1"/>
        <d v="2024-05-02T00:00:00" u="1"/>
        <d v="2023-02-16T00:00:00" u="1"/>
        <d v="2025-01-20T00:00:00" u="1"/>
        <d v="2024-03-12T00:00:00" u="1"/>
        <d v="2024-04-08T00:00:00" u="1"/>
        <d v="2023-05-04T00:00:00" u="1"/>
        <d v="2024-01-22T00:00:00" u="1"/>
        <d v="2025-01-22T00:00:00" u="1"/>
        <d v="2023-03-14T00:00:00" u="1"/>
        <d v="2025-02-18T00:00:00" u="1"/>
        <d v="2024-03-14T00:00:00" u="1"/>
        <d v="2024-04-10T00:00:00" u="1"/>
        <d v="2024-05-06T00:00:00" u="1"/>
        <d v="2023-01-24T00:00:00" u="1"/>
        <d v="2024-01-24T00:00:00" u="1"/>
        <d v="2023-02-20T00:00:00" u="1"/>
        <d v="2024-02-20T00:00:00" u="1"/>
        <d v="2023-03-16T00:00:00" u="1"/>
        <d v="2025-02-20T00:00:00" u="1"/>
        <d v="2023-04-12T00:00:00" u="1"/>
        <d v="2024-06-04T00:00:00" u="1"/>
        <d v="2023-01-26T00:00:00" u="1"/>
        <d v="2023-02-22T00:00:00" u="1"/>
        <d v="2024-02-22T00:00:00" u="1"/>
        <d v="2024-03-18T00:00:00" u="1"/>
        <d v="2025-03-18T00:00:00" u="1"/>
        <d v="2023-05-10T00:00:00" u="1"/>
        <d v="2023-06-06T00:00:00" u="1"/>
        <d v="2024-06-06T00:00:00" u="1"/>
        <d v="2025-01-28T00:00:00" u="1"/>
        <d v="2023-03-20T00:00:00" u="1"/>
        <d v="2025-02-24T00:00:00" u="1"/>
        <d v="2024-03-20T00:00:00" u="1"/>
        <d v="2025-03-20T00:00:00" u="1"/>
        <d v="2024-04-16T00:00:00" u="1"/>
        <d v="2023-06-08T00:00:00" u="1"/>
        <d v="2023-01-30T00:00:00" u="1"/>
        <d v="2024-01-30T00:00:00" u="1"/>
        <d v="2025-01-30T00:00:00" u="1"/>
        <d v="2024-02-26T00:00:00" u="1"/>
        <d v="2023-03-22T00:00:00" u="1"/>
        <d v="2025-02-26T00:00:00" u="1"/>
        <d v="2023-04-18T00:00:00" u="1"/>
        <d v="2024-04-18T00:00:00" u="1"/>
        <d v="2024-05-14T00:00:00" u="1"/>
        <d v="2024-06-10T00:00:00" u="1"/>
        <d v="2024-02-28T00:00:00" u="1"/>
        <d v="2023-04-20T00:00:00" u="1"/>
        <d v="2025-03-24T00:00:00" u="1"/>
        <d v="2023-05-16T00:00:00" u="1"/>
        <d v="2024-05-16T00:00:00" u="1"/>
        <d v="2023-06-12T00:00:00" u="1"/>
        <d v="2024-06-12T00:00:00" u="1"/>
        <d v="2024-03-26T00:00:00" u="1"/>
        <d v="2025-03-26T00:00:00" u="1"/>
        <d v="2024-04-22T00:00:00" u="1"/>
        <d v="2023-05-18T00:00:00" u="1"/>
        <d v="2023-06-14T00:00:00" u="1"/>
        <d v="2023-03-28T00:00:00" u="1"/>
        <d v="2024-03-28T00:00:00" u="1"/>
        <d v="2023-04-24T00:00:00" u="1"/>
        <d v="2024-04-24T00:00:00" u="1"/>
        <d v="2024-05-20T00:00:00" u="1"/>
        <d v="2023-09-04T00:00:00" u="1"/>
        <d v="2023-03-30T00:00:00" u="1"/>
        <d v="2023-04-26T00:00:00" u="1"/>
        <d v="2023-05-22T00:00:00" u="1"/>
        <d v="2024-05-22T00:00:00" u="1"/>
        <d v="2023-09-06T00:00:00" u="1"/>
        <d v="2023-10-02T00:00:00" u="1"/>
        <d v="2024-10-02T00:00:00" u="1"/>
        <d v="2023-05-24T00:00:00" u="1"/>
        <d v="2023-06-20T00:00:00" u="1"/>
        <d v="2022-10-04T00:00:00" u="1"/>
        <d v="2023-10-04T00:00:00" u="1"/>
        <d v="2024-04-30T00:00:00" u="1"/>
        <d v="2023-06-22T00:00:00" u="1"/>
        <d v="2022-10-06T00:00:00" u="1"/>
        <d v="2024-09-10T00:00:00" u="1"/>
        <d v="2022-11-02T00:00:00" u="1"/>
        <d v="2023-11-02T00:00:00" u="1"/>
        <d v="2024-05-28T00:00:00" u="1"/>
        <d v="2023-09-12T00:00:00" u="1"/>
        <d v="2024-09-12T00:00:00" u="1"/>
        <d v="2022-11-04T00:00:00" u="1"/>
        <d v="2024-10-08T00:00:00" u="1"/>
        <d v="2024-11-04T00:00:00" u="1"/>
        <d v="2023-05-30T00:00:00" u="1"/>
        <d v="2024-05-30T00:00:00" u="1"/>
        <d v="2023-06-26T00:00:00" u="1"/>
        <d v="2023-09-14T00:00:00" u="1"/>
        <d v="2022-10-10T00:00:00" u="1"/>
        <d v="2023-10-10T00:00:00" u="1"/>
        <d v="2024-10-10T00:00:00" u="1"/>
        <d v="2023-11-06T00:00:00" u="1"/>
        <d v="2022-12-02T00:00:00" u="1"/>
        <d v="2024-11-06T00:00:00" u="1"/>
        <d v="2024-12-02T00:00:00" u="1"/>
        <d v="2023-06-28T00:00:00" u="1"/>
        <d v="2022-10-12T00:00:00" u="1"/>
        <d v="2024-09-16T00:00:00" u="1"/>
        <d v="2023-10-12T00:00:00" u="1"/>
        <d v="2022-11-08T00:00:00" u="1"/>
        <d v="2023-11-08T00:00:00" u="1"/>
        <d v="2023-12-04T00:00:00" u="1"/>
        <d v="2024-12-04T00:00:00" u="1"/>
        <d v="2023-09-18T00:00:00" u="1"/>
        <d v="2022-11-10T00:00:00" u="1"/>
        <d v="2024-10-14T00:00:00" u="1"/>
        <d v="2022-12-06T00:00:00" u="1"/>
        <d v="2023-12-06T00:00:00" u="1"/>
        <d v="2023-09-20T00:00:00" u="1"/>
        <d v="2023-10-16T00:00:00" u="1"/>
        <d v="2024-10-16T00:00:00" u="1"/>
        <d v="2022-12-08T00:00:00" u="1"/>
        <d v="2024-11-12T00:00:00" u="1"/>
        <d v="2022-10-18T00:00:00" u="1"/>
        <d v="2023-10-18T00:00:00" u="1"/>
        <d v="2022-11-14T00:00:00" u="1"/>
        <d v="2023-11-14T00:00:00" u="1"/>
        <d v="2024-11-14T00:00:00" u="1"/>
        <d v="2024-12-10T00:00:00" u="1"/>
        <d v="2024-09-24T00:00:00" u="1"/>
        <d v="2022-11-16T00:00:00" u="1"/>
        <d v="2023-11-16T00:00:00" u="1"/>
        <d v="2022-12-12T00:00:00" u="1"/>
        <d v="2023-12-12T00:00:00" u="1"/>
        <d v="2024-12-12T00:00:00" u="1"/>
        <d v="2023-09-26T00:00:00" u="1"/>
        <d v="2024-09-26T00:00:00" u="1"/>
        <d v="2022-11-18T00:00:00" u="1"/>
        <d v="2024-10-22T00:00:00" u="1"/>
        <d v="2022-12-14T00:00:00" u="1"/>
        <d v="2024-11-18T00:00:00" u="1"/>
        <d v="2023-12-14T00:00:00" u="1"/>
        <d v="2022-10-24T00:00:00" u="1"/>
        <d v="2023-10-24T00:00:00" u="1"/>
        <d v="2024-10-24T00:00:00" u="1"/>
        <d v="2023-11-20T00:00:00" u="1"/>
        <d v="2024-11-20T00:00:00" u="1"/>
        <d v="2024-12-16T00:00:00" u="1"/>
        <d v="2022-10-26T00:00:00" u="1"/>
        <d v="2023-10-26T00:00:00" u="1"/>
        <d v="2022-11-22T00:00:00" u="1"/>
        <d v="2023-11-22T00:00:00" u="1"/>
        <d v="2023-12-18T00:00:00" u="1"/>
        <d v="2024-12-18T00:00:00" u="1"/>
        <d v="2022-11-24T00:00:00" u="1"/>
        <d v="2023-12-20T00:00:00" u="1"/>
        <d v="2023-10-30T00:00:00" u="1"/>
        <d v="2024-10-30T00:00:00" u="1"/>
        <d v="2024-11-26T00:00:00" u="1"/>
        <d v="2023-01-03T00:00:00" u="1"/>
        <d v="2024-01-03T00:00:00" u="1"/>
        <d v="2025-01-03T00:00:00" u="1"/>
        <d v="2022-11-28T00:00:00" u="1"/>
        <d v="2023-11-28T00:00:00" u="1"/>
        <d v="2024-11-28T00:00:00" u="1"/>
        <d v="2023-01-05T00:00:00" u="1"/>
        <d v="2023-02-01T00:00:00" u="1"/>
        <d v="2024-02-01T00:00:00" u="1"/>
        <d v="2022-11-30T00:00:00" u="1"/>
        <d v="2023-11-30T00:00:00" u="1"/>
        <d v="2025-01-07T00:00:00" u="1"/>
        <d v="2025-02-03T00:00:00" u="1"/>
        <d v="2023-01-09T00:00:00" u="1"/>
        <d v="2024-01-09T00:00:00" u="1"/>
        <d v="2025-01-09T00:00:00" u="1"/>
        <d v="2024-02-05T00:00:00" u="1"/>
        <d v="2025-02-05T00:00:00" u="1"/>
        <d v="2023-01-11T00:00:00" u="1"/>
        <d v="2024-01-11T00:00:00" u="1"/>
        <d v="2023-02-07T00:00:00" u="1"/>
        <d v="2024-02-07T00:00:00" u="1"/>
        <d v="2025-03-03T00:00:00" u="1"/>
        <d v="2023-02-09T00:00:00" u="1"/>
        <d v="2025-01-13T00:00:00" u="1"/>
        <d v="2025-03-05T00:00:00" u="1"/>
        <d v="2024-01-15T00:00:00" u="1"/>
        <d v="2025-01-15T00:00:00" u="1"/>
        <d v="2023-03-07T00:00:00" u="1"/>
        <d v="2025-02-11T00:00:00" u="1"/>
        <d v="2024-04-03T00:00:00" u="1"/>
        <d v="2023-01-17T00:00:00" u="1"/>
        <d v="2024-01-17T00:00:00" u="1"/>
        <d v="2023-02-13T00:00:00" u="1"/>
        <d v="2024-02-13T00:00:00" u="1"/>
        <d v="2023-03-09T00:00:00" u="1"/>
        <d v="2025-02-13T00:00:00" u="1"/>
        <d v="2023-04-05T00:00:00" u="1"/>
        <d v="2023-01-19T00:00:00" u="1"/>
        <d v="2023-02-15T00:00:00" u="1"/>
        <d v="2024-02-15T00:00:00" u="1"/>
        <d v="2024-03-11T00:00:00" u="1"/>
        <d v="2023-05-03T00:00:00" u="1"/>
        <d v="2025-01-21T00:00:00" u="1"/>
        <d v="2023-03-13T00:00:00" u="1"/>
        <d v="2025-02-17T00:00:00" u="1"/>
        <d v="2024-03-13T00:00:00" u="1"/>
        <d v="2024-04-09T00:00:00" u="1"/>
        <d v="2023-06-01T00:00:00" u="1"/>
        <d v="2023-01-23T00:00:00" u="1"/>
        <d v="2024-01-23T00:00:00" u="1"/>
        <d v="2025-01-23T00:00:00" u="1"/>
        <d v="2024-02-19T00:00:00" u="1"/>
        <d v="2023-03-15T00:00:00" u="1"/>
        <d v="2025-02-19T00:00:00" u="1"/>
        <d v="2023-04-11T00:00:00" u="1"/>
        <d v="2024-04-11T00:00:00" u="1"/>
        <d v="2024-05-07T00:00:00" u="1"/>
        <d v="2024-06-03T00:00:00" u="1"/>
        <d v="2023-01-25T00:00:00" u="1"/>
        <d v="2024-01-25T00:00:00" u="1"/>
        <d v="2023-02-21T00:00:00" u="1"/>
        <d v="2024-02-21T00:00:00" u="1"/>
        <d v="2023-04-13T00:00:00" u="1"/>
        <d v="2025-03-17T00:00:00" u="1"/>
        <d v="2023-05-09T00:00:00" u="1"/>
        <d v="2024-05-09T00:00:00" u="1"/>
        <d v="2023-06-05T00:00:00" u="1"/>
        <d v="2024-06-05T00:00:00" u="1"/>
        <d v="2023-02-23T00:00:00" u="1"/>
        <d v="2025-01-27T00:00:00" u="1"/>
        <d v="2024-03-19T00:00:00" u="1"/>
        <d v="2025-03-19T00:00:00" u="1"/>
        <d v="2024-04-15T00:00:00" u="1"/>
        <d v="2023-05-11T00:00:00" u="1"/>
        <d v="2023-06-07T00:00:00" u="1"/>
        <d v="2024-01-29T00:00:00" u="1"/>
        <d v="2025-01-29T00:00:00" u="1"/>
        <d v="2023-03-21T00:00:00" u="1"/>
        <d v="2025-02-25T00:00:00" u="1"/>
        <d v="2024-03-21T00:00:00" u="1"/>
        <d v="2023-04-17T00:00:00" u="1"/>
        <d v="2024-04-17T00:00:00" u="1"/>
        <d v="2024-05-13T00:00:00" u="1"/>
        <d v="2023-01-31T00:00:00" u="1"/>
        <d v="2024-01-31T00:00:00" u="1"/>
        <d v="2024-02-27T00:00:00" u="1"/>
        <d v="2023-03-23T00:00:00" u="1"/>
        <d v="2025-02-27T00:00:00" u="1"/>
        <d v="2023-04-19T00:00:00" u="1"/>
        <d v="2024-05-15T00:00:00" u="1"/>
        <d v="2024-06-11T00:00:00" u="1"/>
        <d v="2024-02-29T00:00:00" u="1"/>
        <d v="2024-03-25T00:00:00" u="1"/>
        <d v="2025-03-25T00:00:00" u="1"/>
        <d v="2023-05-17T00:00:00" u="1"/>
        <d v="2023-06-13T00:00:00" u="1"/>
        <d v="2024-06-13T00:00:00" u="1"/>
        <d v="2023-03-27T00:00:00" u="1"/>
        <d v="2024-03-27T00:00:00" u="1"/>
        <d v="2025-03-27T00:00:00" u="1"/>
        <d v="2024-04-23T00:00:00" u="1"/>
        <d v="2023-06-15T00:00:00" u="1"/>
        <d v="2023-03-29T00:00:00" u="1"/>
        <d v="2023-04-25T00:00:00" u="1"/>
        <d v="2024-04-25T00:00:00" u="1"/>
        <d v="2024-05-21T00:00:00" u="1"/>
        <d v="2023-09-05T00:00:00" u="1"/>
        <d v="2024-10-01T00:00:00" u="1"/>
        <d v="2023-04-27T00:00:00" u="1"/>
        <d v="2025-03-31T00:00:00" u="1"/>
        <d v="2023-05-23T00:00:00" u="1"/>
        <d v="2024-05-23T00:00:00" u="1"/>
        <d v="2023-06-19T00:00:00" u="1"/>
        <d v="2023-09-07T00:00:00" u="1"/>
        <d v="2022-10-03T00:00:00" u="1"/>
        <d v="2023-10-03T00:00:00" u="1"/>
        <d v="2024-10-03T00:00:00" u="1"/>
        <d v="2024-04-29T00:00:00" u="1"/>
        <d v="2023-05-25T00:00:00" u="1"/>
        <d v="2023-06-21T00:00:00" u="1"/>
        <d v="2022-10-05T00:00:00" u="1"/>
        <d v="2024-09-09T00:00:00" u="1"/>
        <d v="2023-10-05T00:00:00" u="1"/>
        <d v="2022-11-01T00:00:00" u="1"/>
        <d v="2023-11-01T00:00:00" u="1"/>
        <d v="2024-05-27T00:00:00" u="1"/>
        <d v="2023-09-11T00:00:00" u="1"/>
        <d v="2022-10-07T00:00:00" u="1"/>
        <d v="2024-09-11T00:00:00" u="1"/>
        <d v="2022-11-03T00:00:00" u="1"/>
        <d v="2024-10-07T00:00:00" u="1"/>
        <d v="2023-05-29T00:00:00" u="1"/>
        <d v="2024-05-29T00:00:00" u="1"/>
        <d v="2023-09-13T00:00:00" u="1"/>
        <d v="2023-10-09T00:00:00" u="1"/>
        <d v="2024-10-09T00:00:00" u="1"/>
        <d v="2022-12-01T00:00:00" u="1"/>
        <d v="2024-11-05T00:00:00" u="1"/>
        <d v="2023-05-31T00:00:00" u="1"/>
        <d v="2023-06-27T00:00:00" u="1"/>
        <d v="2022-10-11T00:00:00" u="1"/>
        <d v="2023-10-11T00:00:00" u="1"/>
        <d v="2022-11-07T00:00:00" u="1"/>
        <d v="2023-11-07T00:00:00" u="1"/>
        <d v="2024-11-07T00:00:00" u="1"/>
        <d v="2024-12-03T00:00:00" u="1"/>
        <d v="2023-06-29T00:00:00" u="1"/>
        <d v="2022-10-13T00:00:00" u="1"/>
        <d v="2022-11-09T00:00:00" u="1"/>
        <d v="2023-11-09T00:00:00" u="1"/>
        <d v="2022-12-05T00:00:00" u="1"/>
        <d v="2023-12-05T00:00:00" u="1"/>
        <d v="2024-12-05T00:00:00" u="1"/>
        <d v="2023-09-19T00:00:00" u="1"/>
        <d v="2024-09-19T00:00:00" u="1"/>
        <d v="2024-10-15T00:00:00" u="1"/>
        <d v="2022-12-07T00:00:00" u="1"/>
        <d v="2024-11-11T00:00:00" u="1"/>
        <d v="2023-12-07T00:00:00" u="1"/>
        <d v="2023-09-21T00:00:00" u="1"/>
        <d v="2022-10-17T00:00:00" u="1"/>
        <d v="2023-10-17T00:00:00" u="1"/>
        <d v="2024-10-17T00:00:00" u="1"/>
        <d v="2023-11-13T00:00:00" u="1"/>
        <d v="2024-11-13T00:00:00" u="1"/>
        <d v="2024-12-09T00:00:00" u="1"/>
        <d v="2022-10-19T00:00:00" u="1"/>
        <d v="2024-09-23T00:00:00" u="1"/>
        <d v="2023-10-19T00:00:00" u="1"/>
        <d v="2022-11-15T00:00:00" u="1"/>
        <d v="2023-11-15T00:00:00" u="1"/>
        <d v="2023-12-11T00:00:00" u="1"/>
        <d v="2024-12-11T00:00:00" u="1"/>
        <d v="2023-09-25T00:00:00" u="1"/>
        <d v="2024-09-25T00:00:00" u="1"/>
        <d v="2024-10-21T00:00:00" u="1"/>
        <d v="2022-12-13T00:00:00" u="1"/>
        <d v="2023-12-13T00:00:00" u="1"/>
        <d v="2023-09-27T00:00:00" u="1"/>
        <d v="2023-10-23T00:00:00" u="1"/>
        <d v="2024-10-23T00:00:00" u="1"/>
        <d v="2022-12-15T00:00:00" u="1"/>
        <d v="2024-11-19T00:00:00" u="1"/>
      </sharedItems>
    </cacheField>
    <cacheField name="sal" numFmtId="0">
      <sharedItems containsBlank="1" count="20">
        <s v="COS03"/>
        <s v="ORT1 - TEP"/>
        <s v="COS07"/>
        <s v="COS08"/>
        <s v="ORT2"/>
        <s v="COS04"/>
        <s v="KÚČOCH_Zákrokový_sál"/>
        <m/>
        <s v="PGK2" u="1"/>
        <s v="PGK1" u="1"/>
        <s v="NCHIR1" u="1"/>
        <s v="NCHIR2" u="1"/>
        <s v="KDCH2" u="1"/>
        <s v="COS09" u="1"/>
        <s v="COS02" u="1"/>
        <s v="COS01" u="1"/>
        <s v="COS10" u="1"/>
        <s v="ORT1" u="1"/>
        <s v="KÚČOCH_Sál 1" u="1"/>
        <s v="COS06" u="1"/>
      </sharedItems>
    </cacheField>
    <cacheField name="PocetPacientu" numFmtId="0">
      <sharedItems containsString="0" containsBlank="1" containsNumber="1" containsInteger="1" minValue="2" maxValue="6"/>
    </cacheField>
    <cacheField name="UtilizaceRezu" numFmtId="0">
      <sharedItems containsString="0" containsBlank="1" containsNumber="1" minValue="13.73" maxValue="70.45"/>
    </cacheField>
    <cacheField name="UtilizaceCelkova" numFmtId="0">
      <sharedItems containsString="0" containsBlank="1" containsNumber="1" minValue="21.04" maxValue="91.79"/>
    </cacheField>
    <cacheField name="PocetPacientuPLAN" numFmtId="0">
      <sharedItems containsString="0" containsBlank="1" containsNumber="1" containsInteger="1" minValue="1" maxValue="6"/>
    </cacheField>
    <cacheField name="UtilizaceRezuPLAN" numFmtId="0">
      <sharedItems containsString="0" containsBlank="1" containsNumber="1" minValue="13.73" maxValue="67.91"/>
    </cacheField>
    <cacheField name="UtilizaceCelkovaPLAN" numFmtId="0">
      <sharedItems containsString="0" containsBlank="1" containsNumber="1" minValue="21.04" maxValue="90.6"/>
    </cacheField>
    <cacheField name="Měsíc" numFmtId="0">
      <sharedItems containsString="0" containsBlank="1" containsNumber="1" containsInteger="1" minValue="4" maxValue="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8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ásek Petr, Bc." refreshedDate="45796.382811574076" createdVersion="6" refreshedVersion="6" minRefreshableVersion="3" recordCount="24" xr:uid="{739D57BA-DFCF-4EDD-8738-4D08031E96C6}">
  <cacheSource type="worksheet">
    <worksheetSource ref="A1:I1048576" sheet="Utilizace_Saly_DATA_COS"/>
  </cacheSource>
  <cacheFields count="9">
    <cacheField name="datumOperace" numFmtId="14">
      <sharedItems containsNonDate="0" containsDate="1" containsString="0" containsBlank="1" minDate="2023-10-02T00:00:00" maxDate="2023-11-01T00:00:00" count="19">
        <d v="2023-10-02T00:00:00"/>
        <d v="2023-10-03T00:00:00"/>
        <d v="2023-10-04T00:00:00"/>
        <d v="2023-10-05T00:00:00"/>
        <d v="2023-10-09T00:00:00"/>
        <d v="2023-10-10T00:00:00"/>
        <d v="2023-10-11T00:00:00"/>
        <d v="2023-10-12T00:00:00"/>
        <d v="2023-10-16T00:00:00"/>
        <d v="2023-10-17T00:00:00"/>
        <d v="2023-10-18T00:00:00"/>
        <d v="2023-10-19T00:00:00"/>
        <d v="2023-10-23T00:00:00"/>
        <d v="2023-10-24T00:00:00"/>
        <d v="2023-10-25T00:00:00"/>
        <d v="2023-10-26T00:00:00"/>
        <d v="2023-10-30T00:00:00"/>
        <d v="2023-10-31T00:00:00"/>
        <m/>
      </sharedItems>
    </cacheField>
    <cacheField name="sal" numFmtId="0">
      <sharedItems containsBlank="1" count="7">
        <s v="COS07"/>
        <s v="COS04"/>
        <s v="COS09"/>
        <s v="COS03"/>
        <s v="COS01"/>
        <s v="COS02"/>
        <m/>
      </sharedItems>
    </cacheField>
    <cacheField name="PocetPacientu" numFmtId="0">
      <sharedItems containsString="0" containsBlank="1" containsNumber="1" containsInteger="1" minValue="1" maxValue="8"/>
    </cacheField>
    <cacheField name="UtilizaceRezu" numFmtId="0">
      <sharedItems containsString="0" containsBlank="1" containsNumber="1" minValue="18.36" maxValue="87.14"/>
    </cacheField>
    <cacheField name="UtilizaceCelkova" numFmtId="0">
      <sharedItems containsString="0" containsBlank="1" containsNumber="1" minValue="39.1" maxValue="99.86"/>
    </cacheField>
    <cacheField name="PocetPacientuPLAN" numFmtId="0">
      <sharedItems containsString="0" containsBlank="1" containsNumber="1" containsInteger="1" minValue="1" maxValue="7"/>
    </cacheField>
    <cacheField name="UtilizaceRezuPLAN" numFmtId="0">
      <sharedItems containsString="0" containsBlank="1" containsNumber="1" minValue="18.36" maxValue="87.14"/>
    </cacheField>
    <cacheField name="UtilizaceCelkovaPLAN" numFmtId="0">
      <sharedItems containsString="0" containsBlank="1" containsNumber="1" minValue="39.1" maxValue="99.86"/>
    </cacheField>
    <cacheField name="Měsíc" numFmtId="0">
      <sharedItems containsString="0" containsBlank="1" containsNumber="1" containsInteger="1" minValue="10" maxValue="1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9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ásek Petr, Bc." refreshedDate="45796.382811574076" createdVersion="6" refreshedVersion="6" minRefreshableVersion="3" recordCount="23" xr:uid="{021B52B0-842E-4331-B861-CFC2B602E427}">
  <cacheSource type="worksheet">
    <worksheetSource ref="A1:I1048576" sheet="Utilizace_Saly_DATA_noCOS"/>
  </cacheSource>
  <cacheFields count="9">
    <cacheField name="datumOperace" numFmtId="14">
      <sharedItems containsNonDate="0" containsDate="1" containsString="0" containsBlank="1" minDate="2023-10-03T00:00:00" maxDate="2023-11-01T00:00:00" count="14">
        <d v="2023-10-03T00:00:00"/>
        <d v="2023-10-04T00:00:00"/>
        <d v="2023-10-05T00:00:00"/>
        <d v="2023-10-09T00:00:00"/>
        <d v="2023-10-10T00:00:00"/>
        <d v="2023-10-12T00:00:00"/>
        <d v="2023-10-17T00:00:00"/>
        <d v="2023-10-18T00:00:00"/>
        <d v="2023-10-19T00:00:00"/>
        <d v="2023-10-23T00:00:00"/>
        <d v="2023-10-24T00:00:00"/>
        <d v="2023-10-26T00:00:00"/>
        <d v="2023-10-31T00:00:00"/>
        <m/>
      </sharedItems>
    </cacheField>
    <cacheField name="sal" numFmtId="0">
      <sharedItems containsBlank="1" count="7">
        <s v="NCHIR2"/>
        <s v="ORT2"/>
        <s v="KÚČOCH_Zákrokový_sál"/>
        <s v="ORT1 - TEP"/>
        <s v="PGK1"/>
        <s v="NCHIR1"/>
        <m/>
      </sharedItems>
    </cacheField>
    <cacheField name="PocetPacientu" numFmtId="0">
      <sharedItems containsString="0" containsBlank="1" containsNumber="1" containsInteger="1" minValue="2" maxValue="6"/>
    </cacheField>
    <cacheField name="UtilizaceRezu" numFmtId="0">
      <sharedItems containsString="0" containsBlank="1" containsNumber="1" minValue="20.149999999999999" maxValue="69.13"/>
    </cacheField>
    <cacheField name="UtilizaceCelkova" numFmtId="0">
      <sharedItems containsString="0" containsBlank="1" containsNumber="1" minValue="24.78" maxValue="95.63"/>
    </cacheField>
    <cacheField name="PocetPacientuPLAN" numFmtId="0">
      <sharedItems containsString="0" containsBlank="1" containsNumber="1" containsInteger="1" minValue="1" maxValue="5"/>
    </cacheField>
    <cacheField name="UtilizaceRezuPLAN" numFmtId="0">
      <sharedItems containsString="0" containsBlank="1" containsNumber="1" minValue="20.149999999999999" maxValue="58.66"/>
    </cacheField>
    <cacheField name="UtilizaceCelkovaPLAN" numFmtId="0">
      <sharedItems containsString="0" containsBlank="1" containsNumber="1" minValue="25.97" maxValue="83.43"/>
    </cacheField>
    <cacheField name="Měsíc" numFmtId="0">
      <sharedItems containsString="0" containsBlank="1" containsNumber="1" containsInteger="1" minValue="10" maxValue="1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10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ásek Petr, Bc." refreshedDate="45796.382811689815" createdVersion="6" refreshedVersion="6" minRefreshableVersion="3" recordCount="99" xr:uid="{30E26334-19FE-4184-813F-75EA9CDEA4EE}">
  <cacheSource type="worksheet">
    <worksheetSource ref="A1:P100" sheet="spojeni"/>
  </cacheSource>
  <cacheFields count="16">
    <cacheField name="Datum" numFmtId="167">
      <sharedItems containsNonDate="0" containsDate="1" containsString="0" containsBlank="1" minDate="2022-09-05T00:00:00" maxDate="2025-05-01T00:00:00" count="420">
        <d v="2025-04-01T00:00:00"/>
        <d v="2025-04-08T00:00:00"/>
        <d v="2025-04-22T00:00:00"/>
        <d v="2025-04-15T00:00:00"/>
        <d v="2025-04-29T00:00:00"/>
        <d v="2025-04-07T00:00:00"/>
        <d v="2025-04-14T00:00:00"/>
        <d v="2025-04-28T00:00:00"/>
        <d v="2025-04-17T00:00:00"/>
        <d v="2025-04-30T00:00:00"/>
        <d v="2025-04-03T00:00:00"/>
        <d v="2025-04-24T00:00:00"/>
        <d v="2025-04-10T00:00:00"/>
        <m/>
        <d v="2022-09-29T00:00:00" u="1"/>
        <d v="2022-10-25T00:00:00" u="1"/>
        <d v="2023-10-25T00:00:00" u="1"/>
        <d v="2022-11-21T00:00:00" u="1"/>
        <d v="2023-11-21T00:00:00" u="1"/>
        <d v="2024-11-21T00:00:00" u="1"/>
        <d v="2024-12-17T00:00:00" u="1"/>
        <d v="2022-10-27T00:00:00" u="1"/>
        <d v="2022-11-23T00:00:00" u="1"/>
        <d v="2023-11-23T00:00:00" u="1"/>
        <d v="2024-10-29T00:00:00" u="1"/>
        <d v="2022-12-21T00:00:00" u="1"/>
        <d v="2024-11-25T00:00:00" u="1"/>
        <d v="2023-01-02T00:00:00" u="1"/>
        <d v="2024-01-02T00:00:00" u="1"/>
        <d v="2022-10-31T00:00:00" u="1"/>
        <d v="2023-10-31T00:00:00" u="1"/>
        <d v="2024-10-31T00:00:00" u="1"/>
        <d v="2023-11-27T00:00:00" u="1"/>
        <d v="2024-11-27T00:00:00" u="1"/>
        <d v="2023-01-04T00:00:00" u="1"/>
        <d v="2024-01-04T00:00:00" u="1"/>
        <d v="2022-11-29T00:00:00" u="1"/>
        <d v="2023-11-29T00:00:00" u="1"/>
        <d v="2023-02-02T00:00:00" u="1"/>
        <d v="2025-01-06T00:00:00" u="1"/>
        <d v="2024-01-08T00:00:00" u="1"/>
        <d v="2025-01-08T00:00:00" u="1"/>
        <d v="2025-02-04T00:00:00" u="1"/>
        <d v="2023-01-10T00:00:00" u="1"/>
        <d v="2024-01-10T00:00:00" u="1"/>
        <d v="2023-02-06T00:00:00" u="1"/>
        <d v="2024-02-06T00:00:00" u="1"/>
        <d v="2025-02-06T00:00:00" u="1"/>
        <d v="2023-01-12T00:00:00" u="1"/>
        <d v="2023-02-08T00:00:00" u="1"/>
        <d v="2024-02-08T00:00:00" u="1"/>
        <d v="2025-03-04T00:00:00" u="1"/>
        <d v="2025-01-14T00:00:00" u="1"/>
        <d v="2023-03-06T00:00:00" u="1"/>
        <d v="2025-02-10T00:00:00" u="1"/>
        <d v="2025-03-06T00:00:00" u="1"/>
        <d v="2024-04-02T00:00:00" u="1"/>
        <d v="2023-01-16T00:00:00" u="1"/>
        <d v="2024-01-16T00:00:00" u="1"/>
        <d v="2025-01-16T00:00:00" u="1"/>
        <d v="2024-02-12T00:00:00" u="1"/>
        <d v="2023-03-08T00:00:00" u="1"/>
        <d v="2025-02-12T00:00:00" u="1"/>
        <d v="2023-04-04T00:00:00" u="1"/>
        <d v="2024-04-04T00:00:00" u="1"/>
        <d v="2023-01-18T00:00:00" u="1"/>
        <d v="2024-01-18T00:00:00" u="1"/>
        <d v="2023-02-14T00:00:00" u="1"/>
        <d v="2024-02-14T00:00:00" u="1"/>
        <d v="2023-04-06T00:00:00" u="1"/>
        <d v="2023-05-02T00:00:00" u="1"/>
        <d v="2024-05-02T00:00:00" u="1"/>
        <d v="2023-02-16T00:00:00" u="1"/>
        <d v="2025-01-20T00:00:00" u="1"/>
        <d v="2024-03-12T00:00:00" u="1"/>
        <d v="2024-04-08T00:00:00" u="1"/>
        <d v="2023-05-04T00:00:00" u="1"/>
        <d v="2024-01-22T00:00:00" u="1"/>
        <d v="2025-01-22T00:00:00" u="1"/>
        <d v="2023-03-14T00:00:00" u="1"/>
        <d v="2025-02-18T00:00:00" u="1"/>
        <d v="2024-03-14T00:00:00" u="1"/>
        <d v="2024-04-10T00:00:00" u="1"/>
        <d v="2024-05-06T00:00:00" u="1"/>
        <d v="2023-01-24T00:00:00" u="1"/>
        <d v="2024-01-24T00:00:00" u="1"/>
        <d v="2023-02-20T00:00:00" u="1"/>
        <d v="2024-02-20T00:00:00" u="1"/>
        <d v="2023-03-16T00:00:00" u="1"/>
        <d v="2025-02-20T00:00:00" u="1"/>
        <d v="2023-04-12T00:00:00" u="1"/>
        <d v="2024-06-04T00:00:00" u="1"/>
        <d v="2023-01-26T00:00:00" u="1"/>
        <d v="2023-02-22T00:00:00" u="1"/>
        <d v="2024-02-22T00:00:00" u="1"/>
        <d v="2024-03-18T00:00:00" u="1"/>
        <d v="2025-03-18T00:00:00" u="1"/>
        <d v="2023-05-10T00:00:00" u="1"/>
        <d v="2023-06-06T00:00:00" u="1"/>
        <d v="2024-06-06T00:00:00" u="1"/>
        <d v="2025-01-28T00:00:00" u="1"/>
        <d v="2023-03-20T00:00:00" u="1"/>
        <d v="2025-02-24T00:00:00" u="1"/>
        <d v="2024-03-20T00:00:00" u="1"/>
        <d v="2025-03-20T00:00:00" u="1"/>
        <d v="2024-04-16T00:00:00" u="1"/>
        <d v="2023-06-08T00:00:00" u="1"/>
        <d v="2023-01-30T00:00:00" u="1"/>
        <d v="2024-01-30T00:00:00" u="1"/>
        <d v="2025-01-30T00:00:00" u="1"/>
        <d v="2024-02-26T00:00:00" u="1"/>
        <d v="2023-03-22T00:00:00" u="1"/>
        <d v="2025-02-26T00:00:00" u="1"/>
        <d v="2023-04-18T00:00:00" u="1"/>
        <d v="2024-04-18T00:00:00" u="1"/>
        <d v="2024-05-14T00:00:00" u="1"/>
        <d v="2024-06-10T00:00:00" u="1"/>
        <d v="2024-02-28T00:00:00" u="1"/>
        <d v="2023-04-20T00:00:00" u="1"/>
        <d v="2025-03-24T00:00:00" u="1"/>
        <d v="2023-05-16T00:00:00" u="1"/>
        <d v="2024-05-16T00:00:00" u="1"/>
        <d v="2023-06-12T00:00:00" u="1"/>
        <d v="2024-06-12T00:00:00" u="1"/>
        <d v="2024-03-26T00:00:00" u="1"/>
        <d v="2025-03-26T00:00:00" u="1"/>
        <d v="2024-04-22T00:00:00" u="1"/>
        <d v="2023-05-18T00:00:00" u="1"/>
        <d v="2023-06-14T00:00:00" u="1"/>
        <d v="2023-03-28T00:00:00" u="1"/>
        <d v="2024-03-28T00:00:00" u="1"/>
        <d v="2023-04-24T00:00:00" u="1"/>
        <d v="2024-04-24T00:00:00" u="1"/>
        <d v="2024-05-20T00:00:00" u="1"/>
        <d v="2023-09-04T00:00:00" u="1"/>
        <d v="2023-03-30T00:00:00" u="1"/>
        <d v="2023-04-26T00:00:00" u="1"/>
        <d v="2023-05-22T00:00:00" u="1"/>
        <d v="2024-05-22T00:00:00" u="1"/>
        <d v="2022-09-06T00:00:00" u="1"/>
        <d v="2023-09-06T00:00:00" u="1"/>
        <d v="2023-10-02T00:00:00" u="1"/>
        <d v="2024-10-02T00:00:00" u="1"/>
        <d v="2023-05-24T00:00:00" u="1"/>
        <d v="2023-06-20T00:00:00" u="1"/>
        <d v="2022-10-04T00:00:00" u="1"/>
        <d v="2023-10-04T00:00:00" u="1"/>
        <d v="2024-04-30T00:00:00" u="1"/>
        <d v="2023-06-22T00:00:00" u="1"/>
        <d v="2022-10-06T00:00:00" u="1"/>
        <d v="2024-09-10T00:00:00" u="1"/>
        <d v="2022-11-02T00:00:00" u="1"/>
        <d v="2023-11-02T00:00:00" u="1"/>
        <d v="2024-05-28T00:00:00" u="1"/>
        <d v="2022-09-12T00:00:00" u="1"/>
        <d v="2023-09-12T00:00:00" u="1"/>
        <d v="2024-09-12T00:00:00" u="1"/>
        <d v="2022-11-04T00:00:00" u="1"/>
        <d v="2024-10-08T00:00:00" u="1"/>
        <d v="2024-11-04T00:00:00" u="1"/>
        <d v="2023-05-30T00:00:00" u="1"/>
        <d v="2024-05-30T00:00:00" u="1"/>
        <d v="2023-06-26T00:00:00" u="1"/>
        <d v="2022-09-14T00:00:00" u="1"/>
        <d v="2023-09-14T00:00:00" u="1"/>
        <d v="2022-10-10T00:00:00" u="1"/>
        <d v="2023-10-10T00:00:00" u="1"/>
        <d v="2024-10-10T00:00:00" u="1"/>
        <d v="2023-11-06T00:00:00" u="1"/>
        <d v="2022-12-02T00:00:00" u="1"/>
        <d v="2024-11-06T00:00:00" u="1"/>
        <d v="2024-12-02T00:00:00" u="1"/>
        <d v="2023-06-28T00:00:00" u="1"/>
        <d v="2022-10-12T00:00:00" u="1"/>
        <d v="2024-09-16T00:00:00" u="1"/>
        <d v="2023-10-12T00:00:00" u="1"/>
        <d v="2022-11-08T00:00:00" u="1"/>
        <d v="2023-11-08T00:00:00" u="1"/>
        <d v="2023-12-04T00:00:00" u="1"/>
        <d v="2024-12-04T00:00:00" u="1"/>
        <d v="2023-09-18T00:00:00" u="1"/>
        <d v="2022-11-10T00:00:00" u="1"/>
        <d v="2024-10-14T00:00:00" u="1"/>
        <d v="2022-12-06T00:00:00" u="1"/>
        <d v="2023-12-06T00:00:00" u="1"/>
        <d v="2022-09-20T00:00:00" u="1"/>
        <d v="2023-09-20T00:00:00" u="1"/>
        <d v="2023-10-16T00:00:00" u="1"/>
        <d v="2024-10-16T00:00:00" u="1"/>
        <d v="2022-12-08T00:00:00" u="1"/>
        <d v="2024-11-12T00:00:00" u="1"/>
        <d v="2022-09-22T00:00:00" u="1"/>
        <d v="2022-10-18T00:00:00" u="1"/>
        <d v="2023-10-18T00:00:00" u="1"/>
        <d v="2022-11-14T00:00:00" u="1"/>
        <d v="2023-11-14T00:00:00" u="1"/>
        <d v="2024-11-14T00:00:00" u="1"/>
        <d v="2024-12-10T00:00:00" u="1"/>
        <d v="2024-09-24T00:00:00" u="1"/>
        <d v="2022-11-16T00:00:00" u="1"/>
        <d v="2023-11-16T00:00:00" u="1"/>
        <d v="2022-12-12T00:00:00" u="1"/>
        <d v="2023-12-12T00:00:00" u="1"/>
        <d v="2024-12-12T00:00:00" u="1"/>
        <d v="2022-09-26T00:00:00" u="1"/>
        <d v="2023-09-26T00:00:00" u="1"/>
        <d v="2024-09-26T00:00:00" u="1"/>
        <d v="2022-11-18T00:00:00" u="1"/>
        <d v="2024-10-22T00:00:00" u="1"/>
        <d v="2022-12-14T00:00:00" u="1"/>
        <d v="2024-11-18T00:00:00" u="1"/>
        <d v="2023-12-14T00:00:00" u="1"/>
        <d v="2022-10-24T00:00:00" u="1"/>
        <d v="2023-10-24T00:00:00" u="1"/>
        <d v="2024-10-24T00:00:00" u="1"/>
        <d v="2023-11-20T00:00:00" u="1"/>
        <d v="2024-11-20T00:00:00" u="1"/>
        <d v="2024-12-16T00:00:00" u="1"/>
        <d v="2022-10-26T00:00:00" u="1"/>
        <d v="2023-10-26T00:00:00" u="1"/>
        <d v="2022-11-22T00:00:00" u="1"/>
        <d v="2023-11-22T00:00:00" u="1"/>
        <d v="2023-12-18T00:00:00" u="1"/>
        <d v="2024-12-18T00:00:00" u="1"/>
        <d v="2022-11-24T00:00:00" u="1"/>
        <d v="2023-12-20T00:00:00" u="1"/>
        <d v="2023-10-30T00:00:00" u="1"/>
        <d v="2024-10-30T00:00:00" u="1"/>
        <d v="2024-11-26T00:00:00" u="1"/>
        <d v="2023-01-03T00:00:00" u="1"/>
        <d v="2024-01-03T00:00:00" u="1"/>
        <d v="2025-01-03T00:00:00" u="1"/>
        <d v="2022-11-28T00:00:00" u="1"/>
        <d v="2023-11-28T00:00:00" u="1"/>
        <d v="2024-11-28T00:00:00" u="1"/>
        <d v="2023-01-05T00:00:00" u="1"/>
        <d v="2023-02-01T00:00:00" u="1"/>
        <d v="2024-02-01T00:00:00" u="1"/>
        <d v="2022-11-30T00:00:00" u="1"/>
        <d v="2023-11-30T00:00:00" u="1"/>
        <d v="2025-01-07T00:00:00" u="1"/>
        <d v="2025-02-03T00:00:00" u="1"/>
        <d v="2023-01-09T00:00:00" u="1"/>
        <d v="2024-01-09T00:00:00" u="1"/>
        <d v="2025-01-09T00:00:00" u="1"/>
        <d v="2024-02-05T00:00:00" u="1"/>
        <d v="2025-02-05T00:00:00" u="1"/>
        <d v="2023-01-11T00:00:00" u="1"/>
        <d v="2024-01-11T00:00:00" u="1"/>
        <d v="2023-02-07T00:00:00" u="1"/>
        <d v="2024-02-07T00:00:00" u="1"/>
        <d v="2025-03-03T00:00:00" u="1"/>
        <d v="2023-02-09T00:00:00" u="1"/>
        <d v="2025-01-13T00:00:00" u="1"/>
        <d v="2025-03-05T00:00:00" u="1"/>
        <d v="2024-01-15T00:00:00" u="1"/>
        <d v="2025-01-15T00:00:00" u="1"/>
        <d v="2023-03-07T00:00:00" u="1"/>
        <d v="2025-02-11T00:00:00" u="1"/>
        <d v="2024-04-03T00:00:00" u="1"/>
        <d v="2023-01-17T00:00:00" u="1"/>
        <d v="2024-01-17T00:00:00" u="1"/>
        <d v="2023-02-13T00:00:00" u="1"/>
        <d v="2024-02-13T00:00:00" u="1"/>
        <d v="2023-03-09T00:00:00" u="1"/>
        <d v="2025-02-13T00:00:00" u="1"/>
        <d v="2023-04-05T00:00:00" u="1"/>
        <d v="2023-01-19T00:00:00" u="1"/>
        <d v="2023-02-15T00:00:00" u="1"/>
        <d v="2024-02-15T00:00:00" u="1"/>
        <d v="2024-03-11T00:00:00" u="1"/>
        <d v="2023-05-03T00:00:00" u="1"/>
        <d v="2025-01-21T00:00:00" u="1"/>
        <d v="2023-03-13T00:00:00" u="1"/>
        <d v="2025-02-17T00:00:00" u="1"/>
        <d v="2024-03-13T00:00:00" u="1"/>
        <d v="2024-04-09T00:00:00" u="1"/>
        <d v="2023-06-01T00:00:00" u="1"/>
        <d v="2023-01-23T00:00:00" u="1"/>
        <d v="2024-01-23T00:00:00" u="1"/>
        <d v="2025-01-23T00:00:00" u="1"/>
        <d v="2024-02-19T00:00:00" u="1"/>
        <d v="2023-03-15T00:00:00" u="1"/>
        <d v="2025-02-19T00:00:00" u="1"/>
        <d v="2023-04-11T00:00:00" u="1"/>
        <d v="2024-04-11T00:00:00" u="1"/>
        <d v="2024-05-07T00:00:00" u="1"/>
        <d v="2024-06-03T00:00:00" u="1"/>
        <d v="2023-01-25T00:00:00" u="1"/>
        <d v="2024-01-25T00:00:00" u="1"/>
        <d v="2023-02-21T00:00:00" u="1"/>
        <d v="2024-02-21T00:00:00" u="1"/>
        <d v="2023-04-13T00:00:00" u="1"/>
        <d v="2025-03-17T00:00:00" u="1"/>
        <d v="2023-05-09T00:00:00" u="1"/>
        <d v="2024-05-09T00:00:00" u="1"/>
        <d v="2023-06-05T00:00:00" u="1"/>
        <d v="2024-06-05T00:00:00" u="1"/>
        <d v="2023-02-23T00:00:00" u="1"/>
        <d v="2025-01-27T00:00:00" u="1"/>
        <d v="2024-03-19T00:00:00" u="1"/>
        <d v="2025-03-19T00:00:00" u="1"/>
        <d v="2024-04-15T00:00:00" u="1"/>
        <d v="2023-05-11T00:00:00" u="1"/>
        <d v="2023-06-07T00:00:00" u="1"/>
        <d v="2024-01-29T00:00:00" u="1"/>
        <d v="2025-01-29T00:00:00" u="1"/>
        <d v="2023-03-21T00:00:00" u="1"/>
        <d v="2025-02-25T00:00:00" u="1"/>
        <d v="2024-03-21T00:00:00" u="1"/>
        <d v="2023-04-17T00:00:00" u="1"/>
        <d v="2024-04-17T00:00:00" u="1"/>
        <d v="2024-05-13T00:00:00" u="1"/>
        <d v="2023-01-31T00:00:00" u="1"/>
        <d v="2024-01-31T00:00:00" u="1"/>
        <d v="2024-02-27T00:00:00" u="1"/>
        <d v="2023-03-23T00:00:00" u="1"/>
        <d v="2025-02-27T00:00:00" u="1"/>
        <d v="2023-04-19T00:00:00" u="1"/>
        <d v="2024-05-15T00:00:00" u="1"/>
        <d v="2024-06-11T00:00:00" u="1"/>
        <d v="2024-02-29T00:00:00" u="1"/>
        <d v="2024-03-25T00:00:00" u="1"/>
        <d v="2025-03-25T00:00:00" u="1"/>
        <d v="2023-05-17T00:00:00" u="1"/>
        <d v="2023-06-13T00:00:00" u="1"/>
        <d v="2024-06-13T00:00:00" u="1"/>
        <d v="2023-03-27T00:00:00" u="1"/>
        <d v="2024-03-27T00:00:00" u="1"/>
        <d v="2025-03-27T00:00:00" u="1"/>
        <d v="2024-04-23T00:00:00" u="1"/>
        <d v="2023-06-15T00:00:00" u="1"/>
        <d v="2023-03-29T00:00:00" u="1"/>
        <d v="2023-04-25T00:00:00" u="1"/>
        <d v="2024-04-25T00:00:00" u="1"/>
        <d v="2024-05-21T00:00:00" u="1"/>
        <d v="2022-09-05T00:00:00" u="1"/>
        <d v="2023-09-05T00:00:00" u="1"/>
        <d v="2024-10-01T00:00:00" u="1"/>
        <d v="2023-04-27T00:00:00" u="1"/>
        <d v="2025-03-31T00:00:00" u="1"/>
        <d v="2023-05-23T00:00:00" u="1"/>
        <d v="2024-05-23T00:00:00" u="1"/>
        <d v="2023-06-19T00:00:00" u="1"/>
        <d v="2022-09-07T00:00:00" u="1"/>
        <d v="2023-09-07T00:00:00" u="1"/>
        <d v="2022-10-03T00:00:00" u="1"/>
        <d v="2023-10-03T00:00:00" u="1"/>
        <d v="2024-10-03T00:00:00" u="1"/>
        <d v="2024-04-29T00:00:00" u="1"/>
        <d v="2023-05-25T00:00:00" u="1"/>
        <d v="2023-06-21T00:00:00" u="1"/>
        <d v="2022-10-05T00:00:00" u="1"/>
        <d v="2024-09-09T00:00:00" u="1"/>
        <d v="2023-10-05T00:00:00" u="1"/>
        <d v="2022-11-01T00:00:00" u="1"/>
        <d v="2023-11-01T00:00:00" u="1"/>
        <d v="2024-05-27T00:00:00" u="1"/>
        <d v="2023-09-11T00:00:00" u="1"/>
        <d v="2022-10-07T00:00:00" u="1"/>
        <d v="2024-09-11T00:00:00" u="1"/>
        <d v="2022-11-03T00:00:00" u="1"/>
        <d v="2024-10-07T00:00:00" u="1"/>
        <d v="2023-05-29T00:00:00" u="1"/>
        <d v="2024-05-29T00:00:00" u="1"/>
        <d v="2022-09-13T00:00:00" u="1"/>
        <d v="2023-09-13T00:00:00" u="1"/>
        <d v="2023-10-09T00:00:00" u="1"/>
        <d v="2024-10-09T00:00:00" u="1"/>
        <d v="2022-12-01T00:00:00" u="1"/>
        <d v="2024-11-05T00:00:00" u="1"/>
        <d v="2023-05-31T00:00:00" u="1"/>
        <d v="2023-06-27T00:00:00" u="1"/>
        <d v="2022-10-11T00:00:00" u="1"/>
        <d v="2023-10-11T00:00:00" u="1"/>
        <d v="2022-11-07T00:00:00" u="1"/>
        <d v="2023-11-07T00:00:00" u="1"/>
        <d v="2024-11-07T00:00:00" u="1"/>
        <d v="2024-12-03T00:00:00" u="1"/>
        <d v="2023-06-29T00:00:00" u="1"/>
        <d v="2022-10-13T00:00:00" u="1"/>
        <d v="2022-11-09T00:00:00" u="1"/>
        <d v="2023-11-09T00:00:00" u="1"/>
        <d v="2022-12-05T00:00:00" u="1"/>
        <d v="2023-12-05T00:00:00" u="1"/>
        <d v="2024-12-05T00:00:00" u="1"/>
        <d v="2022-09-19T00:00:00" u="1"/>
        <d v="2023-09-19T00:00:00" u="1"/>
        <d v="2024-09-19T00:00:00" u="1"/>
        <d v="2024-10-15T00:00:00" u="1"/>
        <d v="2022-12-07T00:00:00" u="1"/>
        <d v="2024-11-11T00:00:00" u="1"/>
        <d v="2023-12-07T00:00:00" u="1"/>
        <d v="2022-09-21T00:00:00" u="1"/>
        <d v="2023-09-21T00:00:00" u="1"/>
        <d v="2022-10-17T00:00:00" u="1"/>
        <d v="2023-10-17T00:00:00" u="1"/>
        <d v="2024-10-17T00:00:00" u="1"/>
        <d v="2023-11-13T00:00:00" u="1"/>
        <d v="2024-11-13T00:00:00" u="1"/>
        <d v="2024-12-09T00:00:00" u="1"/>
        <d v="2022-09-23T00:00:00" u="1"/>
        <d v="2022-10-19T00:00:00" u="1"/>
        <d v="2024-09-23T00:00:00" u="1"/>
        <d v="2023-10-19T00:00:00" u="1"/>
        <d v="2022-11-15T00:00:00" u="1"/>
        <d v="2023-11-15T00:00:00" u="1"/>
        <d v="2023-12-11T00:00:00" u="1"/>
        <d v="2024-12-11T00:00:00" u="1"/>
        <d v="2023-09-25T00:00:00" u="1"/>
        <d v="2024-09-25T00:00:00" u="1"/>
        <d v="2024-10-21T00:00:00" u="1"/>
        <d v="2022-12-13T00:00:00" u="1"/>
        <d v="2023-12-13T00:00:00" u="1"/>
        <d v="2022-09-27T00:00:00" u="1"/>
        <d v="2023-09-27T00:00:00" u="1"/>
        <d v="2023-10-23T00:00:00" u="1"/>
        <d v="2024-10-23T00:00:00" u="1"/>
        <d v="2022-12-15T00:00:00" u="1"/>
        <d v="2024-11-19T00:00:00" u="1"/>
      </sharedItems>
    </cacheField>
    <cacheField name="sal" numFmtId="0">
      <sharedItems containsBlank="1" count="20">
        <s v="COS03"/>
        <s v="COS04"/>
        <s v="COS07"/>
        <s v="COS08"/>
        <s v="KÚČOCH_Zákrokový_sál"/>
        <s v="ORT1 - TEP"/>
        <s v="ORT2"/>
        <m/>
        <s v="PGK2" u="1"/>
        <s v="PGK1" u="1"/>
        <s v="NCHIR1" u="1"/>
        <s v="NCHIR2" u="1"/>
        <s v="KDCH2" u="1"/>
        <s v="COS09" u="1"/>
        <s v="COS02" u="1"/>
        <s v="COS01" u="1"/>
        <s v="COS10" u="1"/>
        <s v="ORT1" u="1"/>
        <s v="KÚČOCH_Sál 1" u="1"/>
        <s v="COS06" u="1"/>
      </sharedItems>
    </cacheField>
    <cacheField name="LONGO" numFmtId="0">
      <sharedItems containsNonDate="0" containsDate="1" containsString="0" containsBlank="1" minDate="1899-12-30T02:20:00" maxDate="1899-12-30T10:24:00"/>
    </cacheField>
    <cacheField name="noLONGO" numFmtId="0">
      <sharedItems containsNonDate="0" containsDate="1" containsString="0" containsBlank="1" minDate="1899-12-30T02:47:00" maxDate="1899-12-30T06:53:00"/>
    </cacheField>
    <cacheField name="noLONGOPrumernyPocetOperaci" numFmtId="0">
      <sharedItems containsString="0" containsBlank="1" containsNumber="1" minValue="2.12" maxValue="3.95"/>
    </cacheField>
    <cacheField name="noLONGOUtilizace PCT" numFmtId="0">
      <sharedItems containsString="0" containsBlank="1" containsNumber="1" minValue="36.159999999999997" maxValue="84.59"/>
    </cacheField>
    <cacheField name="noLONGOPrumernaDobaOperace MIN" numFmtId="0">
      <sharedItems containsString="0" containsBlank="1" containsNumber="1" containsInteger="1" minValue="167" maxValue="413"/>
    </cacheField>
    <cacheField name="noLONGOHodin" numFmtId="0">
      <sharedItems containsString="0" containsBlank="1" containsNumber="1" containsInteger="1" minValue="2" maxValue="6"/>
    </cacheField>
    <cacheField name="noLONGOMinut" numFmtId="0">
      <sharedItems containsString="0" containsBlank="1" containsNumber="1" containsInteger="1" minValue="7" maxValue="53"/>
    </cacheField>
    <cacheField name="LONGOPrumernyPocetOperaci" numFmtId="0">
      <sharedItems containsString="0" containsBlank="1" containsNumber="1" containsInteger="1" minValue="2" maxValue="6"/>
    </cacheField>
    <cacheField name="LONGOUtilizace PCT" numFmtId="0">
      <sharedItems containsString="0" containsBlank="1" containsNumber="1" minValue="20.9" maxValue="91.49"/>
    </cacheField>
    <cacheField name="LONGOPrumernaDobaOperace MIN" numFmtId="0">
      <sharedItems containsString="0" containsBlank="1" containsNumber="1" containsInteger="1" minValue="140" maxValue="624"/>
    </cacheField>
    <cacheField name="LONGOHodin" numFmtId="0">
      <sharedItems containsString="0" containsBlank="1" containsNumber="1" containsInteger="1" minValue="2" maxValue="10"/>
    </cacheField>
    <cacheField name="LONGOMinut" numFmtId="0">
      <sharedItems containsString="0" containsBlank="1" containsNumber="1" containsInteger="1" minValue="1" maxValue="59"/>
    </cacheField>
    <cacheField name="PrvniNavozPacienta" numFmtId="0">
      <sharedItems containsNonDate="0" containsDate="1" containsString="0" containsBlank="1" minDate="1899-12-30T07:32:00" maxDate="1899-12-30T10:10:00"/>
    </cacheField>
    <cacheField name="PosledniOdvozPacienta" numFmtId="0">
      <sharedItems containsNonDate="0" containsDate="1" containsString="0" containsBlank="1" minDate="1899-12-30T12:26:00" maxDate="1899-12-30T23:38: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1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ásek Petr, Bc." refreshedDate="45796.382811805554" createdVersion="8" refreshedVersion="6" minRefreshableVersion="3" recordCount="13" xr:uid="{20C1D75A-B7D6-4375-8E00-1A9271FFC67E}">
  <cacheSource type="worksheet">
    <worksheetSource ref="A1:P14" sheet="spojeniCERVEN"/>
  </cacheSource>
  <cacheFields count="16">
    <cacheField name="Datum" numFmtId="164">
      <sharedItems containsSemiMixedTypes="0" containsNonDate="0" containsDate="1" containsString="0" minDate="2022-06-01T00:00:00" maxDate="2022-06-30T00:00:00" count="13">
        <d v="2022-06-01T00:00:00"/>
        <d v="2022-06-06T00:00:00"/>
        <d v="2022-06-07T00:00:00"/>
        <d v="2022-06-08T00:00:00"/>
        <d v="2022-06-13T00:00:00"/>
        <d v="2022-06-14T00:00:00"/>
        <d v="2022-06-15T00:00:00"/>
        <d v="2022-06-20T00:00:00"/>
        <d v="2022-06-21T00:00:00"/>
        <d v="2022-06-22T00:00:00"/>
        <d v="2022-06-27T00:00:00"/>
        <d v="2022-06-28T00:00:00"/>
        <d v="2022-06-29T00:00:00"/>
      </sharedItems>
    </cacheField>
    <cacheField name="sal" numFmtId="0">
      <sharedItems count="4">
        <s v="COS01"/>
        <s v="COS07"/>
        <s v="COS04"/>
        <s v="COS03"/>
      </sharedItems>
    </cacheField>
    <cacheField name="LONGO" numFmtId="165">
      <sharedItems containsSemiMixedTypes="0" containsNonDate="0" containsDate="1" containsString="0" minDate="1899-12-30T04:58:00" maxDate="1899-12-30T10:14:00"/>
    </cacheField>
    <cacheField name="noLONGO" numFmtId="165">
      <sharedItems containsSemiMixedTypes="0" containsNonDate="0" containsDate="1" containsString="0" minDate="1899-12-30T06:52:00" maxDate="1899-12-30T07:52:00"/>
    </cacheField>
    <cacheField name="noLONGOPrumernyPocetOperaci" numFmtId="0">
      <sharedItems containsSemiMixedTypes="0" containsString="0" containsNumber="1" minValue="2.71" maxValue="4.58"/>
    </cacheField>
    <cacheField name="noLONGOUtilizace PCT" numFmtId="0">
      <sharedItems containsSemiMixedTypes="0" containsString="0" containsNumber="1" minValue="68.72" maxValue="83.58"/>
    </cacheField>
    <cacheField name="noLONGOPrumernaDobaOperace MIN" numFmtId="0">
      <sharedItems containsSemiMixedTypes="0" containsString="0" containsNumber="1" minValue="412.37" maxValue="472.21"/>
    </cacheField>
    <cacheField name="noLONGOHodin" numFmtId="0">
      <sharedItems containsSemiMixedTypes="0" containsString="0" containsNumber="1" containsInteger="1" minValue="6" maxValue="7"/>
    </cacheField>
    <cacheField name="noLONGOMinut" numFmtId="0">
      <sharedItems containsSemiMixedTypes="0" containsString="0" containsNumber="1" containsInteger="1" minValue="2" maxValue="52"/>
    </cacheField>
    <cacheField name="LONGOPrumernyPocetOperaci" numFmtId="0">
      <sharedItems containsSemiMixedTypes="0" containsString="0" containsNumber="1" containsInteger="1" minValue="2" maxValue="6"/>
    </cacheField>
    <cacheField name="LONGOUtilizace PCT" numFmtId="0">
      <sharedItems containsSemiMixedTypes="0" containsString="0" containsNumber="1" minValue="44.48" maxValue="90.81"/>
    </cacheField>
    <cacheField name="LONGOPrumernaDobaOperace MIN" numFmtId="0">
      <sharedItems containsSemiMixedTypes="0" containsString="0" containsNumber="1" containsInteger="1" minValue="298" maxValue="614"/>
    </cacheField>
    <cacheField name="LONGOHodin" numFmtId="0">
      <sharedItems containsSemiMixedTypes="0" containsString="0" containsNumber="1" containsInteger="1" minValue="4" maxValue="10"/>
    </cacheField>
    <cacheField name="LONGOMinut" numFmtId="0">
      <sharedItems containsSemiMixedTypes="0" containsString="0" containsNumber="1" containsInteger="1" minValue="2" maxValue="58"/>
    </cacheField>
    <cacheField name="NavozPacienta" numFmtId="165">
      <sharedItems containsSemiMixedTypes="0" containsNonDate="0" containsDate="1" containsString="0" minDate="1899-12-30T07:33:30" maxDate="1899-12-30T07:55:42"/>
    </cacheField>
    <cacheField name="OdvozPacienta" numFmtId="165">
      <sharedItems containsSemiMixedTypes="0" containsNonDate="0" containsDate="1" containsString="0" minDate="1899-12-30T13:42:07" maxDate="1899-12-30T19:37:29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00">
  <r>
    <x v="0"/>
    <x v="0"/>
    <d v="1899-12-30T07:38:00"/>
    <d v="1899-12-30T06:13:00"/>
    <n v="3.71"/>
    <n v="77.599999999999994"/>
    <n v="373"/>
    <n v="6"/>
    <n v="13"/>
    <n v="5"/>
    <n v="68.36"/>
    <n v="458"/>
    <n v="7"/>
    <n v="38"/>
    <d v="1899-12-30T08:10:00"/>
    <d v="1899-12-30T16:46:00"/>
    <n v="4"/>
  </r>
  <r>
    <x v="1"/>
    <x v="0"/>
    <d v="1899-12-30T06:56:00"/>
    <d v="1899-12-30T06:13:00"/>
    <n v="3.71"/>
    <n v="77.599999999999994"/>
    <n v="373"/>
    <n v="6"/>
    <n v="13"/>
    <n v="5"/>
    <n v="62.09"/>
    <n v="416"/>
    <n v="6"/>
    <n v="56"/>
    <d v="1899-12-30T08:08:00"/>
    <d v="1899-12-30T16:10:00"/>
    <n v="4"/>
  </r>
  <r>
    <x v="2"/>
    <x v="0"/>
    <d v="1899-12-30T08:28:00"/>
    <d v="1899-12-30T06:13:00"/>
    <n v="3.71"/>
    <n v="77.599999999999994"/>
    <n v="373"/>
    <n v="6"/>
    <n v="13"/>
    <n v="4"/>
    <n v="75.819999999999993"/>
    <n v="508"/>
    <n v="8"/>
    <n v="28"/>
    <d v="1899-12-30T08:12:00"/>
    <d v="1899-12-30T16:56:00"/>
    <n v="4"/>
  </r>
  <r>
    <x v="3"/>
    <x v="1"/>
    <d v="1899-12-30T10:24:00"/>
    <d v="1899-12-30T06:34:00"/>
    <n v="3.95"/>
    <n v="71.75"/>
    <n v="394"/>
    <n v="6"/>
    <n v="34"/>
    <n v="3"/>
    <n v="90.3"/>
    <n v="624"/>
    <n v="10"/>
    <n v="24"/>
    <d v="1899-12-30T08:27:00"/>
    <d v="1899-12-30T19:06:00"/>
    <n v="4"/>
  </r>
  <r>
    <x v="4"/>
    <x v="1"/>
    <d v="1899-12-30T09:47:00"/>
    <d v="1899-12-30T06:34:00"/>
    <n v="3.95"/>
    <n v="71.75"/>
    <n v="394"/>
    <n v="6"/>
    <n v="34"/>
    <n v="4"/>
    <n v="60.96"/>
    <n v="587"/>
    <n v="9"/>
    <n v="47"/>
    <d v="1899-12-30T08:11:00"/>
    <d v="1899-12-30T23:38:00"/>
    <n v="4"/>
  </r>
  <r>
    <x v="5"/>
    <x v="2"/>
    <d v="1899-12-30T08:32:00"/>
    <d v="1899-12-30T06:53:00"/>
    <n v="2.29"/>
    <n v="84.11"/>
    <n v="413"/>
    <n v="6"/>
    <n v="53"/>
    <n v="4"/>
    <n v="76.42"/>
    <n v="512"/>
    <n v="8"/>
    <n v="32"/>
    <d v="1899-12-30T08:20:00"/>
    <d v="1899-12-30T17:14:00"/>
    <n v="4"/>
  </r>
  <r>
    <x v="6"/>
    <x v="2"/>
    <d v="1899-12-30T06:52:00"/>
    <d v="1899-12-30T06:53:00"/>
    <n v="2.29"/>
    <n v="84.11"/>
    <n v="413"/>
    <n v="6"/>
    <n v="53"/>
    <n v="3"/>
    <n v="61.49"/>
    <n v="412"/>
    <n v="6"/>
    <n v="52"/>
    <d v="1899-12-30T08:11:00"/>
    <d v="1899-12-30T15:13:00"/>
    <n v="4"/>
  </r>
  <r>
    <x v="7"/>
    <x v="2"/>
    <d v="1899-12-30T08:05:00"/>
    <d v="1899-12-30T06:53:00"/>
    <n v="2.29"/>
    <n v="84.11"/>
    <n v="413"/>
    <n v="6"/>
    <n v="53"/>
    <n v="2"/>
    <n v="72.39"/>
    <n v="485"/>
    <n v="8"/>
    <n v="5"/>
    <d v="1899-12-30T09:00:00"/>
    <d v="1899-12-30T16:25:00"/>
    <n v="4"/>
  </r>
  <r>
    <x v="5"/>
    <x v="3"/>
    <d v="1899-12-30T10:13:00"/>
    <d v="1899-12-30T06:38:00"/>
    <n v="2.12"/>
    <n v="83.64"/>
    <n v="398"/>
    <n v="6"/>
    <n v="38"/>
    <n v="2"/>
    <n v="91.49"/>
    <n v="613"/>
    <n v="10"/>
    <n v="13"/>
    <d v="1899-12-30T08:40:00"/>
    <d v="1899-12-30T18:10:00"/>
    <n v="4"/>
  </r>
  <r>
    <x v="6"/>
    <x v="3"/>
    <d v="1899-12-30T08:59:00"/>
    <d v="1899-12-30T06:38:00"/>
    <n v="2.12"/>
    <n v="83.64"/>
    <n v="398"/>
    <n v="6"/>
    <n v="38"/>
    <n v="2"/>
    <n v="80.45"/>
    <n v="539"/>
    <n v="8"/>
    <n v="59"/>
    <d v="1899-12-30T08:30:00"/>
    <d v="1899-12-30T17:29:00"/>
    <n v="4"/>
  </r>
  <r>
    <x v="7"/>
    <x v="3"/>
    <d v="1899-12-30T06:31:00"/>
    <d v="1899-12-30T06:38:00"/>
    <n v="2.12"/>
    <n v="83.64"/>
    <n v="398"/>
    <n v="6"/>
    <n v="38"/>
    <n v="2"/>
    <n v="58.36"/>
    <n v="391"/>
    <n v="6"/>
    <n v="31"/>
    <d v="1899-12-30T08:15:00"/>
    <d v="1899-12-30T14:49:00"/>
    <n v="4"/>
  </r>
  <r>
    <x v="8"/>
    <x v="4"/>
    <d v="1899-12-30T02:20:00"/>
    <d v="1899-12-30T02:47:00"/>
    <n v="2.88"/>
    <n v="36.159999999999997"/>
    <n v="167"/>
    <n v="2"/>
    <n v="47"/>
    <n v="2"/>
    <n v="20.9"/>
    <n v="140"/>
    <n v="2"/>
    <n v="20"/>
    <d v="1899-12-30T10:10:00"/>
    <d v="1899-12-30T12:26:00"/>
    <n v="4"/>
  </r>
  <r>
    <x v="9"/>
    <x v="4"/>
    <d v="1899-12-30T08:01:00"/>
    <d v="1899-12-30T02:47:00"/>
    <n v="2.88"/>
    <n v="36.159999999999997"/>
    <n v="167"/>
    <n v="2"/>
    <n v="47"/>
    <n v="6"/>
    <n v="71.260000000000005"/>
    <n v="481"/>
    <n v="8"/>
    <n v="1"/>
    <d v="1899-12-30T07:32:00"/>
    <d v="1899-12-30T14:46:00"/>
    <n v="4"/>
  </r>
  <r>
    <x v="0"/>
    <x v="5"/>
    <d v="1899-12-30T09:42:00"/>
    <d v="1899-12-30T06:52:00"/>
    <n v="3.29"/>
    <n v="84.59"/>
    <n v="412"/>
    <n v="6"/>
    <n v="52"/>
    <n v="5"/>
    <n v="84.59"/>
    <n v="582"/>
    <n v="9"/>
    <n v="42"/>
    <d v="1899-12-30T07:53:00"/>
    <d v="1899-12-30T18:00:00"/>
    <n v="4"/>
  </r>
  <r>
    <x v="10"/>
    <x v="5"/>
    <d v="1899-12-30T08:13:00"/>
    <d v="1899-12-30T06:52:00"/>
    <n v="3.29"/>
    <n v="84.59"/>
    <n v="412"/>
    <n v="6"/>
    <n v="52"/>
    <n v="4"/>
    <n v="71.97"/>
    <n v="493"/>
    <n v="8"/>
    <n v="13"/>
    <d v="1899-12-30T07:53:00"/>
    <d v="1899-12-30T16:45:00"/>
    <n v="4"/>
  </r>
  <r>
    <x v="2"/>
    <x v="5"/>
    <d v="1899-12-30T07:51:00"/>
    <d v="1899-12-30T06:52:00"/>
    <n v="3.29"/>
    <n v="84.59"/>
    <n v="412"/>
    <n v="6"/>
    <n v="52"/>
    <n v="5"/>
    <n v="69.16"/>
    <n v="471"/>
    <n v="7"/>
    <n v="51"/>
    <d v="1899-12-30T07:48:00"/>
    <d v="1899-12-30T16:28:00"/>
    <n v="4"/>
  </r>
  <r>
    <x v="11"/>
    <x v="5"/>
    <d v="1899-12-30T08:55:00"/>
    <d v="1899-12-30T06:52:00"/>
    <n v="3.29"/>
    <n v="84.59"/>
    <n v="412"/>
    <n v="6"/>
    <n v="52"/>
    <n v="5"/>
    <n v="78.45"/>
    <n v="535"/>
    <n v="8"/>
    <n v="55"/>
    <d v="1899-12-30T07:54:00"/>
    <d v="1899-12-30T17:22:00"/>
    <n v="4"/>
  </r>
  <r>
    <x v="4"/>
    <x v="5"/>
    <d v="1899-12-30T08:02:00"/>
    <d v="1899-12-30T06:52:00"/>
    <n v="3.29"/>
    <n v="84.59"/>
    <n v="412"/>
    <n v="6"/>
    <n v="52"/>
    <n v="4"/>
    <n v="71.09"/>
    <n v="482"/>
    <n v="8"/>
    <n v="2"/>
    <d v="1899-12-30T07:45:00"/>
    <d v="1899-12-30T17:05:00"/>
    <n v="4"/>
  </r>
  <r>
    <x v="9"/>
    <x v="5"/>
    <d v="1899-12-30T06:58:00"/>
    <d v="1899-12-30T06:52:00"/>
    <n v="3.29"/>
    <n v="84.59"/>
    <n v="412"/>
    <n v="6"/>
    <n v="52"/>
    <n v="3"/>
    <n v="60.84"/>
    <n v="418"/>
    <n v="6"/>
    <n v="58"/>
    <d v="1899-12-30T07:53:00"/>
    <d v="1899-12-30T14:40:00"/>
    <n v="4"/>
  </r>
  <r>
    <x v="1"/>
    <x v="6"/>
    <d v="1899-12-30T07:16:00"/>
    <d v="1899-12-30T06:07:00"/>
    <n v="3.38"/>
    <n v="79"/>
    <n v="367"/>
    <n v="6"/>
    <n v="7"/>
    <n v="3"/>
    <n v="65.069999999999993"/>
    <n v="436"/>
    <n v="7"/>
    <n v="16"/>
    <d v="1899-12-30T08:18:00"/>
    <d v="1899-12-30T15:42:00"/>
    <n v="4"/>
  </r>
  <r>
    <x v="12"/>
    <x v="6"/>
    <d v="1899-12-30T10:07:00"/>
    <d v="1899-12-30T06:07:00"/>
    <n v="3.38"/>
    <n v="79"/>
    <n v="367"/>
    <n v="6"/>
    <n v="7"/>
    <n v="4"/>
    <n v="90.6"/>
    <n v="607"/>
    <n v="10"/>
    <n v="7"/>
    <d v="1899-12-30T08:27:00"/>
    <d v="1899-12-30T15:56:00"/>
    <n v="4"/>
  </r>
  <r>
    <x v="3"/>
    <x v="6"/>
    <d v="1899-12-30T07:06:00"/>
    <d v="1899-12-30T06:07:00"/>
    <n v="3.38"/>
    <n v="79"/>
    <n v="367"/>
    <n v="6"/>
    <n v="7"/>
    <n v="4"/>
    <n v="63.58"/>
    <n v="426"/>
    <n v="7"/>
    <n v="6"/>
    <d v="1899-12-30T08:22:00"/>
    <d v="1899-12-30T15:53:00"/>
    <n v="4"/>
  </r>
  <r>
    <x v="8"/>
    <x v="6"/>
    <d v="1899-12-30T05:47:00"/>
    <d v="1899-12-30T06:07:00"/>
    <n v="3.38"/>
    <n v="79"/>
    <n v="367"/>
    <n v="6"/>
    <n v="7"/>
    <n v="3"/>
    <n v="51.79"/>
    <n v="347"/>
    <n v="5"/>
    <n v="47"/>
    <d v="1899-12-30T08:08:00"/>
    <d v="1899-12-30T14:00:00"/>
    <n v="4"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00">
  <r>
    <x v="0"/>
    <x v="0"/>
    <d v="1899-12-30T07:38:00"/>
    <d v="1899-12-30T06:13:00"/>
    <n v="3.71"/>
    <n v="77.599999999999994"/>
    <n v="373"/>
    <n v="6"/>
    <n v="13"/>
    <n v="5"/>
    <n v="68.36"/>
    <n v="458"/>
    <n v="7"/>
    <n v="38"/>
    <d v="1899-12-30T08:10:00"/>
    <d v="1899-12-30T16:46:00"/>
    <n v="4"/>
  </r>
  <r>
    <x v="1"/>
    <x v="0"/>
    <d v="1899-12-30T06:56:00"/>
    <d v="1899-12-30T06:13:00"/>
    <n v="3.71"/>
    <n v="77.599999999999994"/>
    <n v="373"/>
    <n v="6"/>
    <n v="13"/>
    <n v="5"/>
    <n v="62.09"/>
    <n v="416"/>
    <n v="6"/>
    <n v="56"/>
    <d v="1899-12-30T08:08:00"/>
    <d v="1899-12-30T16:10:00"/>
    <n v="4"/>
  </r>
  <r>
    <x v="2"/>
    <x v="0"/>
    <d v="1899-12-30T08:28:00"/>
    <d v="1899-12-30T06:13:00"/>
    <n v="3.71"/>
    <n v="77.599999999999994"/>
    <n v="373"/>
    <n v="6"/>
    <n v="13"/>
    <n v="4"/>
    <n v="75.819999999999993"/>
    <n v="508"/>
    <n v="8"/>
    <n v="28"/>
    <d v="1899-12-30T08:12:00"/>
    <d v="1899-12-30T16:56:00"/>
    <n v="4"/>
  </r>
  <r>
    <x v="3"/>
    <x v="1"/>
    <d v="1899-12-30T10:24:00"/>
    <d v="1899-12-30T06:34:00"/>
    <n v="3.95"/>
    <n v="71.75"/>
    <n v="394"/>
    <n v="6"/>
    <n v="34"/>
    <n v="3"/>
    <n v="90.3"/>
    <n v="624"/>
    <n v="10"/>
    <n v="24"/>
    <d v="1899-12-30T08:27:00"/>
    <d v="1899-12-30T19:06:00"/>
    <n v="4"/>
  </r>
  <r>
    <x v="4"/>
    <x v="1"/>
    <d v="1899-12-30T09:47:00"/>
    <d v="1899-12-30T06:34:00"/>
    <n v="3.95"/>
    <n v="71.75"/>
    <n v="394"/>
    <n v="6"/>
    <n v="34"/>
    <n v="4"/>
    <n v="60.96"/>
    <n v="587"/>
    <n v="9"/>
    <n v="47"/>
    <d v="1899-12-30T08:11:00"/>
    <d v="1899-12-30T23:38:00"/>
    <n v="4"/>
  </r>
  <r>
    <x v="5"/>
    <x v="2"/>
    <d v="1899-12-30T08:32:00"/>
    <d v="1899-12-30T06:53:00"/>
    <n v="2.29"/>
    <n v="84.11"/>
    <n v="413"/>
    <n v="6"/>
    <n v="53"/>
    <n v="4"/>
    <n v="76.42"/>
    <n v="512"/>
    <n v="8"/>
    <n v="32"/>
    <d v="1899-12-30T08:20:00"/>
    <d v="1899-12-30T17:14:00"/>
    <n v="4"/>
  </r>
  <r>
    <x v="6"/>
    <x v="2"/>
    <d v="1899-12-30T06:52:00"/>
    <d v="1899-12-30T06:53:00"/>
    <n v="2.29"/>
    <n v="84.11"/>
    <n v="413"/>
    <n v="6"/>
    <n v="53"/>
    <n v="3"/>
    <n v="61.49"/>
    <n v="412"/>
    <n v="6"/>
    <n v="52"/>
    <d v="1899-12-30T08:11:00"/>
    <d v="1899-12-30T15:13:00"/>
    <n v="4"/>
  </r>
  <r>
    <x v="7"/>
    <x v="2"/>
    <d v="1899-12-30T08:05:00"/>
    <d v="1899-12-30T06:53:00"/>
    <n v="2.29"/>
    <n v="84.11"/>
    <n v="413"/>
    <n v="6"/>
    <n v="53"/>
    <n v="2"/>
    <n v="72.39"/>
    <n v="485"/>
    <n v="8"/>
    <n v="5"/>
    <d v="1899-12-30T09:00:00"/>
    <d v="1899-12-30T16:25:00"/>
    <n v="4"/>
  </r>
  <r>
    <x v="5"/>
    <x v="3"/>
    <d v="1899-12-30T10:13:00"/>
    <d v="1899-12-30T06:38:00"/>
    <n v="2.12"/>
    <n v="83.64"/>
    <n v="398"/>
    <n v="6"/>
    <n v="38"/>
    <n v="2"/>
    <n v="91.49"/>
    <n v="613"/>
    <n v="10"/>
    <n v="13"/>
    <d v="1899-12-30T08:40:00"/>
    <d v="1899-12-30T18:10:00"/>
    <n v="4"/>
  </r>
  <r>
    <x v="6"/>
    <x v="3"/>
    <d v="1899-12-30T08:59:00"/>
    <d v="1899-12-30T06:38:00"/>
    <n v="2.12"/>
    <n v="83.64"/>
    <n v="398"/>
    <n v="6"/>
    <n v="38"/>
    <n v="2"/>
    <n v="80.45"/>
    <n v="539"/>
    <n v="8"/>
    <n v="59"/>
    <d v="1899-12-30T08:30:00"/>
    <d v="1899-12-30T17:29:00"/>
    <n v="4"/>
  </r>
  <r>
    <x v="7"/>
    <x v="3"/>
    <d v="1899-12-30T06:31:00"/>
    <d v="1899-12-30T06:38:00"/>
    <n v="2.12"/>
    <n v="83.64"/>
    <n v="398"/>
    <n v="6"/>
    <n v="38"/>
    <n v="2"/>
    <n v="58.36"/>
    <n v="391"/>
    <n v="6"/>
    <n v="31"/>
    <d v="1899-12-30T08:15:00"/>
    <d v="1899-12-30T14:49:00"/>
    <n v="4"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  <r>
    <x v="8"/>
    <x v="4"/>
    <m/>
    <m/>
    <m/>
    <m/>
    <m/>
    <m/>
    <m/>
    <m/>
    <m/>
    <m/>
    <m/>
    <m/>
    <m/>
    <m/>
    <m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00">
  <r>
    <x v="0"/>
    <x v="0"/>
    <d v="1899-12-30T02:20:00"/>
    <d v="1899-12-30T02:47:00"/>
    <n v="2.88"/>
    <n v="36.159999999999997"/>
    <n v="167"/>
    <n v="2"/>
    <n v="47"/>
    <n v="2"/>
    <n v="20.9"/>
    <n v="140"/>
    <n v="2"/>
    <n v="20"/>
    <d v="1899-12-30T10:10:00"/>
    <d v="1899-12-30T12:26:00"/>
    <n v="4"/>
  </r>
  <r>
    <x v="1"/>
    <x v="0"/>
    <d v="1899-12-30T08:01:00"/>
    <d v="1899-12-30T02:47:00"/>
    <n v="2.88"/>
    <n v="36.159999999999997"/>
    <n v="167"/>
    <n v="2"/>
    <n v="47"/>
    <n v="6"/>
    <n v="71.260000000000005"/>
    <n v="481"/>
    <n v="8"/>
    <n v="1"/>
    <d v="1899-12-30T07:32:00"/>
    <d v="1899-12-30T14:46:00"/>
    <n v="4"/>
  </r>
  <r>
    <x v="2"/>
    <x v="1"/>
    <d v="1899-12-30T09:42:00"/>
    <d v="1899-12-30T06:52:00"/>
    <n v="3.29"/>
    <n v="84.59"/>
    <n v="412"/>
    <n v="6"/>
    <n v="52"/>
    <n v="5"/>
    <n v="84.59"/>
    <n v="582"/>
    <n v="9"/>
    <n v="42"/>
    <d v="1899-12-30T07:53:00"/>
    <d v="1899-12-30T18:00:00"/>
    <n v="4"/>
  </r>
  <r>
    <x v="3"/>
    <x v="1"/>
    <d v="1899-12-30T08:13:00"/>
    <d v="1899-12-30T06:52:00"/>
    <n v="3.29"/>
    <n v="84.59"/>
    <n v="412"/>
    <n v="6"/>
    <n v="52"/>
    <n v="4"/>
    <n v="71.97"/>
    <n v="493"/>
    <n v="8"/>
    <n v="13"/>
    <d v="1899-12-30T07:53:00"/>
    <d v="1899-12-30T16:45:00"/>
    <n v="4"/>
  </r>
  <r>
    <x v="4"/>
    <x v="1"/>
    <d v="1899-12-30T07:51:00"/>
    <d v="1899-12-30T06:52:00"/>
    <n v="3.29"/>
    <n v="84.59"/>
    <n v="412"/>
    <n v="6"/>
    <n v="52"/>
    <n v="5"/>
    <n v="69.16"/>
    <n v="471"/>
    <n v="7"/>
    <n v="51"/>
    <d v="1899-12-30T07:48:00"/>
    <d v="1899-12-30T16:28:00"/>
    <n v="4"/>
  </r>
  <r>
    <x v="5"/>
    <x v="1"/>
    <d v="1899-12-30T08:55:00"/>
    <d v="1899-12-30T06:52:00"/>
    <n v="3.29"/>
    <n v="84.59"/>
    <n v="412"/>
    <n v="6"/>
    <n v="52"/>
    <n v="5"/>
    <n v="78.45"/>
    <n v="535"/>
    <n v="8"/>
    <n v="55"/>
    <d v="1899-12-30T07:54:00"/>
    <d v="1899-12-30T17:22:00"/>
    <n v="4"/>
  </r>
  <r>
    <x v="6"/>
    <x v="1"/>
    <d v="1899-12-30T08:02:00"/>
    <d v="1899-12-30T06:52:00"/>
    <n v="3.29"/>
    <n v="84.59"/>
    <n v="412"/>
    <n v="6"/>
    <n v="52"/>
    <n v="4"/>
    <n v="71.09"/>
    <n v="482"/>
    <n v="8"/>
    <n v="2"/>
    <d v="1899-12-30T07:45:00"/>
    <d v="1899-12-30T17:05:00"/>
    <n v="4"/>
  </r>
  <r>
    <x v="1"/>
    <x v="1"/>
    <d v="1899-12-30T06:58:00"/>
    <d v="1899-12-30T06:52:00"/>
    <n v="3.29"/>
    <n v="84.59"/>
    <n v="412"/>
    <n v="6"/>
    <n v="52"/>
    <n v="3"/>
    <n v="60.84"/>
    <n v="418"/>
    <n v="6"/>
    <n v="58"/>
    <d v="1899-12-30T07:53:00"/>
    <d v="1899-12-30T14:40:00"/>
    <n v="4"/>
  </r>
  <r>
    <x v="7"/>
    <x v="2"/>
    <d v="1899-12-30T07:16:00"/>
    <d v="1899-12-30T06:07:00"/>
    <n v="3.38"/>
    <n v="79"/>
    <n v="367"/>
    <n v="6"/>
    <n v="7"/>
    <n v="3"/>
    <n v="65.069999999999993"/>
    <n v="436"/>
    <n v="7"/>
    <n v="16"/>
    <d v="1899-12-30T08:18:00"/>
    <d v="1899-12-30T15:42:00"/>
    <n v="4"/>
  </r>
  <r>
    <x v="8"/>
    <x v="2"/>
    <d v="1899-12-30T10:07:00"/>
    <d v="1899-12-30T06:07:00"/>
    <n v="3.38"/>
    <n v="79"/>
    <n v="367"/>
    <n v="6"/>
    <n v="7"/>
    <n v="4"/>
    <n v="90.6"/>
    <n v="607"/>
    <n v="10"/>
    <n v="7"/>
    <d v="1899-12-30T08:27:00"/>
    <d v="1899-12-30T15:56:00"/>
    <n v="4"/>
  </r>
  <r>
    <x v="9"/>
    <x v="2"/>
    <d v="1899-12-30T07:06:00"/>
    <d v="1899-12-30T06:07:00"/>
    <n v="3.38"/>
    <n v="79"/>
    <n v="367"/>
    <n v="6"/>
    <n v="7"/>
    <n v="4"/>
    <n v="63.58"/>
    <n v="426"/>
    <n v="7"/>
    <n v="6"/>
    <d v="1899-12-30T08:22:00"/>
    <d v="1899-12-30T15:53:00"/>
    <n v="4"/>
  </r>
  <r>
    <x v="0"/>
    <x v="2"/>
    <d v="1899-12-30T05:47:00"/>
    <d v="1899-12-30T06:07:00"/>
    <n v="3.38"/>
    <n v="79"/>
    <n v="367"/>
    <n v="6"/>
    <n v="7"/>
    <n v="3"/>
    <n v="51.79"/>
    <n v="347"/>
    <n v="5"/>
    <n v="47"/>
    <d v="1899-12-30T08:08:00"/>
    <d v="1899-12-30T14:00:00"/>
    <n v="4"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  <r>
    <x v="10"/>
    <x v="3"/>
    <m/>
    <m/>
    <m/>
    <m/>
    <m/>
    <m/>
    <m/>
    <m/>
    <m/>
    <m/>
    <m/>
    <m/>
    <m/>
    <m/>
    <m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00">
  <r>
    <x v="0"/>
    <x v="0"/>
    <n v="5"/>
    <n v="50.73"/>
    <n v="85.03"/>
    <n v="4"/>
    <n v="41.86"/>
    <n v="68.599999999999994"/>
    <n v="4"/>
  </r>
  <r>
    <x v="1"/>
    <x v="0"/>
    <n v="4"/>
    <n v="45.69"/>
    <n v="72.41"/>
    <n v="3"/>
    <n v="36.93"/>
    <n v="57.37"/>
    <n v="4"/>
  </r>
  <r>
    <x v="2"/>
    <x v="1"/>
    <n v="2"/>
    <n v="70.45"/>
    <n v="91.79"/>
    <n v="1"/>
    <n v="67.91"/>
    <n v="85.22"/>
    <n v="4"/>
  </r>
  <r>
    <x v="2"/>
    <x v="2"/>
    <n v="4"/>
    <n v="46.12"/>
    <n v="76.72"/>
    <n v="4"/>
    <n v="46.12"/>
    <n v="76.72"/>
    <n v="4"/>
  </r>
  <r>
    <x v="3"/>
    <x v="0"/>
    <n v="3"/>
    <n v="42.39"/>
    <n v="65.37"/>
    <n v="3"/>
    <n v="42.39"/>
    <n v="65.37"/>
    <n v="4"/>
  </r>
  <r>
    <x v="3"/>
    <x v="3"/>
    <n v="5"/>
    <n v="33.58"/>
    <n v="62.54"/>
    <n v="4"/>
    <n v="29.1"/>
    <n v="52.99"/>
    <n v="4"/>
  </r>
  <r>
    <x v="4"/>
    <x v="0"/>
    <n v="4"/>
    <n v="44.48"/>
    <n v="90.6"/>
    <n v="4"/>
    <n v="44.48"/>
    <n v="90.6"/>
    <n v="4"/>
  </r>
  <r>
    <x v="5"/>
    <x v="1"/>
    <n v="2"/>
    <n v="62.84"/>
    <n v="80.599999999999994"/>
    <n v="2"/>
    <n v="62.84"/>
    <n v="80.599999999999994"/>
    <n v="4"/>
  </r>
  <r>
    <x v="5"/>
    <x v="2"/>
    <n v="3"/>
    <n v="39.4"/>
    <n v="61.49"/>
    <n v="3"/>
    <n v="39.4"/>
    <n v="61.49"/>
    <n v="4"/>
  </r>
  <r>
    <x v="6"/>
    <x v="4"/>
    <n v="3"/>
    <n v="68.599999999999994"/>
    <n v="90.59"/>
    <n v="2"/>
    <n v="63.73"/>
    <n v="81.19"/>
    <n v="4"/>
  </r>
  <r>
    <x v="6"/>
    <x v="0"/>
    <n v="4"/>
    <n v="32.39"/>
    <n v="63.88"/>
    <n v="4"/>
    <n v="32.39"/>
    <n v="63.88"/>
    <n v="4"/>
  </r>
  <r>
    <x v="7"/>
    <x v="5"/>
    <n v="2"/>
    <n v="13.73"/>
    <n v="21.04"/>
    <n v="2"/>
    <n v="13.73"/>
    <n v="21.04"/>
    <n v="4"/>
  </r>
  <r>
    <x v="7"/>
    <x v="0"/>
    <n v="3"/>
    <n v="34.03"/>
    <n v="52.09"/>
    <n v="3"/>
    <n v="34.03"/>
    <n v="52.09"/>
    <n v="4"/>
  </r>
  <r>
    <x v="8"/>
    <x v="0"/>
    <n v="5"/>
    <n v="41.56"/>
    <n v="69.459999999999994"/>
    <n v="5"/>
    <n v="41.56"/>
    <n v="69.459999999999994"/>
    <n v="4"/>
  </r>
  <r>
    <x v="8"/>
    <x v="3"/>
    <n v="4"/>
    <n v="48.36"/>
    <n v="76.12"/>
    <n v="3"/>
    <n v="41.64"/>
    <n v="62.99"/>
    <n v="4"/>
  </r>
  <r>
    <x v="9"/>
    <x v="0"/>
    <n v="5"/>
    <n v="49.56"/>
    <n v="78.739999999999995"/>
    <n v="4"/>
    <n v="36.36"/>
    <n v="60.26"/>
    <n v="4"/>
  </r>
  <r>
    <x v="10"/>
    <x v="1"/>
    <n v="2"/>
    <n v="40.6"/>
    <n v="58.36"/>
    <n v="2"/>
    <n v="40.6"/>
    <n v="58.36"/>
    <n v="4"/>
  </r>
  <r>
    <x v="10"/>
    <x v="2"/>
    <n v="2"/>
    <n v="49.25"/>
    <n v="72.39"/>
    <n v="2"/>
    <n v="49.25"/>
    <n v="72.39"/>
    <n v="4"/>
  </r>
  <r>
    <x v="11"/>
    <x v="4"/>
    <n v="4"/>
    <n v="42.16"/>
    <n v="61.06"/>
    <n v="3"/>
    <n v="35.22"/>
    <n v="55.52"/>
    <n v="4"/>
  </r>
  <r>
    <x v="11"/>
    <x v="0"/>
    <n v="4"/>
    <n v="47.05"/>
    <n v="71.239999999999995"/>
    <n v="4"/>
    <n v="47.05"/>
    <n v="71.239999999999995"/>
    <n v="4"/>
  </r>
  <r>
    <x v="12"/>
    <x v="5"/>
    <n v="6"/>
    <n v="35.11"/>
    <n v="71.41"/>
    <n v="6"/>
    <n v="35.11"/>
    <n v="71.41"/>
    <n v="4"/>
  </r>
  <r>
    <x v="12"/>
    <x v="0"/>
    <n v="3"/>
    <n v="42.07"/>
    <n v="60.84"/>
    <n v="3"/>
    <n v="42.07"/>
    <n v="60.84"/>
    <n v="4"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  <r>
    <x v="13"/>
    <x v="6"/>
    <m/>
    <m/>
    <m/>
    <m/>
    <m/>
    <m/>
    <m/>
  </r>
</pivotCacheRecords>
</file>

<file path=xl/pivotCache/pivotCacheRecords5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9">
  <r>
    <d v="2025-04-01T00:00:00"/>
    <s v="ORT"/>
    <n v="5"/>
    <n v="50.73"/>
    <n v="85.03"/>
    <n v="4"/>
    <n v="41.86"/>
    <n v="68.599999999999994"/>
  </r>
  <r>
    <d v="2025-04-03T00:00:00"/>
    <s v="ORT"/>
    <n v="4"/>
    <n v="45.69"/>
    <n v="72.41"/>
    <n v="3"/>
    <n v="36.93"/>
    <n v="57.37"/>
  </r>
  <r>
    <d v="2025-04-07T00:00:00"/>
    <s v="1.CH"/>
    <n v="2"/>
    <n v="70.45"/>
    <n v="91.79"/>
    <n v="1"/>
    <n v="67.91"/>
    <n v="85.22"/>
  </r>
  <r>
    <d v="2025-04-07T00:00:00"/>
    <s v="URO"/>
    <n v="4"/>
    <n v="46.12"/>
    <n v="76.72"/>
    <n v="4"/>
    <n v="46.12"/>
    <n v="76.72"/>
  </r>
  <r>
    <d v="2025-04-08T00:00:00"/>
    <s v="ORT"/>
    <n v="3"/>
    <n v="42.39"/>
    <n v="65.37"/>
    <n v="3"/>
    <n v="42.39"/>
    <n v="65.37"/>
  </r>
  <r>
    <d v="2025-04-08T00:00:00"/>
    <s v="PCHI"/>
    <n v="5"/>
    <n v="33.58"/>
    <n v="62.54"/>
    <n v="4"/>
    <n v="29.1"/>
    <n v="52.99"/>
  </r>
  <r>
    <d v="2025-04-10T00:00:00"/>
    <s v="ORT"/>
    <n v="4"/>
    <n v="44.48"/>
    <n v="90.6"/>
    <n v="4"/>
    <n v="44.48"/>
    <n v="90.6"/>
  </r>
  <r>
    <d v="2025-04-14T00:00:00"/>
    <s v="1.CH"/>
    <n v="2"/>
    <n v="62.84"/>
    <n v="80.599999999999994"/>
    <n v="2"/>
    <n v="62.84"/>
    <n v="80.599999999999994"/>
  </r>
  <r>
    <d v="2025-04-14T00:00:00"/>
    <s v="URO"/>
    <n v="3"/>
    <n v="39.4"/>
    <n v="61.49"/>
    <n v="3"/>
    <n v="39.4"/>
    <n v="61.49"/>
  </r>
  <r>
    <d v="2025-04-15T00:00:00"/>
    <s v="2.CH"/>
    <n v="3"/>
    <n v="68.599999999999994"/>
    <n v="90.59"/>
    <n v="2"/>
    <n v="63.73"/>
    <n v="81.19"/>
  </r>
  <r>
    <d v="2025-04-15T00:00:00"/>
    <s v="ORT"/>
    <n v="4"/>
    <n v="32.39"/>
    <n v="63.88"/>
    <n v="4"/>
    <n v="32.39"/>
    <n v="63.88"/>
  </r>
  <r>
    <d v="2025-04-17T00:00:00"/>
    <s v="KÚČO"/>
    <n v="2"/>
    <n v="13.73"/>
    <n v="21.04"/>
    <n v="2"/>
    <n v="13.73"/>
    <n v="21.04"/>
  </r>
  <r>
    <d v="2025-04-17T00:00:00"/>
    <s v="ORT"/>
    <n v="3"/>
    <n v="34.03"/>
    <n v="52.09"/>
    <n v="3"/>
    <n v="34.03"/>
    <n v="52.09"/>
  </r>
  <r>
    <d v="2025-04-22T00:00:00"/>
    <s v="ORT"/>
    <n v="5"/>
    <n v="41.56"/>
    <n v="69.459999999999994"/>
    <n v="5"/>
    <n v="41.56"/>
    <n v="69.459999999999994"/>
  </r>
  <r>
    <d v="2025-04-22T00:00:00"/>
    <s v="PCHI"/>
    <n v="4"/>
    <n v="48.36"/>
    <n v="76.12"/>
    <n v="3"/>
    <n v="41.64"/>
    <n v="62.99"/>
  </r>
  <r>
    <d v="2025-04-24T00:00:00"/>
    <s v="ORT"/>
    <n v="5"/>
    <n v="49.56"/>
    <n v="78.739999999999995"/>
    <n v="4"/>
    <n v="36.36"/>
    <n v="60.26"/>
  </r>
  <r>
    <d v="2025-04-28T00:00:00"/>
    <s v="1.CH"/>
    <n v="2"/>
    <n v="40.6"/>
    <n v="58.36"/>
    <n v="2"/>
    <n v="40.6"/>
    <n v="58.36"/>
  </r>
  <r>
    <d v="2025-04-28T00:00:00"/>
    <s v="URO"/>
    <n v="2"/>
    <n v="49.25"/>
    <n v="72.39"/>
    <n v="2"/>
    <n v="49.25"/>
    <n v="72.39"/>
  </r>
  <r>
    <d v="2025-04-29T00:00:00"/>
    <s v="2.CH"/>
    <n v="4"/>
    <n v="42.16"/>
    <n v="61.06"/>
    <n v="3"/>
    <n v="35.22"/>
    <n v="55.52"/>
  </r>
  <r>
    <d v="2025-04-29T00:00:00"/>
    <s v="ORT"/>
    <n v="4"/>
    <n v="47.05"/>
    <n v="71.239999999999995"/>
    <n v="4"/>
    <n v="47.05"/>
    <n v="71.239999999999995"/>
  </r>
  <r>
    <d v="2025-04-30T00:00:00"/>
    <s v="KÚČO"/>
    <n v="6"/>
    <n v="35.11"/>
    <n v="71.41"/>
    <n v="6"/>
    <n v="35.11"/>
    <n v="71.41"/>
  </r>
  <r>
    <d v="2025-04-30T00:00:00"/>
    <s v="ORT"/>
    <n v="3"/>
    <n v="42.07"/>
    <n v="60.84"/>
    <n v="3"/>
    <n v="42.07"/>
    <n v="60.84"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  <r>
    <m/>
    <m/>
    <m/>
    <m/>
    <m/>
    <m/>
    <m/>
    <m/>
  </r>
</pivotCacheRecords>
</file>

<file path=xl/pivotCache/pivotCacheRecords6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9">
  <r>
    <x v="0"/>
    <x v="0"/>
    <n v="5"/>
    <n v="40.15"/>
    <n v="68.510000000000005"/>
    <n v="4"/>
    <n v="34.33"/>
    <n v="55.67"/>
  </r>
  <r>
    <x v="0"/>
    <x v="1"/>
    <n v="5"/>
    <n v="50.73"/>
    <n v="85.03"/>
    <n v="4"/>
    <n v="41.86"/>
    <n v="68.599999999999994"/>
  </r>
  <r>
    <x v="1"/>
    <x v="1"/>
    <n v="4"/>
    <n v="45.69"/>
    <n v="72.41"/>
    <n v="3"/>
    <n v="36.93"/>
    <n v="57.37"/>
  </r>
  <r>
    <x v="2"/>
    <x v="2"/>
    <n v="4"/>
    <n v="46.12"/>
    <n v="76.72"/>
    <n v="4"/>
    <n v="46.12"/>
    <n v="76.72"/>
  </r>
  <r>
    <x v="2"/>
    <x v="3"/>
    <n v="2"/>
    <n v="70.45"/>
    <n v="91.79"/>
    <n v="1"/>
    <n v="67.91"/>
    <n v="85.22"/>
  </r>
  <r>
    <x v="3"/>
    <x v="0"/>
    <n v="5"/>
    <n v="33.58"/>
    <n v="62.54"/>
    <n v="4"/>
    <n v="29.1"/>
    <n v="52.99"/>
  </r>
  <r>
    <x v="3"/>
    <x v="4"/>
    <n v="3"/>
    <n v="42.39"/>
    <n v="65.37"/>
    <n v="3"/>
    <n v="42.39"/>
    <n v="65.37"/>
  </r>
  <r>
    <x v="4"/>
    <x v="4"/>
    <n v="4"/>
    <n v="44.48"/>
    <n v="90.6"/>
    <n v="4"/>
    <n v="44.48"/>
    <n v="90.6"/>
  </r>
  <r>
    <x v="5"/>
    <x v="2"/>
    <n v="3"/>
    <n v="39.4"/>
    <n v="61.49"/>
    <n v="3"/>
    <n v="39.4"/>
    <n v="61.49"/>
  </r>
  <r>
    <x v="5"/>
    <x v="3"/>
    <n v="2"/>
    <n v="62.84"/>
    <n v="80.599999999999994"/>
    <n v="2"/>
    <n v="62.84"/>
    <n v="80.599999999999994"/>
  </r>
  <r>
    <x v="6"/>
    <x v="5"/>
    <n v="3"/>
    <n v="68.599999999999994"/>
    <n v="90.59"/>
    <n v="2"/>
    <n v="63.73"/>
    <n v="81.19"/>
  </r>
  <r>
    <x v="6"/>
    <x v="4"/>
    <n v="4"/>
    <n v="32.39"/>
    <n v="63.88"/>
    <n v="4"/>
    <n v="32.39"/>
    <n v="63.88"/>
  </r>
  <r>
    <x v="7"/>
    <x v="6"/>
    <n v="2"/>
    <n v="13.73"/>
    <n v="21.04"/>
    <n v="2"/>
    <n v="13.73"/>
    <n v="21.04"/>
  </r>
  <r>
    <x v="7"/>
    <x v="4"/>
    <n v="3"/>
    <n v="34.03"/>
    <n v="52.09"/>
    <n v="3"/>
    <n v="34.03"/>
    <n v="52.09"/>
  </r>
  <r>
    <x v="8"/>
    <x v="0"/>
    <n v="4"/>
    <n v="48.36"/>
    <n v="76.12"/>
    <n v="3"/>
    <n v="41.64"/>
    <n v="62.99"/>
  </r>
  <r>
    <x v="8"/>
    <x v="1"/>
    <n v="5"/>
    <n v="41.56"/>
    <n v="69.459999999999994"/>
    <n v="5"/>
    <n v="41.56"/>
    <n v="69.459999999999994"/>
  </r>
  <r>
    <x v="9"/>
    <x v="1"/>
    <n v="5"/>
    <n v="49.56"/>
    <n v="78.739999999999995"/>
    <n v="4"/>
    <n v="36.36"/>
    <n v="60.26"/>
  </r>
  <r>
    <x v="10"/>
    <x v="2"/>
    <n v="2"/>
    <n v="49.25"/>
    <n v="72.39"/>
    <n v="2"/>
    <n v="49.25"/>
    <n v="72.39"/>
  </r>
  <r>
    <x v="10"/>
    <x v="3"/>
    <n v="2"/>
    <n v="40.6"/>
    <n v="58.36"/>
    <n v="2"/>
    <n v="40.6"/>
    <n v="58.36"/>
  </r>
  <r>
    <x v="11"/>
    <x v="5"/>
    <n v="4"/>
    <n v="42.16"/>
    <n v="61.06"/>
    <n v="3"/>
    <n v="35.22"/>
    <n v="55.52"/>
  </r>
  <r>
    <x v="11"/>
    <x v="1"/>
    <n v="4"/>
    <n v="47.05"/>
    <n v="71.239999999999995"/>
    <n v="4"/>
    <n v="47.05"/>
    <n v="71.239999999999995"/>
  </r>
  <r>
    <x v="12"/>
    <x v="6"/>
    <n v="6"/>
    <n v="35.11"/>
    <n v="71.41"/>
    <n v="6"/>
    <n v="35.11"/>
    <n v="71.41"/>
  </r>
  <r>
    <x v="12"/>
    <x v="1"/>
    <n v="3"/>
    <n v="42.07"/>
    <n v="60.84"/>
    <n v="3"/>
    <n v="42.07"/>
    <n v="60.84"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  <r>
    <x v="13"/>
    <x v="7"/>
    <m/>
    <m/>
    <m/>
    <m/>
    <m/>
    <m/>
  </r>
</pivotCacheRecords>
</file>

<file path=xl/pivotCache/pivotCacheRecords7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00">
  <r>
    <x v="0"/>
    <x v="0"/>
    <n v="5"/>
    <n v="40.15"/>
    <n v="68.510000000000005"/>
    <n v="4"/>
    <n v="34.33"/>
    <n v="55.67"/>
    <n v="4"/>
  </r>
  <r>
    <x v="0"/>
    <x v="1"/>
    <n v="5"/>
    <n v="50.73"/>
    <n v="85.03"/>
    <n v="4"/>
    <n v="41.86"/>
    <n v="68.599999999999994"/>
    <n v="4"/>
  </r>
  <r>
    <x v="1"/>
    <x v="1"/>
    <n v="4"/>
    <n v="45.69"/>
    <n v="72.41"/>
    <n v="3"/>
    <n v="36.93"/>
    <n v="57.37"/>
    <n v="4"/>
  </r>
  <r>
    <x v="2"/>
    <x v="2"/>
    <n v="4"/>
    <n v="46.12"/>
    <n v="76.72"/>
    <n v="4"/>
    <n v="46.12"/>
    <n v="76.72"/>
    <n v="4"/>
  </r>
  <r>
    <x v="2"/>
    <x v="3"/>
    <n v="2"/>
    <n v="70.45"/>
    <n v="91.79"/>
    <n v="1"/>
    <n v="67.91"/>
    <n v="85.22"/>
    <n v="4"/>
  </r>
  <r>
    <x v="3"/>
    <x v="0"/>
    <n v="5"/>
    <n v="33.58"/>
    <n v="62.54"/>
    <n v="4"/>
    <n v="29.1"/>
    <n v="52.99"/>
    <n v="4"/>
  </r>
  <r>
    <x v="3"/>
    <x v="4"/>
    <n v="3"/>
    <n v="42.39"/>
    <n v="65.37"/>
    <n v="3"/>
    <n v="42.39"/>
    <n v="65.37"/>
    <n v="4"/>
  </r>
  <r>
    <x v="4"/>
    <x v="4"/>
    <n v="4"/>
    <n v="44.48"/>
    <n v="90.6"/>
    <n v="4"/>
    <n v="44.48"/>
    <n v="90.6"/>
    <n v="4"/>
  </r>
  <r>
    <x v="5"/>
    <x v="2"/>
    <n v="3"/>
    <n v="39.4"/>
    <n v="61.49"/>
    <n v="3"/>
    <n v="39.4"/>
    <n v="61.49"/>
    <n v="4"/>
  </r>
  <r>
    <x v="5"/>
    <x v="3"/>
    <n v="2"/>
    <n v="62.84"/>
    <n v="80.599999999999994"/>
    <n v="2"/>
    <n v="62.84"/>
    <n v="80.599999999999994"/>
    <n v="4"/>
  </r>
  <r>
    <x v="6"/>
    <x v="5"/>
    <n v="3"/>
    <n v="68.599999999999994"/>
    <n v="90.59"/>
    <n v="2"/>
    <n v="63.73"/>
    <n v="81.19"/>
    <n v="4"/>
  </r>
  <r>
    <x v="6"/>
    <x v="4"/>
    <n v="4"/>
    <n v="32.39"/>
    <n v="63.88"/>
    <n v="4"/>
    <n v="32.39"/>
    <n v="63.88"/>
    <n v="4"/>
  </r>
  <r>
    <x v="7"/>
    <x v="6"/>
    <n v="2"/>
    <n v="13.73"/>
    <n v="21.04"/>
    <n v="2"/>
    <n v="13.73"/>
    <n v="21.04"/>
    <n v="4"/>
  </r>
  <r>
    <x v="7"/>
    <x v="4"/>
    <n v="3"/>
    <n v="34.03"/>
    <n v="52.09"/>
    <n v="3"/>
    <n v="34.03"/>
    <n v="52.09"/>
    <n v="4"/>
  </r>
  <r>
    <x v="8"/>
    <x v="0"/>
    <n v="4"/>
    <n v="48.36"/>
    <n v="76.12"/>
    <n v="3"/>
    <n v="41.64"/>
    <n v="62.99"/>
    <n v="4"/>
  </r>
  <r>
    <x v="8"/>
    <x v="1"/>
    <n v="5"/>
    <n v="41.56"/>
    <n v="69.459999999999994"/>
    <n v="5"/>
    <n v="41.56"/>
    <n v="69.459999999999994"/>
    <n v="4"/>
  </r>
  <r>
    <x v="9"/>
    <x v="1"/>
    <n v="5"/>
    <n v="49.56"/>
    <n v="78.739999999999995"/>
    <n v="4"/>
    <n v="36.36"/>
    <n v="60.26"/>
    <n v="4"/>
  </r>
  <r>
    <x v="10"/>
    <x v="2"/>
    <n v="2"/>
    <n v="49.25"/>
    <n v="72.39"/>
    <n v="2"/>
    <n v="49.25"/>
    <n v="72.39"/>
    <n v="4"/>
  </r>
  <r>
    <x v="10"/>
    <x v="3"/>
    <n v="2"/>
    <n v="40.6"/>
    <n v="58.36"/>
    <n v="2"/>
    <n v="40.6"/>
    <n v="58.36"/>
    <n v="4"/>
  </r>
  <r>
    <x v="11"/>
    <x v="5"/>
    <n v="4"/>
    <n v="42.16"/>
    <n v="61.06"/>
    <n v="3"/>
    <n v="35.22"/>
    <n v="55.52"/>
    <n v="4"/>
  </r>
  <r>
    <x v="11"/>
    <x v="1"/>
    <n v="4"/>
    <n v="47.05"/>
    <n v="71.239999999999995"/>
    <n v="4"/>
    <n v="47.05"/>
    <n v="71.239999999999995"/>
    <n v="4"/>
  </r>
  <r>
    <x v="12"/>
    <x v="6"/>
    <n v="6"/>
    <n v="35.11"/>
    <n v="71.41"/>
    <n v="6"/>
    <n v="35.11"/>
    <n v="71.41"/>
    <n v="4"/>
  </r>
  <r>
    <x v="12"/>
    <x v="1"/>
    <n v="3"/>
    <n v="42.07"/>
    <n v="60.84"/>
    <n v="3"/>
    <n v="42.07"/>
    <n v="60.84"/>
    <n v="4"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  <r>
    <x v="13"/>
    <x v="7"/>
    <m/>
    <m/>
    <m/>
    <m/>
    <m/>
    <m/>
    <m/>
  </r>
</pivotCacheRecords>
</file>

<file path=xl/pivotCache/pivotCacheRecords8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4">
  <r>
    <x v="0"/>
    <x v="0"/>
    <n v="3"/>
    <n v="37.46"/>
    <n v="57.61"/>
    <n v="3"/>
    <n v="37.46"/>
    <n v="57.61"/>
    <n v="10"/>
  </r>
  <r>
    <x v="1"/>
    <x v="1"/>
    <n v="5"/>
    <n v="46.72"/>
    <n v="77.760000000000005"/>
    <n v="4"/>
    <n v="41.49"/>
    <n v="64.33"/>
    <n v="10"/>
  </r>
  <r>
    <x v="2"/>
    <x v="0"/>
    <n v="1"/>
    <n v="87.14"/>
    <n v="99.86"/>
    <n v="1"/>
    <n v="87.14"/>
    <n v="99.86"/>
    <n v="10"/>
  </r>
  <r>
    <x v="3"/>
    <x v="0"/>
    <n v="3"/>
    <n v="51.34"/>
    <n v="81.040000000000006"/>
    <n v="2"/>
    <n v="41.64"/>
    <n v="60.9"/>
    <n v="10"/>
  </r>
  <r>
    <x v="3"/>
    <x v="2"/>
    <n v="8"/>
    <n v="46.92"/>
    <n v="94.42"/>
    <n v="5"/>
    <n v="37.54"/>
    <n v="66.28"/>
    <n v="10"/>
  </r>
  <r>
    <x v="4"/>
    <x v="0"/>
    <n v="4"/>
    <n v="62.12"/>
    <n v="92.56"/>
    <n v="2"/>
    <n v="42.84"/>
    <n v="65.37"/>
    <n v="10"/>
  </r>
  <r>
    <x v="5"/>
    <x v="3"/>
    <n v="4"/>
    <n v="42.99"/>
    <n v="66.72"/>
    <n v="4"/>
    <n v="42.99"/>
    <n v="66.72"/>
    <n v="10"/>
  </r>
  <r>
    <x v="6"/>
    <x v="4"/>
    <n v="5"/>
    <n v="61.24"/>
    <n v="91.72"/>
    <n v="4"/>
    <n v="64.37"/>
    <n v="92.1"/>
    <n v="10"/>
  </r>
  <r>
    <x v="7"/>
    <x v="0"/>
    <n v="3"/>
    <n v="69.63"/>
    <n v="93.05"/>
    <n v="3"/>
    <n v="69.63"/>
    <n v="93.05"/>
    <n v="10"/>
  </r>
  <r>
    <x v="8"/>
    <x v="0"/>
    <n v="4"/>
    <n v="53.58"/>
    <n v="82.39"/>
    <n v="3"/>
    <n v="52.54"/>
    <n v="76.87"/>
    <n v="10"/>
  </r>
  <r>
    <x v="9"/>
    <x v="1"/>
    <n v="6"/>
    <n v="18.36"/>
    <n v="50.3"/>
    <n v="6"/>
    <n v="18.36"/>
    <n v="50.3"/>
    <n v="10"/>
  </r>
  <r>
    <x v="10"/>
    <x v="5"/>
    <n v="6"/>
    <n v="46.27"/>
    <n v="89.36"/>
    <n v="4"/>
    <n v="26.27"/>
    <n v="61.94"/>
    <n v="10"/>
  </r>
  <r>
    <x v="10"/>
    <x v="2"/>
    <n v="5"/>
    <n v="54.55"/>
    <n v="89.44"/>
    <n v="3"/>
    <n v="45.67"/>
    <n v="64.33"/>
    <n v="10"/>
  </r>
  <r>
    <x v="11"/>
    <x v="0"/>
    <n v="3"/>
    <n v="67.37"/>
    <n v="94.07"/>
    <n v="2"/>
    <n v="41.19"/>
    <n v="61.04"/>
    <n v="10"/>
  </r>
  <r>
    <x v="12"/>
    <x v="0"/>
    <n v="3"/>
    <n v="57.31"/>
    <n v="74.78"/>
    <n v="3"/>
    <n v="57.31"/>
    <n v="74.78"/>
    <n v="10"/>
  </r>
  <r>
    <x v="12"/>
    <x v="2"/>
    <n v="4"/>
    <n v="20.9"/>
    <n v="39.1"/>
    <n v="4"/>
    <n v="20.9"/>
    <n v="39.1"/>
    <n v="10"/>
  </r>
  <r>
    <x v="13"/>
    <x v="3"/>
    <n v="5"/>
    <n v="42.09"/>
    <n v="73.73"/>
    <n v="4"/>
    <n v="38.36"/>
    <n v="65.22"/>
    <n v="10"/>
  </r>
  <r>
    <x v="14"/>
    <x v="0"/>
    <n v="2"/>
    <n v="77.680000000000007"/>
    <n v="98.19"/>
    <n v="2"/>
    <n v="77.680000000000007"/>
    <n v="98.19"/>
    <n v="10"/>
  </r>
  <r>
    <x v="15"/>
    <x v="0"/>
    <n v="3"/>
    <n v="50"/>
    <n v="82.69"/>
    <n v="3"/>
    <n v="50"/>
    <n v="82.69"/>
    <n v="10"/>
  </r>
  <r>
    <x v="15"/>
    <x v="2"/>
    <n v="6"/>
    <n v="62.46"/>
    <n v="93.33"/>
    <n v="5"/>
    <n v="58.7"/>
    <n v="83.77"/>
    <n v="10"/>
  </r>
  <r>
    <x v="16"/>
    <x v="0"/>
    <n v="4"/>
    <n v="45.52"/>
    <n v="70.150000000000006"/>
    <n v="3"/>
    <n v="42.24"/>
    <n v="64.48"/>
    <n v="10"/>
  </r>
  <r>
    <x v="17"/>
    <x v="1"/>
    <n v="8"/>
    <n v="37.31"/>
    <n v="76.42"/>
    <n v="7"/>
    <n v="31.79"/>
    <n v="64.63"/>
    <n v="10"/>
  </r>
  <r>
    <x v="17"/>
    <x v="2"/>
    <n v="4"/>
    <n v="23.73"/>
    <n v="48.96"/>
    <n v="4"/>
    <n v="23.73"/>
    <n v="48.96"/>
    <n v="10"/>
  </r>
  <r>
    <x v="18"/>
    <x v="6"/>
    <m/>
    <m/>
    <m/>
    <m/>
    <m/>
    <m/>
    <m/>
  </r>
</pivotCacheRecords>
</file>

<file path=xl/pivotCache/pivotCacheRecords9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3">
  <r>
    <x v="0"/>
    <x v="0"/>
    <n v="2"/>
    <n v="69.13"/>
    <n v="85.9"/>
    <n v="1"/>
    <n v="58.66"/>
    <n v="69.099999999999994"/>
    <n v="10"/>
  </r>
  <r>
    <x v="0"/>
    <x v="1"/>
    <n v="4"/>
    <n v="34.18"/>
    <n v="60.6"/>
    <n v="4"/>
    <n v="34.18"/>
    <n v="60.6"/>
    <n v="10"/>
  </r>
  <r>
    <x v="1"/>
    <x v="2"/>
    <n v="2"/>
    <n v="20.149999999999999"/>
    <n v="25.97"/>
    <n v="2"/>
    <n v="20.149999999999999"/>
    <n v="25.97"/>
    <n v="10"/>
  </r>
  <r>
    <x v="2"/>
    <x v="0"/>
    <n v="5"/>
    <n v="61.26"/>
    <n v="92.58"/>
    <n v="3"/>
    <n v="56.72"/>
    <n v="83.43"/>
    <n v="10"/>
  </r>
  <r>
    <x v="2"/>
    <x v="3"/>
    <n v="6"/>
    <n v="59.06"/>
    <n v="92.98"/>
    <n v="4"/>
    <n v="46.05"/>
    <n v="71.05"/>
    <n v="10"/>
  </r>
  <r>
    <x v="3"/>
    <x v="4"/>
    <n v="4"/>
    <n v="25.67"/>
    <n v="42.84"/>
    <n v="4"/>
    <n v="25.67"/>
    <n v="42.84"/>
    <n v="10"/>
  </r>
  <r>
    <x v="4"/>
    <x v="0"/>
    <n v="4"/>
    <n v="63.03"/>
    <n v="95.63"/>
    <n v="2"/>
    <n v="56.27"/>
    <n v="76.27"/>
    <n v="10"/>
  </r>
  <r>
    <x v="4"/>
    <x v="3"/>
    <n v="5"/>
    <n v="50.58"/>
    <n v="81.73"/>
    <n v="4"/>
    <n v="40.35"/>
    <n v="66.81"/>
    <n v="10"/>
  </r>
  <r>
    <x v="5"/>
    <x v="5"/>
    <n v="4"/>
    <n v="51.2"/>
    <n v="87.73"/>
    <n v="3"/>
    <n v="49.25"/>
    <n v="80.599999999999994"/>
    <n v="10"/>
  </r>
  <r>
    <x v="5"/>
    <x v="3"/>
    <n v="4"/>
    <n v="60.09"/>
    <n v="87.23"/>
    <n v="3"/>
    <n v="46.88"/>
    <n v="69.38"/>
    <n v="10"/>
  </r>
  <r>
    <x v="6"/>
    <x v="0"/>
    <n v="4"/>
    <n v="54.18"/>
    <n v="84.48"/>
    <n v="3"/>
    <n v="51.19"/>
    <n v="75.819999999999993"/>
    <n v="10"/>
  </r>
  <r>
    <x v="6"/>
    <x v="3"/>
    <n v="5"/>
    <n v="48.25"/>
    <n v="82.07"/>
    <n v="4"/>
    <n v="37.9"/>
    <n v="65.45"/>
    <n v="10"/>
  </r>
  <r>
    <x v="7"/>
    <x v="2"/>
    <n v="2"/>
    <n v="20.6"/>
    <n v="24.78"/>
    <n v="3"/>
    <n v="24.48"/>
    <n v="26"/>
    <n v="10"/>
  </r>
  <r>
    <x v="8"/>
    <x v="0"/>
    <n v="2"/>
    <n v="55.22"/>
    <n v="72.84"/>
    <n v="2"/>
    <n v="55.22"/>
    <n v="72.84"/>
    <n v="10"/>
  </r>
  <r>
    <x v="8"/>
    <x v="3"/>
    <n v="4"/>
    <n v="43.13"/>
    <n v="75.88"/>
    <n v="4"/>
    <n v="43.13"/>
    <n v="75.88"/>
    <n v="10"/>
  </r>
  <r>
    <x v="9"/>
    <x v="4"/>
    <n v="3"/>
    <n v="55.67"/>
    <n v="73.73"/>
    <n v="2"/>
    <n v="54.18"/>
    <n v="67.91"/>
    <n v="10"/>
  </r>
  <r>
    <x v="10"/>
    <x v="0"/>
    <n v="4"/>
    <n v="52.69"/>
    <n v="80.45"/>
    <n v="3"/>
    <n v="49.85"/>
    <n v="70.45"/>
    <n v="10"/>
  </r>
  <r>
    <x v="10"/>
    <x v="1"/>
    <n v="5"/>
    <n v="57.16"/>
    <n v="87.61"/>
    <n v="4"/>
    <n v="48.21"/>
    <n v="72.69"/>
    <n v="10"/>
  </r>
  <r>
    <x v="11"/>
    <x v="5"/>
    <n v="4"/>
    <n v="60.15"/>
    <n v="89.1"/>
    <n v="2"/>
    <n v="49.85"/>
    <n v="67.61"/>
    <n v="10"/>
  </r>
  <r>
    <x v="11"/>
    <x v="3"/>
    <n v="5"/>
    <n v="56.67"/>
    <n v="92.03"/>
    <n v="4"/>
    <n v="42.17"/>
    <n v="71.010000000000005"/>
    <n v="10"/>
  </r>
  <r>
    <x v="12"/>
    <x v="5"/>
    <n v="4"/>
    <n v="42.09"/>
    <n v="64.180000000000007"/>
    <n v="4"/>
    <n v="42.09"/>
    <n v="64.180000000000007"/>
    <n v="10"/>
  </r>
  <r>
    <x v="12"/>
    <x v="1"/>
    <n v="5"/>
    <n v="37.01"/>
    <n v="67.61"/>
    <n v="5"/>
    <n v="37.01"/>
    <n v="67.61"/>
    <n v="10"/>
  </r>
  <r>
    <x v="13"/>
    <x v="6"/>
    <m/>
    <m/>
    <m/>
    <m/>
    <m/>
    <m/>
    <m/>
  </r>
</pivotCacheRecords>
</file>

<file path=xl/pivotCache/pivotCacheRecords10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9">
  <r>
    <x v="0"/>
    <x v="0"/>
    <d v="1899-12-30T07:38:00"/>
    <d v="1899-12-30T06:13:00"/>
    <n v="3.71"/>
    <n v="77.599999999999994"/>
    <n v="373"/>
    <n v="6"/>
    <n v="13"/>
    <n v="5"/>
    <n v="68.36"/>
    <n v="458"/>
    <n v="7"/>
    <n v="38"/>
    <d v="1899-12-30T08:10:00"/>
    <d v="1899-12-30T16:46:00"/>
  </r>
  <r>
    <x v="1"/>
    <x v="0"/>
    <d v="1899-12-30T06:56:00"/>
    <d v="1899-12-30T06:13:00"/>
    <n v="3.71"/>
    <n v="77.599999999999994"/>
    <n v="373"/>
    <n v="6"/>
    <n v="13"/>
    <n v="5"/>
    <n v="62.09"/>
    <n v="416"/>
    <n v="6"/>
    <n v="56"/>
    <d v="1899-12-30T08:08:00"/>
    <d v="1899-12-30T16:10:00"/>
  </r>
  <r>
    <x v="2"/>
    <x v="0"/>
    <d v="1899-12-30T08:28:00"/>
    <d v="1899-12-30T06:13:00"/>
    <n v="3.71"/>
    <n v="77.599999999999994"/>
    <n v="373"/>
    <n v="6"/>
    <n v="13"/>
    <n v="4"/>
    <n v="75.819999999999993"/>
    <n v="508"/>
    <n v="8"/>
    <n v="28"/>
    <d v="1899-12-30T08:12:00"/>
    <d v="1899-12-30T16:56:00"/>
  </r>
  <r>
    <x v="3"/>
    <x v="1"/>
    <d v="1899-12-30T10:24:00"/>
    <d v="1899-12-30T06:34:00"/>
    <n v="3.95"/>
    <n v="71.75"/>
    <n v="394"/>
    <n v="6"/>
    <n v="34"/>
    <n v="3"/>
    <n v="90.3"/>
    <n v="624"/>
    <n v="10"/>
    <n v="24"/>
    <d v="1899-12-30T08:27:00"/>
    <d v="1899-12-30T19:06:00"/>
  </r>
  <r>
    <x v="4"/>
    <x v="1"/>
    <d v="1899-12-30T09:47:00"/>
    <d v="1899-12-30T06:34:00"/>
    <n v="3.95"/>
    <n v="71.75"/>
    <n v="394"/>
    <n v="6"/>
    <n v="34"/>
    <n v="4"/>
    <n v="60.96"/>
    <n v="587"/>
    <n v="9"/>
    <n v="47"/>
    <d v="1899-12-30T08:11:00"/>
    <d v="1899-12-30T23:38:00"/>
  </r>
  <r>
    <x v="5"/>
    <x v="2"/>
    <d v="1899-12-30T08:32:00"/>
    <d v="1899-12-30T06:53:00"/>
    <n v="2.29"/>
    <n v="84.11"/>
    <n v="413"/>
    <n v="6"/>
    <n v="53"/>
    <n v="4"/>
    <n v="76.42"/>
    <n v="512"/>
    <n v="8"/>
    <n v="32"/>
    <d v="1899-12-30T08:20:00"/>
    <d v="1899-12-30T17:14:00"/>
  </r>
  <r>
    <x v="6"/>
    <x v="2"/>
    <d v="1899-12-30T06:52:00"/>
    <d v="1899-12-30T06:53:00"/>
    <n v="2.29"/>
    <n v="84.11"/>
    <n v="413"/>
    <n v="6"/>
    <n v="53"/>
    <n v="3"/>
    <n v="61.49"/>
    <n v="412"/>
    <n v="6"/>
    <n v="52"/>
    <d v="1899-12-30T08:11:00"/>
    <d v="1899-12-30T15:13:00"/>
  </r>
  <r>
    <x v="7"/>
    <x v="2"/>
    <d v="1899-12-30T08:05:00"/>
    <d v="1899-12-30T06:53:00"/>
    <n v="2.29"/>
    <n v="84.11"/>
    <n v="413"/>
    <n v="6"/>
    <n v="53"/>
    <n v="2"/>
    <n v="72.39"/>
    <n v="485"/>
    <n v="8"/>
    <n v="5"/>
    <d v="1899-12-30T09:00:00"/>
    <d v="1899-12-30T16:25:00"/>
  </r>
  <r>
    <x v="5"/>
    <x v="3"/>
    <d v="1899-12-30T10:13:00"/>
    <d v="1899-12-30T06:38:00"/>
    <n v="2.12"/>
    <n v="83.64"/>
    <n v="398"/>
    <n v="6"/>
    <n v="38"/>
    <n v="2"/>
    <n v="91.49"/>
    <n v="613"/>
    <n v="10"/>
    <n v="13"/>
    <d v="1899-12-30T08:40:00"/>
    <d v="1899-12-30T18:10:00"/>
  </r>
  <r>
    <x v="6"/>
    <x v="3"/>
    <d v="1899-12-30T08:59:00"/>
    <d v="1899-12-30T06:38:00"/>
    <n v="2.12"/>
    <n v="83.64"/>
    <n v="398"/>
    <n v="6"/>
    <n v="38"/>
    <n v="2"/>
    <n v="80.45"/>
    <n v="539"/>
    <n v="8"/>
    <n v="59"/>
    <d v="1899-12-30T08:30:00"/>
    <d v="1899-12-30T17:29:00"/>
  </r>
  <r>
    <x v="7"/>
    <x v="3"/>
    <d v="1899-12-30T06:31:00"/>
    <d v="1899-12-30T06:38:00"/>
    <n v="2.12"/>
    <n v="83.64"/>
    <n v="398"/>
    <n v="6"/>
    <n v="38"/>
    <n v="2"/>
    <n v="58.36"/>
    <n v="391"/>
    <n v="6"/>
    <n v="31"/>
    <d v="1899-12-30T08:15:00"/>
    <d v="1899-12-30T14:49:00"/>
  </r>
  <r>
    <x v="8"/>
    <x v="4"/>
    <d v="1899-12-30T02:20:00"/>
    <d v="1899-12-30T02:47:00"/>
    <n v="2.88"/>
    <n v="36.159999999999997"/>
    <n v="167"/>
    <n v="2"/>
    <n v="47"/>
    <n v="2"/>
    <n v="20.9"/>
    <n v="140"/>
    <n v="2"/>
    <n v="20"/>
    <d v="1899-12-30T10:10:00"/>
    <d v="1899-12-30T12:26:00"/>
  </r>
  <r>
    <x v="9"/>
    <x v="4"/>
    <d v="1899-12-30T08:01:00"/>
    <d v="1899-12-30T02:47:00"/>
    <n v="2.88"/>
    <n v="36.159999999999997"/>
    <n v="167"/>
    <n v="2"/>
    <n v="47"/>
    <n v="6"/>
    <n v="71.260000000000005"/>
    <n v="481"/>
    <n v="8"/>
    <n v="1"/>
    <d v="1899-12-30T07:32:00"/>
    <d v="1899-12-30T14:46:00"/>
  </r>
  <r>
    <x v="0"/>
    <x v="5"/>
    <d v="1899-12-30T09:42:00"/>
    <d v="1899-12-30T06:52:00"/>
    <n v="3.29"/>
    <n v="84.59"/>
    <n v="412"/>
    <n v="6"/>
    <n v="52"/>
    <n v="5"/>
    <n v="84.59"/>
    <n v="582"/>
    <n v="9"/>
    <n v="42"/>
    <d v="1899-12-30T07:53:00"/>
    <d v="1899-12-30T18:00:00"/>
  </r>
  <r>
    <x v="10"/>
    <x v="5"/>
    <d v="1899-12-30T08:13:00"/>
    <d v="1899-12-30T06:52:00"/>
    <n v="3.29"/>
    <n v="84.59"/>
    <n v="412"/>
    <n v="6"/>
    <n v="52"/>
    <n v="4"/>
    <n v="71.97"/>
    <n v="493"/>
    <n v="8"/>
    <n v="13"/>
    <d v="1899-12-30T07:53:00"/>
    <d v="1899-12-30T16:45:00"/>
  </r>
  <r>
    <x v="2"/>
    <x v="5"/>
    <d v="1899-12-30T07:51:00"/>
    <d v="1899-12-30T06:52:00"/>
    <n v="3.29"/>
    <n v="84.59"/>
    <n v="412"/>
    <n v="6"/>
    <n v="52"/>
    <n v="5"/>
    <n v="69.16"/>
    <n v="471"/>
    <n v="7"/>
    <n v="51"/>
    <d v="1899-12-30T07:48:00"/>
    <d v="1899-12-30T16:28:00"/>
  </r>
  <r>
    <x v="11"/>
    <x v="5"/>
    <d v="1899-12-30T08:55:00"/>
    <d v="1899-12-30T06:52:00"/>
    <n v="3.29"/>
    <n v="84.59"/>
    <n v="412"/>
    <n v="6"/>
    <n v="52"/>
    <n v="5"/>
    <n v="78.45"/>
    <n v="535"/>
    <n v="8"/>
    <n v="55"/>
    <d v="1899-12-30T07:54:00"/>
    <d v="1899-12-30T17:22:00"/>
  </r>
  <r>
    <x v="4"/>
    <x v="5"/>
    <d v="1899-12-30T08:02:00"/>
    <d v="1899-12-30T06:52:00"/>
    <n v="3.29"/>
    <n v="84.59"/>
    <n v="412"/>
    <n v="6"/>
    <n v="52"/>
    <n v="4"/>
    <n v="71.09"/>
    <n v="482"/>
    <n v="8"/>
    <n v="2"/>
    <d v="1899-12-30T07:45:00"/>
    <d v="1899-12-30T17:05:00"/>
  </r>
  <r>
    <x v="9"/>
    <x v="5"/>
    <d v="1899-12-30T06:58:00"/>
    <d v="1899-12-30T06:52:00"/>
    <n v="3.29"/>
    <n v="84.59"/>
    <n v="412"/>
    <n v="6"/>
    <n v="52"/>
    <n v="3"/>
    <n v="60.84"/>
    <n v="418"/>
    <n v="6"/>
    <n v="58"/>
    <d v="1899-12-30T07:53:00"/>
    <d v="1899-12-30T14:40:00"/>
  </r>
  <r>
    <x v="1"/>
    <x v="6"/>
    <d v="1899-12-30T07:16:00"/>
    <d v="1899-12-30T06:07:00"/>
    <n v="3.38"/>
    <n v="79"/>
    <n v="367"/>
    <n v="6"/>
    <n v="7"/>
    <n v="3"/>
    <n v="65.069999999999993"/>
    <n v="436"/>
    <n v="7"/>
    <n v="16"/>
    <d v="1899-12-30T08:18:00"/>
    <d v="1899-12-30T15:42:00"/>
  </r>
  <r>
    <x v="12"/>
    <x v="6"/>
    <d v="1899-12-30T10:07:00"/>
    <d v="1899-12-30T06:07:00"/>
    <n v="3.38"/>
    <n v="79"/>
    <n v="367"/>
    <n v="6"/>
    <n v="7"/>
    <n v="4"/>
    <n v="90.6"/>
    <n v="607"/>
    <n v="10"/>
    <n v="7"/>
    <d v="1899-12-30T08:27:00"/>
    <d v="1899-12-30T15:56:00"/>
  </r>
  <r>
    <x v="3"/>
    <x v="6"/>
    <d v="1899-12-30T07:06:00"/>
    <d v="1899-12-30T06:07:00"/>
    <n v="3.38"/>
    <n v="79"/>
    <n v="367"/>
    <n v="6"/>
    <n v="7"/>
    <n v="4"/>
    <n v="63.58"/>
    <n v="426"/>
    <n v="7"/>
    <n v="6"/>
    <d v="1899-12-30T08:22:00"/>
    <d v="1899-12-30T15:53:00"/>
  </r>
  <r>
    <x v="8"/>
    <x v="6"/>
    <d v="1899-12-30T05:47:00"/>
    <d v="1899-12-30T06:07:00"/>
    <n v="3.38"/>
    <n v="79"/>
    <n v="367"/>
    <n v="6"/>
    <n v="7"/>
    <n v="3"/>
    <n v="51.79"/>
    <n v="347"/>
    <n v="5"/>
    <n v="47"/>
    <d v="1899-12-30T08:08:00"/>
    <d v="1899-12-30T14:00:00"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  <r>
    <x v="13"/>
    <x v="7"/>
    <m/>
    <m/>
    <m/>
    <m/>
    <m/>
    <m/>
    <m/>
    <m/>
    <m/>
    <m/>
    <m/>
    <m/>
    <m/>
    <m/>
  </r>
</pivotCacheRecords>
</file>

<file path=xl/pivotCache/pivotCacheRecords1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3">
  <r>
    <x v="0"/>
    <x v="0"/>
    <d v="1899-12-30T10:14:00"/>
    <d v="1899-12-30T07:52:00"/>
    <n v="4.58"/>
    <n v="68.72"/>
    <n v="472.21"/>
    <n v="7"/>
    <n v="52"/>
    <n v="6"/>
    <n v="85.04"/>
    <n v="614"/>
    <n v="10"/>
    <n v="14"/>
    <d v="1899-12-30T07:42:46"/>
    <d v="1899-12-30T19:37:29"/>
  </r>
  <r>
    <x v="1"/>
    <x v="1"/>
    <d v="1899-12-30T10:07:00"/>
    <d v="1899-12-30T07:02:00"/>
    <n v="2.71"/>
    <n v="83.58"/>
    <n v="422.53"/>
    <n v="7"/>
    <n v="2"/>
    <n v="5"/>
    <n v="90.6"/>
    <n v="607"/>
    <n v="10"/>
    <n v="7"/>
    <d v="1899-12-30T07:42:20"/>
    <d v="1899-12-30T18:29:30"/>
  </r>
  <r>
    <x v="2"/>
    <x v="2"/>
    <d v="1899-12-30T07:38:00"/>
    <d v="1899-12-30T07:13:00"/>
    <n v="3.5"/>
    <n v="79.78"/>
    <n v="433.81"/>
    <n v="7"/>
    <n v="13"/>
    <n v="4"/>
    <n v="68.36"/>
    <n v="458"/>
    <n v="7"/>
    <n v="38"/>
    <d v="1899-12-30T07:45:05"/>
    <d v="1899-12-30T16:30:37"/>
  </r>
  <r>
    <x v="3"/>
    <x v="0"/>
    <d v="1899-12-30T10:13:00"/>
    <d v="1899-12-30T07:52:00"/>
    <n v="4.58"/>
    <n v="68.72"/>
    <n v="472.21"/>
    <n v="7"/>
    <n v="52"/>
    <n v="6"/>
    <n v="90.81"/>
    <n v="613"/>
    <n v="10"/>
    <n v="13"/>
    <d v="1899-12-30T07:48:04"/>
    <d v="1899-12-30T18:50:00"/>
  </r>
  <r>
    <x v="4"/>
    <x v="1"/>
    <d v="1899-12-30T07:28:00"/>
    <d v="1899-12-30T07:02:00"/>
    <n v="2.71"/>
    <n v="83.58"/>
    <n v="422.53"/>
    <n v="7"/>
    <n v="2"/>
    <n v="2"/>
    <n v="66.87"/>
    <n v="448"/>
    <n v="7"/>
    <n v="28"/>
    <d v="1899-12-30T07:50:42"/>
    <d v="1899-12-30T15:52:00"/>
  </r>
  <r>
    <x v="5"/>
    <x v="3"/>
    <d v="1899-12-30T06:14:00"/>
    <d v="1899-12-30T06:52:00"/>
    <n v="3.58"/>
    <n v="82.85"/>
    <n v="412.37"/>
    <n v="6"/>
    <n v="52"/>
    <n v="5"/>
    <n v="55.82"/>
    <n v="374"/>
    <n v="6"/>
    <n v="14"/>
    <d v="1899-12-30T07:53:05"/>
    <d v="1899-12-30T15:41:24"/>
  </r>
  <r>
    <x v="6"/>
    <x v="0"/>
    <d v="1899-12-30T06:16:00"/>
    <d v="1899-12-30T07:52:00"/>
    <n v="4.58"/>
    <n v="68.72"/>
    <n v="472.21"/>
    <n v="7"/>
    <n v="52"/>
    <n v="4"/>
    <n v="56.12"/>
    <n v="376"/>
    <n v="6"/>
    <n v="16"/>
    <d v="1899-12-30T07:44:34"/>
    <d v="1899-12-30T17:40:00"/>
  </r>
  <r>
    <x v="7"/>
    <x v="1"/>
    <d v="1899-12-30T07:56:00"/>
    <d v="1899-12-30T07:02:00"/>
    <n v="2.71"/>
    <n v="83.58"/>
    <n v="422.53"/>
    <n v="7"/>
    <n v="2"/>
    <n v="4"/>
    <n v="71.040000000000006"/>
    <n v="476"/>
    <n v="7"/>
    <n v="56"/>
    <d v="1899-12-30T07:44:39"/>
    <d v="1899-12-30T17:07:42"/>
  </r>
  <r>
    <x v="8"/>
    <x v="2"/>
    <d v="1899-12-30T04:58:00"/>
    <d v="1899-12-30T07:13:00"/>
    <n v="3.5"/>
    <n v="79.78"/>
    <n v="433.81"/>
    <n v="7"/>
    <n v="13"/>
    <n v="6"/>
    <n v="44.48"/>
    <n v="298"/>
    <n v="4"/>
    <n v="58"/>
    <d v="1899-12-30T07:44:30"/>
    <d v="1899-12-30T13:42:07"/>
  </r>
  <r>
    <x v="9"/>
    <x v="1"/>
    <d v="1899-12-30T07:02:00"/>
    <d v="1899-12-30T07:02:00"/>
    <n v="2.71"/>
    <n v="83.58"/>
    <n v="422.53"/>
    <n v="7"/>
    <n v="2"/>
    <n v="2"/>
    <n v="62.89"/>
    <n v="422"/>
    <n v="7"/>
    <n v="2"/>
    <d v="1899-12-30T07:33:51"/>
    <d v="1899-12-30T15:05:01"/>
  </r>
  <r>
    <x v="10"/>
    <x v="1"/>
    <d v="1899-12-30T09:08:00"/>
    <d v="1899-12-30T07:02:00"/>
    <n v="2.71"/>
    <n v="83.58"/>
    <n v="422.53"/>
    <n v="7"/>
    <n v="2"/>
    <n v="5"/>
    <n v="81.67"/>
    <n v="548"/>
    <n v="9"/>
    <n v="8"/>
    <d v="1899-12-30T07:33:30"/>
    <d v="1899-12-30T17:26:30"/>
  </r>
  <r>
    <x v="11"/>
    <x v="3"/>
    <d v="1899-12-30T07:42:00"/>
    <d v="1899-12-30T06:52:00"/>
    <n v="3.58"/>
    <n v="82.85"/>
    <n v="412.37"/>
    <n v="6"/>
    <n v="52"/>
    <n v="4"/>
    <n v="68.959999999999994"/>
    <n v="462"/>
    <n v="7"/>
    <n v="42"/>
    <d v="1899-12-30T07:55:42"/>
    <d v="1899-12-30T16:31:42"/>
  </r>
  <r>
    <x v="12"/>
    <x v="2"/>
    <d v="1899-12-30T05:55:00"/>
    <d v="1899-12-30T07:13:00"/>
    <n v="3.5"/>
    <n v="79.78"/>
    <n v="433.81"/>
    <n v="7"/>
    <n v="13"/>
    <n v="3"/>
    <n v="52.99"/>
    <n v="355"/>
    <n v="5"/>
    <n v="55"/>
    <d v="1899-12-30T07:46:07"/>
    <d v="1899-12-30T14:30: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7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8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9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0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69DA2F5-E9B6-4AB0-A8D2-91719D0222E6}" name="Kontingenční tabulka2" cacheId="14" applyNumberFormats="0" applyBorderFormats="0" applyFontFormats="0" applyPatternFormats="0" applyAlignmentFormats="0" applyWidthHeightFormats="1" dataCaption="Hodnoty" updatedVersion="6" minRefreshableVersion="3" useAutoFormatting="1" itemPrintTitles="1" createdVersion="6" indent="0" outline="1" outlineData="1" multipleFieldFilters="0" chartFormat="4">
  <location ref="A3:E4" firstHeaderRow="0" firstDataRow="1" firstDataCol="1"/>
  <pivotFields count="17">
    <pivotField axis="axisRow" showAll="0">
      <items count="407">
        <item h="1" x="13"/>
        <item m="1" x="149"/>
        <item m="1" x="172"/>
        <item m="1" x="346"/>
        <item m="1" x="352"/>
        <item m="1" x="365"/>
        <item m="1" x="154"/>
        <item m="1" x="193"/>
        <item m="1" x="213"/>
        <item m="1" x="392"/>
        <item m="1" x="371"/>
        <item m="1" x="177"/>
        <item m="1" x="188"/>
        <item m="1" x="16"/>
        <item m="1" x="21"/>
        <item m="1" x="200"/>
        <item m="1" x="217"/>
        <item m="1" x="231"/>
        <item m="1" x="35"/>
        <item m="1" x="225"/>
        <item m="1" x="202"/>
        <item m="1" x="179"/>
        <item m="1" x="399"/>
        <item m="1" x="359"/>
        <item m="1" x="373"/>
        <item m="1" x="379"/>
        <item m="1" x="184"/>
        <item m="1" x="195"/>
        <item m="1" x="404"/>
        <item m="1" x="165"/>
        <item m="1" x="24"/>
        <item m="1" x="222"/>
        <item m="1" x="253"/>
        <item m="1" x="306"/>
        <item m="1" x="42"/>
        <item m="1" x="83"/>
        <item m="1" x="33"/>
        <item m="1" x="228"/>
        <item m="1" x="235"/>
        <item m="1" x="47"/>
        <item m="1" x="56"/>
        <item m="1" x="64"/>
        <item m="1" x="260"/>
        <item m="1" x="271"/>
        <item m="1" x="91"/>
        <item m="1" x="106"/>
        <item m="1" x="240"/>
        <item m="1" x="281"/>
        <item m="1" x="26"/>
        <item m="1" x="48"/>
        <item m="1" x="261"/>
        <item m="1" x="92"/>
        <item m="1" x="66"/>
        <item m="1" x="242"/>
        <item m="1" x="283"/>
        <item m="1" x="229"/>
        <item m="1" x="37"/>
        <item m="1" x="44"/>
        <item m="1" x="245"/>
        <item m="1" x="255"/>
        <item m="1" x="71"/>
        <item m="1" x="85"/>
        <item m="1" x="291"/>
        <item m="1" x="275"/>
        <item m="1" x="78"/>
        <item m="1" x="250"/>
        <item m="1" x="300"/>
        <item m="1" x="52"/>
        <item m="1" x="60"/>
        <item m="1" x="257"/>
        <item m="1" x="266"/>
        <item m="1" x="87"/>
        <item m="1" x="100"/>
        <item m="1" x="325"/>
        <item m="1" x="128"/>
        <item m="1" x="309"/>
        <item m="1" x="320"/>
        <item m="1" x="134"/>
        <item m="1" x="110"/>
        <item m="1" x="311"/>
        <item m="1" x="277"/>
        <item m="1" x="326"/>
        <item m="1" x="62"/>
        <item m="1" x="112"/>
        <item m="1" x="259"/>
        <item m="1" x="68"/>
        <item m="1" x="285"/>
        <item m="1" x="303"/>
        <item m="1" x="117"/>
        <item m="1" x="130"/>
        <item m="1" x="135"/>
        <item m="1" x="331"/>
        <item m="1" x="89"/>
        <item m="1" x="297"/>
        <item m="1" x="127"/>
        <item m="1" x="342"/>
        <item m="1" x="168"/>
        <item m="1" x="97"/>
        <item m="1" x="142"/>
        <item m="1" x="318"/>
        <item m="1" x="362"/>
        <item m="1" x="270"/>
        <item m="1" x="289"/>
        <item m="1" x="105"/>
        <item m="1" x="324"/>
        <item m="1" x="335"/>
        <item m="1" x="146"/>
        <item m="1" x="159"/>
        <item m="1" x="369"/>
        <item m="1" x="121"/>
        <item m="1" x="317"/>
        <item m="1" x="141"/>
        <item m="1" x="361"/>
        <item m="1" x="287"/>
        <item m="1" x="333"/>
        <item m="1" x="69"/>
        <item m="1" x="119"/>
        <item m="1" x="157"/>
        <item m="1" x="75"/>
        <item m="1" x="96"/>
        <item m="1" x="296"/>
        <item m="1" x="126"/>
        <item m="1" x="136"/>
        <item m="1" x="341"/>
        <item m="1" x="354"/>
        <item m="1" x="264"/>
        <item m="1" x="152"/>
        <item m="1" x="198"/>
        <item m="1" x="329"/>
        <item m="1" x="138"/>
        <item m="1" x="376"/>
        <item m="1" x="181"/>
        <item m="1" x="133"/>
        <item m="1" x="336"/>
        <item m="1" x="349"/>
        <item m="1" x="356"/>
        <item m="1" x="160"/>
        <item m="1" x="176"/>
        <item m="1" x="382"/>
        <item m="1" x="396"/>
        <item m="1" x="401"/>
        <item m="1" x="364"/>
        <item m="1" x="187"/>
        <item m="1" x="162"/>
        <item m="1" x="206"/>
        <item m="1" x="338"/>
        <item m="1" x="384"/>
        <item m="1" x="29"/>
        <item m="1" x="139"/>
        <item m="1" x="144"/>
        <item m="1" x="345"/>
        <item m="1" x="357"/>
        <item m="1" x="171"/>
        <item m="1" x="182"/>
        <item m="1" x="391"/>
        <item m="1" x="402"/>
        <item m="1" x="15"/>
        <item m="1" x="212"/>
        <item m="1" x="219"/>
        <item m="1" x="343"/>
        <item m="1" x="389"/>
        <item m="1" x="363"/>
        <item m="1" x="14"/>
        <item m="1" x="143"/>
        <item m="1" x="186"/>
        <item m="1" x="337"/>
        <item m="1" x="147"/>
        <item m="1" x="161"/>
        <item m="1" x="169"/>
        <item m="1" x="370"/>
        <item m="1" x="383"/>
        <item m="1" x="205"/>
        <item m="1" x="211"/>
        <item m="1" x="20"/>
        <item m="1" x="28"/>
        <item m="1" x="350"/>
        <item m="1" x="347"/>
        <item m="1" x="393"/>
        <item m="1" x="214"/>
        <item m="1" x="36"/>
        <item m="1" x="366"/>
        <item m="1" x="17"/>
        <item m="1" x="189"/>
        <item m="1" x="226"/>
        <item m="1" x="150"/>
        <item m="1" x="164"/>
        <item m="1" x="173"/>
        <item m="1" x="372"/>
        <item m="1" x="386"/>
        <item m="1" x="194"/>
        <item m="1" x="208"/>
        <item m="1" x="22"/>
        <item m="1" x="31"/>
        <item m="1" x="232"/>
        <item m="1" x="374"/>
        <item m="1" x="196"/>
        <item m="1" x="400"/>
        <item m="1" x="174"/>
        <item m="1" x="180"/>
        <item m="1" x="381"/>
        <item m="1" x="394"/>
        <item m="1" x="204"/>
        <item m="1" x="218"/>
        <item m="1" x="215"/>
        <item m="1" x="27"/>
        <item m="1" x="57"/>
        <item m="1" x="107"/>
        <item m="1" x="236"/>
        <item m="1" x="272"/>
        <item m="1" x="223"/>
        <item m="1" x="34"/>
        <item m="1" x="39"/>
        <item m="1" x="43"/>
        <item m="1" x="241"/>
        <item m="1" x="248"/>
        <item m="1" x="254"/>
        <item m="1" x="65"/>
        <item m="1" x="76"/>
        <item m="1" x="84"/>
        <item m="1" x="282"/>
        <item m="1" x="298"/>
        <item m="1" x="307"/>
        <item m="1" x="256"/>
        <item m="1" x="308"/>
        <item m="1" x="45"/>
        <item m="1" x="86"/>
        <item m="1" x="230"/>
        <item m="1" x="238"/>
        <item m="1" x="243"/>
        <item m="1" x="49"/>
        <item m="1" x="59"/>
        <item m="1" x="67"/>
        <item m="1" x="262"/>
        <item m="1" x="274"/>
        <item m="1" x="284"/>
        <item m="1" x="93"/>
        <item m="1" x="109"/>
        <item m="1" x="116"/>
        <item m="1" x="314"/>
        <item m="1" x="73"/>
        <item m="1" x="293"/>
        <item m="1" x="123"/>
        <item m="1" x="263"/>
        <item m="1" x="80"/>
        <item m="1" x="94"/>
        <item m="1" x="102"/>
        <item m="1" x="302"/>
        <item m="1" x="315"/>
        <item m="1" x="321"/>
        <item m="1" x="129"/>
        <item m="1" x="268"/>
        <item m="1" x="81"/>
        <item m="1" x="269"/>
        <item m="1" x="323"/>
        <item m="1" x="55"/>
        <item m="1" x="104"/>
        <item m="1" x="145"/>
        <item m="1" x="252"/>
        <item m="1" x="63"/>
        <item m="1" x="74"/>
        <item m="1" x="278"/>
        <item m="1" x="295"/>
        <item m="1" x="304"/>
        <item m="1" x="113"/>
        <item m="1" x="125"/>
        <item m="1" x="131"/>
        <item m="1" x="327"/>
        <item m="1" x="340"/>
        <item m="1" x="355"/>
        <item m="1" x="279"/>
        <item m="1" x="328"/>
        <item m="1" x="114"/>
        <item m="1" x="132"/>
        <item m="1" x="151"/>
        <item m="1" x="70"/>
        <item m="1" x="82"/>
        <item m="1" x="288"/>
        <item m="1" x="305"/>
        <item m="1" x="312"/>
        <item m="1" x="120"/>
        <item m="1" x="137"/>
        <item m="1" x="334"/>
        <item m="1" x="348"/>
        <item m="1" x="158"/>
        <item m="1" x="290"/>
        <item m="1" x="122"/>
        <item m="1" x="90"/>
        <item m="1" x="313"/>
        <item m="1" x="280"/>
        <item m="1" x="98"/>
        <item m="1" x="115"/>
        <item m="1" x="319"/>
        <item m="1" x="397"/>
        <item m="1" x="148"/>
        <item m="1" x="192"/>
        <item m="1" x="344"/>
        <item m="1" x="351"/>
        <item m="1" x="153"/>
        <item m="1" x="170"/>
        <item m="1" x="377"/>
        <item m="1" x="390"/>
        <item m="1" x="199"/>
        <item m="1" x="183"/>
        <item m="1" x="155"/>
        <item m="1" x="201"/>
        <item m="1" x="330"/>
        <item m="1" x="378"/>
        <item m="1" x="23"/>
        <item m="1" x="140"/>
        <item m="1" x="339"/>
        <item m="1" x="353"/>
        <item m="1" x="358"/>
        <item m="1" x="163"/>
        <item m="1" x="178"/>
        <item m="1" x="385"/>
        <item m="1" x="398"/>
        <item m="1" x="403"/>
        <item m="1" x="207"/>
        <item m="1" x="30"/>
        <item m="1" x="220"/>
        <item m="1" x="387"/>
        <item m="1" x="32"/>
        <item m="1" x="360"/>
        <item m="1" x="405"/>
        <item m="1" x="185"/>
        <item m="1" x="221"/>
        <item m="1" x="156"/>
        <item m="1" x="166"/>
        <item m="1" x="367"/>
        <item m="1" x="380"/>
        <item m="1" x="190"/>
        <item m="1" x="203"/>
        <item m="1" x="209"/>
        <item m="1" x="18"/>
        <item m="1" x="25"/>
        <item m="1" x="227"/>
        <item m="1" x="175"/>
        <item m="1" x="395"/>
        <item m="1" x="368"/>
        <item m="1" x="19"/>
        <item m="1" x="191"/>
        <item m="1" x="167"/>
        <item m="1" x="375"/>
        <item m="1" x="388"/>
        <item m="1" x="197"/>
        <item m="1" x="210"/>
        <item m="1" x="216"/>
        <item m="1" x="249"/>
        <item m="1" x="233"/>
        <item m="1" x="51"/>
        <item m="1" x="99"/>
        <item m="1" x="265"/>
        <item m="1" x="224"/>
        <item m="1" x="38"/>
        <item m="1" x="40"/>
        <item m="1" x="237"/>
        <item m="1" x="246"/>
        <item m="1" x="58"/>
        <item m="1" x="72"/>
        <item m="1" x="77"/>
        <item m="1" x="273"/>
        <item m="1" x="292"/>
        <item m="1" x="299"/>
        <item m="1" x="108"/>
        <item m="1" x="251"/>
        <item m="1" x="301"/>
        <item m="1" x="41"/>
        <item m="1" x="79"/>
        <item m="1" x="234"/>
        <item m="1" x="239"/>
        <item m="1" x="46"/>
        <item m="1" x="53"/>
        <item m="1" x="61"/>
        <item m="1" x="258"/>
        <item m="1" x="267"/>
        <item m="1" x="276"/>
        <item m="1" x="88"/>
        <item m="1" x="101"/>
        <item m="1" x="111"/>
        <item m="1" x="310"/>
        <item m="1" x="316"/>
        <item m="1" x="244"/>
        <item m="1" x="247"/>
        <item m="1" x="54"/>
        <item m="1" x="286"/>
        <item m="1" x="294"/>
        <item m="1" x="103"/>
        <item m="1" x="118"/>
        <item m="1" x="124"/>
        <item m="1" x="322"/>
        <item m="1" x="332"/>
        <item m="1" x="50"/>
        <item m="1" x="95"/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t="default"/>
      </items>
    </pivotField>
    <pivotField axis="axisRow" showAll="0">
      <items count="21">
        <item m="1" x="15"/>
        <item x="0"/>
        <item x="1"/>
        <item x="2"/>
        <item h="1" x="4"/>
        <item m="1" x="10"/>
        <item m="1" x="17"/>
        <item x="7"/>
        <item m="1" x="19"/>
        <item m="1" x="14"/>
        <item m="1" x="18"/>
        <item m="1" x="11"/>
        <item x="6"/>
        <item h="1" m="1" x="13"/>
        <item x="5"/>
        <item x="3"/>
        <item m="1" x="8"/>
        <item m="1" x="9"/>
        <item m="1" x="16"/>
        <item h="1" m="1" x="12"/>
        <item t="default"/>
      </items>
    </pivotField>
    <pivotField dataField="1"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dataField="1" showAll="0"/>
    <pivotField showAll="0"/>
  </pivotFields>
  <rowFields count="2">
    <field x="1"/>
    <field x="0"/>
  </rowFields>
  <rowItems count="1"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 LONGO" fld="2" subtotal="max" baseField="1" baseItem="0" numFmtId="165"/>
    <dataField name="  noLONGO" fld="3" subtotal="max" baseField="1" baseItem="0" numFmtId="165"/>
    <dataField name=" PrvniRez" fld="14" subtotal="min" baseField="1" baseItem="0" numFmtId="165"/>
    <dataField name=" PosledniOdvozPacienta" fld="15" subtotal="max" baseField="1" baseItem="0" numFmtId="165"/>
  </dataFields>
  <formats count="4">
    <format dxfId="22">
      <pivotArea outline="0" collapsedLevelsAreSubtotals="1" fieldPosition="0">
        <references count="1">
          <reference field="4294967294" count="2" selected="0">
            <x v="0"/>
            <x v="1"/>
          </reference>
        </references>
      </pivotArea>
    </format>
    <format dxfId="21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0">
      <pivotArea outline="0" collapsedLevelsAreSubtotals="1" fieldPosition="0">
        <references count="1">
          <reference field="4294967294" count="2" selected="0">
            <x v="2"/>
            <x v="3"/>
          </reference>
        </references>
      </pivotArea>
    </format>
    <format dxfId="19">
      <pivotArea dataOnly="0" labelOnly="1" outline="0" fieldPosition="0">
        <references count="1">
          <reference field="4294967294" count="2">
            <x v="2"/>
            <x v="3"/>
          </reference>
        </references>
      </pivotArea>
    </format>
  </formats>
  <chartFormats count="8">
    <chartFormat chart="1" format="21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23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1" format="25" series="1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1" format="26" series="1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3" format="33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3" format="35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3" format="37" series="1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3" format="38" series="1">
      <pivotArea type="data" outline="0" fieldPosition="0">
        <references count="1">
          <reference field="4294967294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E114978-5542-4228-B767-EB6129E7208E}" name="Kontingenční tabulka2" cacheId="18" applyNumberFormats="0" applyBorderFormats="0" applyFontFormats="0" applyPatternFormats="0" applyAlignmentFormats="0" applyWidthHeightFormats="1" dataCaption="Hodnoty" updatedVersion="6" minRefreshableVersion="3" useAutoFormatting="1" itemPrintTitles="1" createdVersion="6" indent="0" outline="1" outlineData="1" multipleFieldFilters="0" chartFormat="2">
  <location ref="A3:E15" firstHeaderRow="0" firstDataRow="1" firstDataCol="1"/>
  <pivotFields count="17">
    <pivotField axis="axisRow" showAll="0">
      <items count="338">
        <item m="1" x="119"/>
        <item m="1" x="288"/>
        <item m="1" x="124"/>
        <item m="1" x="294"/>
        <item m="1" x="300"/>
        <item m="1" x="136"/>
        <item m="1" x="306"/>
        <item m="1" x="144"/>
        <item m="1" x="151"/>
        <item m="1" x="320"/>
        <item m="1" x="155"/>
        <item m="1" x="327"/>
        <item m="1" x="334"/>
        <item m="1" x="169"/>
        <item m="1" x="10"/>
        <item m="1" x="175"/>
        <item m="1" x="180"/>
        <item m="1" x="20"/>
        <item x="8"/>
        <item m="1" x="292"/>
        <item m="1" x="325"/>
        <item m="1" x="305"/>
        <item m="1" x="9"/>
        <item m="1" x="123"/>
        <item m="1" x="154"/>
        <item m="1" x="287"/>
        <item m="1" x="126"/>
        <item m="1" x="135"/>
        <item m="1" x="142"/>
        <item m="1" x="310"/>
        <item m="1" x="319"/>
        <item m="1" x="168"/>
        <item m="1" x="174"/>
        <item m="1" x="14"/>
        <item m="1" x="19"/>
        <item m="1" x="295"/>
        <item m="1" x="328"/>
        <item m="1" x="176"/>
        <item m="1" x="26"/>
        <item m="1" x="307"/>
        <item m="1" x="11"/>
        <item m="1" x="156"/>
        <item m="1" x="186"/>
        <item m="1" x="128"/>
        <item m="1" x="138"/>
        <item m="1" x="145"/>
        <item m="1" x="311"/>
        <item m="1" x="322"/>
        <item m="1" x="160"/>
        <item m="1" x="171"/>
        <item m="1" x="15"/>
        <item m="1" x="22"/>
        <item m="1" x="191"/>
        <item m="1" x="312"/>
        <item m="1" x="161"/>
        <item m="1" x="333"/>
        <item m="1" x="146"/>
        <item m="1" x="149"/>
        <item m="1" x="318"/>
        <item m="1" x="329"/>
        <item m="1" x="167"/>
        <item m="1" x="179"/>
        <item m="1" x="177"/>
        <item m="1" x="18"/>
        <item m="1" x="46"/>
        <item m="1" x="92"/>
        <item m="1" x="195"/>
        <item m="1" x="228"/>
        <item m="1" x="184"/>
        <item m="1" x="25"/>
        <item m="1" x="29"/>
        <item m="1" x="33"/>
        <item m="1" x="199"/>
        <item m="1" x="206"/>
        <item m="1" x="212"/>
        <item m="1" x="54"/>
        <item m="1" x="64"/>
        <item m="1" x="72"/>
        <item m="1" x="237"/>
        <item m="1" x="251"/>
        <item m="1" x="260"/>
        <item m="1" x="38"/>
        <item m="1" x="219"/>
        <item m="1" x="80"/>
        <item m="1" x="231"/>
        <item m="1" x="277"/>
        <item m="1" x="270"/>
        <item m="1" x="121"/>
        <item m="1" x="303"/>
        <item m="1" x="250"/>
        <item m="1" x="109"/>
        <item m="1" x="291"/>
        <item m="1" x="141"/>
        <item m="1" x="264"/>
        <item m="1" x="183"/>
        <item m="1" x="211"/>
        <item m="1" x="259"/>
        <item m="1" x="55"/>
        <item m="1" x="66"/>
        <item m="1" x="110"/>
        <item m="1" x="233"/>
        <item m="1" x="278"/>
        <item m="1" x="242"/>
        <item m="1" x="285"/>
        <item m="1" x="83"/>
        <item m="1" x="122"/>
        <item m="1" x="130"/>
        <item m="1" x="163"/>
        <item m="1" x="32"/>
        <item m="1" x="71"/>
        <item m="1" x="200"/>
        <item m="1" x="238"/>
        <item m="1" x="208"/>
        <item m="1" x="253"/>
        <item m="1" x="51"/>
        <item m="1" x="96"/>
        <item m="1" x="58"/>
        <item m="1" x="103"/>
        <item m="1" x="134"/>
        <item m="1" x="271"/>
        <item m="1" x="304"/>
        <item m="1" x="281"/>
        <item m="1" x="118"/>
        <item m="1" x="314"/>
        <item m="1" x="150"/>
        <item m="1" x="24"/>
        <item m="1" x="188"/>
        <item m="1" x="194"/>
        <item m="1" x="37"/>
        <item m="1" x="45"/>
        <item m="1" x="53"/>
        <item m="1" x="218"/>
        <item m="1" x="227"/>
        <item m="1" x="79"/>
        <item m="1" x="91"/>
        <item m="1" x="189"/>
        <item m="1" x="27"/>
        <item m="1" x="34"/>
        <item m="1" x="203"/>
        <item m="1" x="213"/>
        <item m="1" x="60"/>
        <item m="1" x="73"/>
        <item m="1" x="245"/>
        <item m="1" x="41"/>
        <item m="1" x="49"/>
        <item m="1" x="215"/>
        <item m="1" x="223"/>
        <item m="1" x="75"/>
        <item m="1" x="86"/>
        <item m="1" x="262"/>
        <item m="1" x="273"/>
        <item m="1" x="115"/>
        <item m="1" x="217"/>
        <item m="1" x="57"/>
        <item m="1" x="77"/>
        <item m="1" x="240"/>
        <item m="1" x="256"/>
        <item m="1" x="101"/>
        <item m="1" x="112"/>
        <item m="1" x="116"/>
        <item m="1" x="283"/>
        <item m="1" x="214"/>
        <item m="1" x="261"/>
        <item m="1" x="35"/>
        <item m="1" x="74"/>
        <item m="1" x="190"/>
        <item m="1" x="197"/>
        <item m="1" x="201"/>
        <item m="1" x="39"/>
        <item m="1" x="48"/>
        <item m="1" x="56"/>
        <item m="1" x="220"/>
        <item m="1" x="230"/>
        <item m="1" x="239"/>
        <item m="1" x="81"/>
        <item m="1" x="94"/>
        <item m="1" x="100"/>
        <item m="1" x="267"/>
        <item m="1" x="62"/>
        <item m="1" x="247"/>
        <item m="1" x="106"/>
        <item m="1" x="221"/>
        <item m="1" x="68"/>
        <item m="1" x="82"/>
        <item m="1" x="88"/>
        <item m="1" x="255"/>
        <item m="1" x="268"/>
        <item m="1" x="274"/>
        <item m="1" x="111"/>
        <item m="1" x="225"/>
        <item m="1" x="69"/>
        <item m="1" x="226"/>
        <item m="1" x="276"/>
        <item m="1" x="44"/>
        <item m="1" x="90"/>
        <item m="1" x="125"/>
        <item m="1" x="210"/>
        <item m="1" x="52"/>
        <item m="1" x="63"/>
        <item m="1" x="234"/>
        <item m="1" x="249"/>
        <item m="1" x="257"/>
        <item m="1" x="97"/>
        <item m="1" x="108"/>
        <item m="1" x="113"/>
        <item m="1" x="279"/>
        <item m="1" x="290"/>
        <item m="1" x="299"/>
        <item m="1" x="235"/>
        <item m="1" x="280"/>
        <item m="1" x="98"/>
        <item m="1" x="114"/>
        <item m="1" x="129"/>
        <item m="1" x="59"/>
        <item m="1" x="70"/>
        <item m="1" x="243"/>
        <item m="1" x="258"/>
        <item m="1" x="265"/>
        <item m="1" x="104"/>
        <item m="1" x="117"/>
        <item m="1" x="286"/>
        <item m="1" x="296"/>
        <item m="1" x="244"/>
        <item m="1" x="105"/>
        <item m="1" x="78"/>
        <item m="1" x="266"/>
        <item m="1" x="236"/>
        <item m="1" x="84"/>
        <item m="1" x="99"/>
        <item m="1" x="272"/>
        <item m="1" x="331"/>
        <item m="1" x="127"/>
        <item m="1" x="159"/>
        <item m="1" x="293"/>
        <item m="1" x="297"/>
        <item m="1" x="131"/>
        <item m="1" x="143"/>
        <item m="1" x="315"/>
        <item m="1" x="326"/>
        <item m="1" x="164"/>
        <item m="1" x="152"/>
        <item m="1" x="132"/>
        <item m="1" x="165"/>
        <item m="1" x="282"/>
        <item m="1" x="316"/>
        <item m="1" x="16"/>
        <item m="1" x="120"/>
        <item m="1" x="289"/>
        <item m="1" x="298"/>
        <item m="1" x="301"/>
        <item m="1" x="137"/>
        <item m="1" x="148"/>
        <item m="1" x="321"/>
        <item m="1" x="332"/>
        <item m="1" x="335"/>
        <item m="1" x="170"/>
        <item m="1" x="21"/>
        <item m="1" x="181"/>
        <item m="1" x="323"/>
        <item m="1" x="23"/>
        <item m="1" x="302"/>
        <item m="1" x="336"/>
        <item m="1" x="153"/>
        <item m="1" x="182"/>
        <item m="1" x="133"/>
        <item m="1" x="139"/>
        <item m="1" x="308"/>
        <item m="1" x="317"/>
        <item m="1" x="157"/>
        <item m="1" x="166"/>
        <item m="1" x="172"/>
        <item m="1" x="12"/>
        <item m="1" x="17"/>
        <item m="1" x="187"/>
        <item m="1" x="147"/>
        <item m="1" x="330"/>
        <item m="1" x="309"/>
        <item m="1" x="13"/>
        <item m="1" x="158"/>
        <item m="1" x="140"/>
        <item m="1" x="313"/>
        <item m="1" x="324"/>
        <item m="1" x="162"/>
        <item m="1" x="173"/>
        <item m="1" x="178"/>
        <item m="1" x="207"/>
        <item m="1" x="192"/>
        <item m="1" x="40"/>
        <item m="1" x="85"/>
        <item m="1" x="222"/>
        <item m="1" x="185"/>
        <item m="1" x="28"/>
        <item m="1" x="30"/>
        <item m="1" x="196"/>
        <item m="1" x="204"/>
        <item m="1" x="47"/>
        <item m="1" x="61"/>
        <item m="1" x="65"/>
        <item m="1" x="229"/>
        <item m="1" x="246"/>
        <item m="1" x="252"/>
        <item m="1" x="93"/>
        <item m="1" x="209"/>
        <item m="1" x="254"/>
        <item m="1" x="31"/>
        <item m="1" x="67"/>
        <item m="1" x="193"/>
        <item m="1" x="198"/>
        <item m="1" x="36"/>
        <item m="1" x="42"/>
        <item m="1" x="50"/>
        <item m="1" x="216"/>
        <item m="1" x="224"/>
        <item m="1" x="232"/>
        <item m="1" x="76"/>
        <item m="1" x="87"/>
        <item m="1" x="95"/>
        <item m="1" x="263"/>
        <item m="1" x="269"/>
        <item m="1" x="202"/>
        <item m="1" x="205"/>
        <item m="1" x="43"/>
        <item m="1" x="241"/>
        <item m="1" x="248"/>
        <item m="1" x="89"/>
        <item m="1" x="102"/>
        <item m="1" x="107"/>
        <item m="1" x="275"/>
        <item m="1" x="284"/>
        <item x="0"/>
        <item x="1"/>
        <item x="2"/>
        <item x="3"/>
        <item x="4"/>
        <item x="5"/>
        <item x="6"/>
        <item x="7"/>
        <item t="default"/>
      </items>
    </pivotField>
    <pivotField axis="axisRow" showAll="0">
      <items count="10">
        <item m="1" x="6"/>
        <item m="1" x="8"/>
        <item x="0"/>
        <item x="1"/>
        <item x="2"/>
        <item m="1" x="5"/>
        <item h="1" x="4"/>
        <item h="1" x="3"/>
        <item h="1" m="1" x="7"/>
        <item t="default"/>
      </items>
    </pivotField>
    <pivotField dataField="1"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dataField="1" showAll="0"/>
    <pivotField showAll="0"/>
  </pivotFields>
  <rowFields count="2">
    <field x="1"/>
    <field x="0"/>
  </rowFields>
  <rowItems count="12">
    <i>
      <x v="2"/>
    </i>
    <i r="1">
      <x v="329"/>
    </i>
    <i r="1">
      <x v="330"/>
    </i>
    <i r="1">
      <x v="331"/>
    </i>
    <i>
      <x v="3"/>
    </i>
    <i r="1">
      <x v="332"/>
    </i>
    <i r="1">
      <x v="333"/>
    </i>
    <i>
      <x v="4"/>
    </i>
    <i r="1">
      <x v="334"/>
    </i>
    <i r="1">
      <x v="335"/>
    </i>
    <i r="1">
      <x v="336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 LONGO" fld="2" subtotal="max" baseField="0" baseItem="8" numFmtId="165"/>
    <dataField name=" noLONGO" fld="3" subtotal="max" baseField="0" baseItem="8" numFmtId="165"/>
    <dataField name=" PrvniRez" fld="14" subtotal="min" baseField="0" baseItem="8" numFmtId="165"/>
    <dataField name=" PosledniOdvozPacienta" fld="15" subtotal="max" baseField="0" baseItem="8" numFmtId="165"/>
  </dataFields>
  <formats count="4">
    <format dxfId="18">
      <pivotArea outline="0" collapsedLevelsAreSubtotals="1" fieldPosition="0">
        <references count="1">
          <reference field="4294967294" count="2" selected="0">
            <x v="0"/>
            <x v="1"/>
          </reference>
        </references>
      </pivotArea>
    </format>
    <format dxfId="17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6">
      <pivotArea outline="0" collapsedLevelsAreSubtotals="1" fieldPosition="0">
        <references count="1">
          <reference field="4294967294" count="2" selected="0">
            <x v="2"/>
            <x v="3"/>
          </reference>
        </references>
      </pivotArea>
    </format>
    <format dxfId="15">
      <pivotArea dataOnly="0" labelOnly="1" outline="0" fieldPosition="0">
        <references count="1">
          <reference field="4294967294" count="2">
            <x v="2"/>
            <x v="3"/>
          </reference>
        </references>
      </pivotArea>
    </format>
  </formats>
  <chartFormats count="4">
    <chartFormat chart="1" format="27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28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1" format="29" series="1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1" format="30" series="1">
      <pivotArea type="data" outline="0" fieldPosition="0">
        <references count="1">
          <reference field="4294967294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D4D9BB4-C9A7-4CDE-B593-32EC2656CB65}" name="Kontingenční tabulka3" cacheId="22" applyNumberFormats="0" applyBorderFormats="0" applyFontFormats="0" applyPatternFormats="0" applyAlignmentFormats="0" applyWidthHeightFormats="1" dataCaption="Hodnoty" updatedVersion="6" minRefreshableVersion="3" useAutoFormatting="1" itemPrintTitles="1" createdVersion="6" indent="0" outline="1" outlineData="1" multipleFieldFilters="0" chartFormat="2">
  <location ref="A3:E19" firstHeaderRow="0" firstDataRow="1" firstDataCol="1"/>
  <pivotFields count="17">
    <pivotField axis="axisRow" showAll="0">
      <items count="240">
        <item m="1" x="99"/>
        <item m="1" x="39"/>
        <item m="1" x="210"/>
        <item m="1" x="206"/>
        <item m="1" x="151"/>
        <item m="1" x="29"/>
        <item m="1" x="197"/>
        <item m="1" x="144"/>
        <item m="1" x="81"/>
        <item m="1" x="78"/>
        <item m="1" x="15"/>
        <item m="1" x="133"/>
        <item m="1" x="68"/>
        <item x="10"/>
        <item m="1" x="95"/>
        <item m="1" x="209"/>
        <item m="1" x="150"/>
        <item m="1" x="80"/>
        <item m="1" x="27"/>
        <item m="1" x="130"/>
        <item m="1" x="66"/>
        <item m="1" x="98"/>
        <item m="1" x="196"/>
        <item m="1" x="37"/>
        <item m="1" x="155"/>
        <item m="1" x="90"/>
        <item m="1" x="201"/>
        <item m="1" x="142"/>
        <item m="1" x="187"/>
        <item m="1" x="74"/>
        <item m="1" x="195"/>
        <item m="1" x="23"/>
        <item m="1" x="126"/>
        <item m="1" x="224"/>
        <item m="1" x="162"/>
        <item m="1" x="137"/>
        <item m="1" x="180"/>
        <item m="1" x="233"/>
        <item m="1" x="51"/>
        <item m="1" x="14"/>
        <item m="1" x="64"/>
        <item m="1" x="115"/>
        <item m="1" x="191"/>
        <item m="1" x="61"/>
        <item m="1" x="223"/>
        <item m="1" x="50"/>
        <item m="1" x="169"/>
        <item m="1" x="57"/>
        <item m="1" x="111"/>
        <item m="1" x="119"/>
        <item m="1" x="218"/>
        <item m="1" x="21"/>
        <item m="1" x="124"/>
        <item m="1" x="148"/>
        <item m="1" x="83"/>
        <item m="1" x="12"/>
        <item m="1" x="31"/>
        <item m="1" x="194"/>
        <item m="1" x="135"/>
        <item m="1" x="178"/>
        <item m="1" x="63"/>
        <item m="1" x="232"/>
        <item m="1" x="189"/>
        <item m="1" x="59"/>
        <item m="1" x="140"/>
        <item m="1" x="236"/>
        <item m="1" x="231"/>
        <item m="1" x="173"/>
        <item m="1" x="122"/>
        <item m="1" x="116"/>
        <item m="1" x="47"/>
        <item m="1" x="220"/>
        <item m="1" x="219"/>
        <item m="1" x="160"/>
        <item m="1" x="157"/>
        <item m="1" x="91"/>
        <item m="1" x="28"/>
        <item m="1" x="24"/>
        <item m="1" x="204"/>
        <item m="1" x="149"/>
        <item m="1" x="77"/>
        <item m="1" x="13"/>
        <item m="1" x="132"/>
        <item m="1" x="75"/>
        <item m="1" x="230"/>
        <item m="1" x="56"/>
        <item m="1" x="213"/>
        <item m="1" x="158"/>
        <item m="1" x="88"/>
        <item m="1" x="53"/>
        <item m="1" x="30"/>
        <item m="1" x="192"/>
        <item m="1" x="134"/>
        <item m="1" x="62"/>
        <item m="1" x="103"/>
        <item m="1" x="114"/>
        <item m="1" x="211"/>
        <item m="1" x="11"/>
        <item m="1" x="129"/>
        <item m="1" x="65"/>
        <item m="1" x="107"/>
        <item m="1" x="38"/>
        <item m="1" x="143"/>
        <item m="1" x="190"/>
        <item m="1" x="203"/>
        <item m="1" x="168"/>
        <item m="1" x="221"/>
        <item m="1" x="40"/>
        <item m="1" x="93"/>
        <item m="1" x="146"/>
        <item m="1" x="82"/>
        <item m="1" x="177"/>
        <item m="1" x="228"/>
        <item m="1" x="163"/>
        <item m="1" x="205"/>
        <item m="1" x="22"/>
        <item m="1" x="125"/>
        <item m="1" x="176"/>
        <item m="1" x="49"/>
        <item m="1" x="216"/>
        <item m="1" x="161"/>
        <item m="1" x="104"/>
        <item m="1" x="34"/>
        <item m="1" x="105"/>
        <item m="1" x="156"/>
        <item m="1" x="202"/>
        <item m="1" x="87"/>
        <item m="1" x="20"/>
        <item m="1" x="76"/>
        <item m="1" x="184"/>
        <item m="1" x="237"/>
        <item m="1" x="131"/>
        <item m="1" x="175"/>
        <item m="1" x="164"/>
        <item m="1" x="48"/>
        <item m="1" x="215"/>
        <item m="1" x="67"/>
        <item m="1" x="117"/>
        <item m="1" x="229"/>
        <item m="1" x="102"/>
        <item m="1" x="170"/>
        <item m="1" x="44"/>
        <item m="1" x="198"/>
        <item m="1" x="212"/>
        <item m="1" x="100"/>
        <item m="1" x="33"/>
        <item m="1" x="152"/>
        <item m="1" x="86"/>
        <item m="1" x="42"/>
        <item m="1" x="145"/>
        <item m="1" x="32"/>
        <item m="1" x="138"/>
        <item m="1" x="154"/>
        <item m="1" x="200"/>
        <item m="1" x="72"/>
        <item m="1" x="85"/>
        <item m="1" x="18"/>
        <item m="1" x="181"/>
        <item m="1" x="121"/>
        <item m="1" x="26"/>
        <item m="1" x="128"/>
        <item m="1" x="188"/>
        <item m="1" x="58"/>
        <item m="1" x="159"/>
        <item m="1" x="127"/>
        <item m="1" x="112"/>
        <item m="1" x="45"/>
        <item m="1" x="238"/>
        <item m="1" x="171"/>
        <item m="1" x="226"/>
        <item m="1" x="55"/>
        <item m="1" x="185"/>
        <item m="1" x="43"/>
        <item m="1" x="92"/>
        <item m="1" x="110"/>
        <item m="1" x="222"/>
        <item m="1" x="94"/>
        <item m="1" x="41"/>
        <item m="1" x="208"/>
        <item m="1" x="36"/>
        <item m="1" x="165"/>
        <item m="1" x="35"/>
        <item m="1" x="89"/>
        <item m="1" x="214"/>
        <item m="1" x="101"/>
        <item m="1" x="153"/>
        <item m="1" x="199"/>
        <item m="1" x="141"/>
        <item m="1" x="16"/>
        <item m="1" x="186"/>
        <item m="1" x="70"/>
        <item m="1" x="193"/>
        <item m="1" x="96"/>
        <item m="1" x="182"/>
        <item m="1" x="52"/>
        <item m="1" x="19"/>
        <item m="1" x="139"/>
        <item m="1" x="123"/>
        <item m="1" x="234"/>
        <item m="1" x="167"/>
        <item m="1" x="73"/>
        <item m="1" x="79"/>
        <item m="1" x="174"/>
        <item m="1" x="113"/>
        <item m="1" x="172"/>
        <item m="1" x="60"/>
        <item m="1" x="227"/>
        <item m="1" x="46"/>
        <item m="1" x="108"/>
        <item m="1" x="179"/>
        <item m="1" x="84"/>
        <item m="1" x="136"/>
        <item m="1" x="71"/>
        <item m="1" x="120"/>
        <item m="1" x="17"/>
        <item m="1" x="69"/>
        <item m="1" x="166"/>
        <item m="1" x="235"/>
        <item m="1" x="118"/>
        <item m="1" x="54"/>
        <item m="1" x="106"/>
        <item m="1" x="217"/>
        <item m="1" x="183"/>
        <item m="1" x="225"/>
        <item m="1" x="97"/>
        <item m="1" x="207"/>
        <item m="1" x="109"/>
        <item m="1" x="147"/>
        <item m="1" x="25"/>
        <item x="0"/>
        <item x="1"/>
        <item x="2"/>
        <item x="3"/>
        <item x="4"/>
        <item x="5"/>
        <item x="6"/>
        <item x="7"/>
        <item x="8"/>
        <item x="9"/>
        <item t="default"/>
      </items>
    </pivotField>
    <pivotField axis="axisRow" showAll="0">
      <items count="12">
        <item x="0"/>
        <item m="1" x="10"/>
        <item m="1" x="4"/>
        <item x="1"/>
        <item x="2"/>
        <item m="1" x="9"/>
        <item h="1" x="3"/>
        <item h="1" m="1" x="5"/>
        <item h="1" m="1" x="7"/>
        <item h="1" m="1" x="8"/>
        <item h="1" m="1" x="6"/>
        <item t="default"/>
      </items>
    </pivotField>
    <pivotField dataField="1"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dataField="1" showAll="0"/>
    <pivotField showAll="0"/>
  </pivotFields>
  <rowFields count="2">
    <field x="1"/>
    <field x="0"/>
  </rowFields>
  <rowItems count="16">
    <i>
      <x/>
    </i>
    <i r="1">
      <x v="229"/>
    </i>
    <i r="1">
      <x v="230"/>
    </i>
    <i>
      <x v="3"/>
    </i>
    <i r="1">
      <x v="230"/>
    </i>
    <i r="1">
      <x v="231"/>
    </i>
    <i r="1">
      <x v="232"/>
    </i>
    <i r="1">
      <x v="233"/>
    </i>
    <i r="1">
      <x v="234"/>
    </i>
    <i r="1">
      <x v="235"/>
    </i>
    <i>
      <x v="4"/>
    </i>
    <i r="1">
      <x v="229"/>
    </i>
    <i r="1">
      <x v="236"/>
    </i>
    <i r="1">
      <x v="237"/>
    </i>
    <i r="1">
      <x v="238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 LONGO" fld="2" subtotal="max" baseField="0" baseItem="6"/>
    <dataField name=" noLONGO" fld="3" subtotal="max" baseField="0" baseItem="6"/>
    <dataField name=" PrvniRez" fld="14" subtotal="min" baseField="0" baseItem="6"/>
    <dataField name=" PosledniOdvozPacienta" fld="15" subtotal="max" baseField="0" baseItem="6"/>
  </dataFields>
  <formats count="2">
    <format dxfId="14">
      <pivotArea outline="0" collapsedLevelsAreSubtotals="1" fieldPosition="0"/>
    </format>
    <format dxfId="13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</formats>
  <chartFormats count="4">
    <chartFormat chart="1" format="27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28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1" format="29" series="1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1" format="30" series="1">
      <pivotArea type="data" outline="0" fieldPosition="0">
        <references count="1">
          <reference field="4294967294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5287C47-E550-4A28-87A6-6DF42431BEE1}" name="Kontingenční tabulka1" cacheId="26" applyNumberFormats="0" applyBorderFormats="0" applyFontFormats="0" applyPatternFormats="0" applyAlignmentFormats="0" applyWidthHeightFormats="1" dataCaption="Hodnoty" updatedVersion="6" minRefreshableVersion="3" useAutoFormatting="1" itemPrintTitles="1" createdVersion="6" indent="0" outline="1" outlineData="1" multipleFieldFilters="0" chartFormat="2">
  <location ref="A3:E4" firstHeaderRow="0" firstDataRow="1" firstDataCol="1"/>
  <pivotFields count="9">
    <pivotField axis="axisRow" showAll="0">
      <items count="385">
        <item h="1" x="13"/>
        <item m="1" x="326"/>
        <item m="1" x="143"/>
        <item m="1" x="332"/>
        <item m="1" x="148"/>
        <item m="1" x="345"/>
        <item m="1" x="165"/>
        <item m="1" x="351"/>
        <item m="1" x="170"/>
        <item m="1" x="181"/>
        <item m="1" x="371"/>
        <item m="1" x="186"/>
        <item m="1" x="193"/>
        <item m="1" x="16"/>
        <item m="1" x="206"/>
        <item m="1" x="21"/>
        <item m="1" x="210"/>
        <item m="1" x="218"/>
        <item m="1" x="35"/>
        <item m="1" x="224"/>
        <item m="1" x="339"/>
        <item m="1" x="159"/>
        <item m="1" x="353"/>
        <item m="1" x="172"/>
        <item m="1" x="359"/>
        <item m="1" x="177"/>
        <item m="1" x="188"/>
        <item m="1" x="378"/>
        <item m="1" x="195"/>
        <item m="1" x="382"/>
        <item m="1" x="24"/>
        <item m="1" x="26"/>
        <item m="1" x="215"/>
        <item m="1" x="33"/>
        <item m="1" x="221"/>
        <item m="1" x="227"/>
        <item m="1" x="41"/>
        <item m="1" x="231"/>
        <item m="1" x="46"/>
        <item m="1" x="54"/>
        <item m="1" x="242"/>
        <item m="1" x="62"/>
        <item m="1" x="249"/>
        <item m="1" x="259"/>
        <item m="1" x="79"/>
        <item m="1" x="269"/>
        <item m="1" x="87"/>
        <item m="1" x="101"/>
        <item m="1" x="288"/>
        <item m="1" x="222"/>
        <item m="1" x="37"/>
        <item m="1" x="43"/>
        <item m="1" x="233"/>
        <item m="1" x="47"/>
        <item m="1" x="235"/>
        <item m="1" x="244"/>
        <item m="1" x="64"/>
        <item m="1" x="250"/>
        <item m="1" x="68"/>
        <item m="1" x="81"/>
        <item m="1" x="271"/>
        <item m="1" x="88"/>
        <item m="1" x="277"/>
        <item m="1" x="51"/>
        <item m="1" x="239"/>
        <item m="1" x="58"/>
        <item m="1" x="246"/>
        <item m="1" x="255"/>
        <item m="1" x="74"/>
        <item m="1" x="263"/>
        <item m="1" x="83"/>
        <item m="1" x="96"/>
        <item m="1" x="283"/>
        <item m="1" x="105"/>
        <item m="1" x="291"/>
        <item m="1" x="301"/>
        <item m="1" x="123"/>
        <item m="1" x="306"/>
        <item m="1" x="129"/>
        <item m="1" x="60"/>
        <item m="1" x="248"/>
        <item m="1" x="65"/>
        <item m="1" x="265"/>
        <item m="1" x="85"/>
        <item m="1" x="272"/>
        <item m="1" x="286"/>
        <item m="1" x="107"/>
        <item m="1" x="293"/>
        <item m="1" x="112"/>
        <item m="1" x="307"/>
        <item m="1" x="130"/>
        <item m="1" x="312"/>
        <item m="1" x="125"/>
        <item m="1" x="258"/>
        <item m="1" x="93"/>
        <item m="1" x="280"/>
        <item m="1" x="100"/>
        <item m="1" x="116"/>
        <item m="1" x="299"/>
        <item m="1" x="122"/>
        <item m="1" x="305"/>
        <item m="1" x="136"/>
        <item m="1" x="322"/>
        <item m="1" x="140"/>
        <item m="1" x="153"/>
        <item m="1" x="342"/>
        <item m="1" x="162"/>
        <item m="1" x="349"/>
        <item m="1" x="66"/>
        <item m="1" x="253"/>
        <item m="1" x="72"/>
        <item m="1" x="274"/>
        <item m="1" x="92"/>
        <item m="1" x="279"/>
        <item m="1" x="114"/>
        <item m="1" x="298"/>
        <item m="1" x="121"/>
        <item m="1" x="131"/>
        <item m="1" x="314"/>
        <item m="1" x="135"/>
        <item m="1" x="321"/>
        <item m="1" x="334"/>
        <item m="1" x="151"/>
        <item m="1" x="341"/>
        <item m="1" x="128"/>
        <item m="1" x="310"/>
        <item m="1" x="133"/>
        <item m="1" x="316"/>
        <item m="1" x="329"/>
        <item m="1" x="146"/>
        <item m="1" x="336"/>
        <item m="1" x="154"/>
        <item m="1" x="169"/>
        <item m="1" x="356"/>
        <item m="1" x="174"/>
        <item m="1" x="362"/>
        <item m="1" x="375"/>
        <item m="1" x="191"/>
        <item m="1" x="380"/>
        <item m="1" x="134"/>
        <item m="1" x="318"/>
        <item m="1" x="138"/>
        <item m="1" x="325"/>
        <item m="1" x="337"/>
        <item m="1" x="156"/>
        <item m="1" x="344"/>
        <item m="1" x="164"/>
        <item m="1" x="175"/>
        <item m="1" x="364"/>
        <item m="1" x="180"/>
        <item m="1" x="370"/>
        <item m="1" x="381"/>
        <item m="1" x="199"/>
        <item m="1" x="15"/>
        <item m="1" x="205"/>
        <item m="1" x="212"/>
        <item m="1" x="29"/>
        <item m="1" x="317"/>
        <item m="1" x="137"/>
        <item m="1" x="323"/>
        <item m="1" x="141"/>
        <item m="1" x="330"/>
        <item m="1" x="155"/>
        <item m="1" x="343"/>
        <item m="1" x="163"/>
        <item m="1" x="350"/>
        <item m="1" x="363"/>
        <item m="1" x="179"/>
        <item m="1" x="368"/>
        <item m="1" x="198"/>
        <item m="1" x="14"/>
        <item m="1" x="204"/>
        <item m="1" x="20"/>
        <item m="1" x="28"/>
        <item m="1" x="327"/>
        <item m="1" x="144"/>
        <item m="1" x="158"/>
        <item m="1" x="346"/>
        <item m="1" x="166"/>
        <item m="1" x="352"/>
        <item m="1" x="366"/>
        <item m="1" x="182"/>
        <item m="1" x="372"/>
        <item m="1" x="187"/>
        <item m="1" x="201"/>
        <item m="1" x="17"/>
        <item m="1" x="207"/>
        <item m="1" x="22"/>
        <item m="1" x="31"/>
        <item m="1" x="219"/>
        <item m="1" x="36"/>
        <item m="1" x="225"/>
        <item m="1" x="167"/>
        <item m="1" x="354"/>
        <item m="1" x="173"/>
        <item m="1" x="361"/>
        <item m="1" x="373"/>
        <item m="1" x="189"/>
        <item m="1" x="379"/>
        <item m="1" x="197"/>
        <item m="1" x="208"/>
        <item m="1" x="211"/>
        <item m="1" x="27"/>
        <item m="1" x="216"/>
        <item m="1" x="34"/>
        <item m="1" x="39"/>
        <item m="1" x="228"/>
        <item m="1" x="42"/>
        <item m="1" x="232"/>
        <item m="1" x="237"/>
        <item m="1" x="55"/>
        <item m="1" x="243"/>
        <item m="1" x="63"/>
        <item m="1" x="73"/>
        <item m="1" x="260"/>
        <item m="1" x="80"/>
        <item m="1" x="270"/>
        <item m="1" x="281"/>
        <item m="1" x="102"/>
        <item m="1" x="289"/>
        <item m="1" x="223"/>
        <item m="1" x="230"/>
        <item m="1" x="44"/>
        <item m="1" x="234"/>
        <item m="1" x="48"/>
        <item m="1" x="57"/>
        <item m="1" x="245"/>
        <item m="1" x="251"/>
        <item m="1" x="262"/>
        <item m="1" x="82"/>
        <item m="1" x="89"/>
        <item m="1" x="104"/>
        <item m="1" x="290"/>
        <item m="1" x="111"/>
        <item m="1" x="295"/>
        <item m="1" x="252"/>
        <item m="1" x="70"/>
        <item m="1" x="256"/>
        <item m="1" x="76"/>
        <item m="1" x="90"/>
        <item m="1" x="278"/>
        <item m="1" x="285"/>
        <item m="1" x="296"/>
        <item m="1" x="118"/>
        <item m="1" x="302"/>
        <item m="1" x="124"/>
        <item m="1" x="53"/>
        <item m="1" x="61"/>
        <item m="1" x="71"/>
        <item m="1" x="257"/>
        <item m="1" x="77"/>
        <item m="1" x="266"/>
        <item m="1" x="99"/>
        <item m="1" x="108"/>
        <item m="1" x="120"/>
        <item m="1" x="304"/>
        <item m="1" x="126"/>
        <item m="1" x="308"/>
        <item m="1" x="320"/>
        <item m="1" x="139"/>
        <item m="1" x="67"/>
        <item m="1" x="78"/>
        <item m="1" x="267"/>
        <item m="1" x="275"/>
        <item m="1" x="287"/>
        <item m="1" x="109"/>
        <item m="1" x="115"/>
        <item m="1" x="127"/>
        <item m="1" x="309"/>
        <item m="1" x="132"/>
        <item m="1" x="315"/>
        <item m="1" x="328"/>
        <item m="1" x="145"/>
        <item m="1" x="335"/>
        <item m="1" x="152"/>
        <item m="1" x="241"/>
        <item m="1" x="268"/>
        <item m="1" x="86"/>
        <item m="1" x="276"/>
        <item m="1" x="94"/>
        <item m="1" x="110"/>
        <item m="1" x="294"/>
        <item m="1" x="117"/>
        <item m="1" x="300"/>
        <item m="1" x="324"/>
        <item m="1" x="142"/>
        <item m="1" x="331"/>
        <item m="1" x="147"/>
        <item m="1" x="357"/>
        <item m="1" x="369"/>
        <item m="1" x="185"/>
        <item m="1" x="376"/>
        <item m="1" x="192"/>
        <item m="1" x="311"/>
        <item m="1" x="319"/>
        <item m="1" x="333"/>
        <item m="1" x="149"/>
        <item m="1" x="338"/>
        <item m="1" x="157"/>
        <item m="1" x="171"/>
        <item m="1" x="358"/>
        <item m="1" x="176"/>
        <item m="1" x="365"/>
        <item m="1" x="377"/>
        <item m="1" x="194"/>
        <item m="1" x="200"/>
        <item m="1" x="23"/>
        <item m="1" x="213"/>
        <item m="1" x="30"/>
        <item m="1" x="150"/>
        <item m="1" x="340"/>
        <item m="1" x="160"/>
        <item m="1" x="347"/>
        <item m="1" x="360"/>
        <item m="1" x="178"/>
        <item m="1" x="183"/>
        <item m="1" x="196"/>
        <item m="1" x="383"/>
        <item m="1" x="202"/>
        <item m="1" x="18"/>
        <item m="1" x="25"/>
        <item m="1" x="214"/>
        <item m="1" x="32"/>
        <item m="1" x="220"/>
        <item m="1" x="161"/>
        <item m="1" x="348"/>
        <item m="1" x="168"/>
        <item m="1" x="355"/>
        <item m="1" x="367"/>
        <item m="1" x="184"/>
        <item m="1" x="374"/>
        <item m="1" x="190"/>
        <item m="1" x="203"/>
        <item m="1" x="19"/>
        <item m="1" x="209"/>
        <item m="1" x="217"/>
        <item m="1" x="38"/>
        <item m="1" x="229"/>
        <item m="1" x="236"/>
        <item m="1" x="50"/>
        <item m="1" x="238"/>
        <item m="1" x="56"/>
        <item m="1" x="69"/>
        <item m="1" x="254"/>
        <item m="1" x="261"/>
        <item m="1" x="95"/>
        <item m="1" x="282"/>
        <item m="1" x="103"/>
        <item m="1" x="226"/>
        <item m="1" x="40"/>
        <item m="1" x="45"/>
        <item m="1" x="240"/>
        <item m="1" x="59"/>
        <item m="1" x="247"/>
        <item m="1" x="75"/>
        <item m="1" x="264"/>
        <item m="1" x="84"/>
        <item m="1" x="97"/>
        <item m="1" x="284"/>
        <item m="1" x="106"/>
        <item m="1" x="292"/>
        <item m="1" x="49"/>
        <item m="1" x="52"/>
        <item m="1" x="273"/>
        <item m="1" x="91"/>
        <item m="1" x="98"/>
        <item m="1" x="113"/>
        <item m="1" x="297"/>
        <item m="1" x="119"/>
        <item m="1" x="303"/>
        <item m="1" x="313"/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t="default"/>
      </items>
    </pivotField>
    <pivotField axis="axisRow" showAll="0">
      <items count="11">
        <item x="1"/>
        <item x="4"/>
        <item h="1" x="5"/>
        <item m="1" x="9"/>
        <item x="0"/>
        <item m="1" x="8"/>
        <item x="3"/>
        <item x="2"/>
        <item x="6"/>
        <item m="1" x="7"/>
        <item t="default"/>
      </items>
    </pivotField>
    <pivotField showAll="0"/>
    <pivotField dataField="1" showAll="0"/>
    <pivotField dataField="1" showAll="0"/>
    <pivotField showAll="0"/>
    <pivotField dataField="1" showAll="0"/>
    <pivotField dataField="1" showAll="0"/>
    <pivotField showAll="0"/>
  </pivotFields>
  <rowFields count="2">
    <field x="1"/>
    <field x="0"/>
  </rowFields>
  <rowItems count="1"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 UtilizaceRezu" fld="3" baseField="1" baseItem="2"/>
    <dataField name=" UtilizaceCelkova" fld="4" baseField="1" baseItem="2"/>
    <dataField name=" UtilizaceRezuPLAN" fld="6" baseField="1" baseItem="2"/>
    <dataField name=" UtilizaceCelkovaPLAN" fld="7" baseField="1" baseItem="2"/>
  </dataFields>
  <formats count="7">
    <format dxfId="12">
      <pivotArea type="all" dataOnly="0" outline="0" fieldPosition="0"/>
    </format>
    <format dxfId="11">
      <pivotArea field="1" type="button" dataOnly="0" labelOnly="1" outline="0" axis="axisRow" fieldPosition="0"/>
    </format>
    <format dxfId="10">
      <pivotArea dataOnly="0" labelOnly="1" fieldPosition="0">
        <references count="1">
          <reference field="1" count="0"/>
        </references>
      </pivotArea>
    </format>
    <format dxfId="9">
      <pivotArea dataOnly="0" labelOnly="1" grandRow="1" outline="0" fieldPosition="0"/>
    </format>
    <format dxfId="8">
      <pivotArea dataOnly="0" labelOnly="1" fieldPosition="0">
        <references count="2">
          <reference field="0" count="1">
            <x v="0"/>
          </reference>
          <reference field="1" count="1" selected="0">
            <x v="8"/>
          </reference>
        </references>
      </pivotArea>
    </format>
    <format dxfId="7">
      <pivotArea outline="0" collapsedLevelsAreSubtotals="1" fieldPosition="0"/>
    </format>
    <format dxfId="6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</formats>
  <chartFormats count="4">
    <chartFormat chart="1" format="32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1" format="33" series="1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1" format="34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35" series="1">
      <pivotArea type="data" outline="0" fieldPosition="0">
        <references count="1">
          <reference field="4294967294" count="1" selected="0">
            <x v="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649569B-8CCC-40D1-8F0F-905F2159C789}" name="Kontingenční tabulka3" cacheId="28" applyNumberFormats="0" applyBorderFormats="0" applyFontFormats="0" applyPatternFormats="0" applyAlignmentFormats="0" applyWidthHeightFormats="1" dataCaption="Hodnoty" updatedVersion="6" minRefreshableVersion="3" useAutoFormatting="1" itemPrintTitles="1" createdVersion="8" indent="0" outline="1" outlineData="1" multipleFieldFilters="0" chartFormat="2">
  <location ref="A3:C20" firstHeaderRow="1" firstDataRow="1" firstDataCol="0"/>
  <pivotFields count="8">
    <pivotField numFmtId="164" showAll="0"/>
    <pivotField showAll="0"/>
    <pivotField showAll="0"/>
    <pivotField showAll="0"/>
    <pivotField showAll="0"/>
    <pivotField showAll="0"/>
    <pivotField showAll="0"/>
    <pivotField showAll="0"/>
  </pivot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64939BD-9B17-414A-88C4-4EAF15ABC70F}" name="Kontingenční tabulka4" cacheId="32" applyNumberFormats="0" applyBorderFormats="0" applyFontFormats="0" applyPatternFormats="0" applyAlignmentFormats="0" applyWidthHeightFormats="1" dataCaption="Hodnoty" updatedVersion="6" minRefreshableVersion="3" useAutoFormatting="1" itemPrintTitles="1" createdVersion="8" indent="0" outline="1" outlineData="1" multipleFieldFilters="0" chartFormat="2">
  <location ref="A3:C4" firstHeaderRow="0" firstDataRow="1" firstDataCol="1"/>
  <pivotFields count="8">
    <pivotField axis="axisRow" numFmtId="164" showAll="0">
      <items count="421">
        <item m="1" x="336"/>
        <item m="1" x="139"/>
        <item m="1" x="344"/>
        <item m="1" x="154"/>
        <item m="1" x="365"/>
        <item m="1" x="163"/>
        <item m="1" x="386"/>
        <item m="1" x="185"/>
        <item h="1" m="1" x="346"/>
        <item h="1" m="1" x="145"/>
        <item h="1" m="1" x="352"/>
        <item h="1" m="1" x="149"/>
        <item h="1" m="1" x="359"/>
        <item h="1" m="1" x="165"/>
        <item h="1" m="1" x="373"/>
        <item h="1" m="1" x="173"/>
        <item h="1" m="1" x="380"/>
        <item h="1" m="1" x="395"/>
        <item h="1" m="1" x="192"/>
        <item h="1" m="1" x="402"/>
        <item h="1" m="1" x="393"/>
        <item h="1" m="1" x="191"/>
        <item h="1" m="1" x="401"/>
        <item h="1" m="1" x="204"/>
        <item h="1" m="1" x="414"/>
        <item h="1" m="1" x="14"/>
        <item h="1" m="1" x="212"/>
        <item h="1" m="1" x="15"/>
        <item h="1" m="1" x="218"/>
        <item h="1" m="1" x="21"/>
        <item h="1" m="1" x="29"/>
        <item h="1" m="1" x="355"/>
        <item h="1" m="1" x="151"/>
        <item h="1" m="1" x="361"/>
        <item h="1" m="1" x="157"/>
        <item h="1" m="1" x="375"/>
        <item h="1" m="1" x="176"/>
        <item h="1" m="1" x="381"/>
        <item h="1" m="1" x="181"/>
        <item h="1" m="1" x="194"/>
        <item h="1" m="1" x="405"/>
        <item h="1" m="1" x="199"/>
        <item h="1" m="1" x="207"/>
        <item h="1" m="1" x="17"/>
        <item h="1" m="1" x="220"/>
        <item h="1" m="1" x="22"/>
        <item h="1" m="1" x="224"/>
        <item h="1" m="1" x="232"/>
        <item h="1" m="1" x="36"/>
        <item h="1" m="1" x="238"/>
        <item h="1" m="1" x="369"/>
        <item h="1" m="1" x="169"/>
        <item h="1" m="1" x="383"/>
        <item h="1" m="1" x="183"/>
        <item h="1" m="1" x="390"/>
        <item h="1" m="1" x="189"/>
        <item h="1" m="1" x="201"/>
        <item h="1" m="1" x="412"/>
        <item h="1" m="1" x="209"/>
        <item h="1" m="1" x="418"/>
        <item h="1" m="1" x="25"/>
        <item h="1" m="1" x="27"/>
        <item h="1" m="1" x="229"/>
        <item h="1" m="1" x="34"/>
        <item h="1" m="1" x="235"/>
        <item h="1" m="1" x="242"/>
        <item h="1" m="1" x="43"/>
        <item h="1" m="1" x="247"/>
        <item h="1" m="1" x="48"/>
        <item h="1" m="1" x="57"/>
        <item h="1" m="1" x="260"/>
        <item h="1" m="1" x="65"/>
        <item h="1" m="1" x="267"/>
        <item h="1" m="1" x="278"/>
        <item h="1" m="1" x="84"/>
        <item h="1" m="1" x="288"/>
        <item h="1" m="1" x="92"/>
        <item h="1" m="1" x="107"/>
        <item h="1" m="1" x="313"/>
        <item h="1" m="1" x="236"/>
        <item h="1" m="1" x="38"/>
        <item h="1" m="1" x="45"/>
        <item h="1" m="1" x="249"/>
        <item h="1" m="1" x="49"/>
        <item h="1" m="1" x="252"/>
        <item h="1" m="1" x="262"/>
        <item h="1" m="1" x="67"/>
        <item h="1" m="1" x="268"/>
        <item h="1" m="1" x="72"/>
        <item h="1" m="1" x="86"/>
        <item h="1" m="1" x="290"/>
        <item h="1" m="1" x="93"/>
        <item h="1" m="1" x="298"/>
        <item h="1" m="1" x="53"/>
        <item h="1" m="1" x="257"/>
        <item h="1" m="1" x="61"/>
        <item h="1" m="1" x="264"/>
        <item h="1" m="1" x="273"/>
        <item h="1" m="1" x="79"/>
        <item h="1" m="1" x="282"/>
        <item h="1" m="1" x="88"/>
        <item h="1" m="1" x="101"/>
        <item h="1" m="1" x="307"/>
        <item h="1" m="1" x="111"/>
        <item h="1" m="1" x="316"/>
        <item h="1" m="1" x="327"/>
        <item h="1" m="1" x="129"/>
        <item h="1" m="1" x="332"/>
        <item h="1" m="1" x="135"/>
        <item h="1" m="1" x="63"/>
        <item h="1" m="1" x="266"/>
        <item h="1" m="1" x="69"/>
        <item h="1" m="1" x="284"/>
        <item h="1" m="1" x="90"/>
        <item h="1" m="1" x="292"/>
        <item h="1" m="1" x="310"/>
        <item h="1" m="1" x="113"/>
        <item h="1" m="1" x="318"/>
        <item h="1" m="1" x="118"/>
        <item h="1" m="1" x="131"/>
        <item h="1" m="1" x="333"/>
        <item h="1" m="1" x="136"/>
        <item h="1" m="1" x="339"/>
        <item h="1" m="1" x="277"/>
        <item h="1" m="1" x="296"/>
        <item h="1" m="1" x="98"/>
        <item h="1" m="1" x="304"/>
        <item h="1" m="1" x="106"/>
        <item h="1" m="1" x="122"/>
        <item h="1" m="1" x="325"/>
        <item h="1" m="1" x="128"/>
        <item h="1" m="1" x="331"/>
        <item h="1" m="1" x="343"/>
        <item h="1" m="1" x="144"/>
        <item h="1" m="1" x="351"/>
        <item h="1" m="1" x="148"/>
        <item h="1" m="1" x="162"/>
        <item h="1" m="1" x="372"/>
        <item h="1" m="1" x="172"/>
        <item h="1" m="1" x="379"/>
        <item h="1" m="1" x="70"/>
        <item h="1" m="1" x="271"/>
        <item h="1" m="1" x="76"/>
        <item h="1" m="1" x="294"/>
        <item h="1" m="1" x="97"/>
        <item h="1" m="1" x="303"/>
        <item h="1" m="1" x="120"/>
        <item h="1" m="1" x="324"/>
        <item h="1" m="1" x="127"/>
        <item h="1" m="1" x="137"/>
        <item h="1" m="1" x="341"/>
        <item h="1" m="1" x="143"/>
        <item h="1" m="1" x="350"/>
        <item h="1" m="1" x="363"/>
        <item h="1" m="1" x="160"/>
        <item h="1" m="1" x="371"/>
        <item h="1" m="1" x="134"/>
        <item h="1" m="1" x="337"/>
        <item h="1" m="1" x="140"/>
        <item h="1" m="1" x="345"/>
        <item h="1" m="1" x="358"/>
        <item h="1" m="1" x="155"/>
        <item h="1" m="1" x="366"/>
        <item h="1" m="1" x="164"/>
        <item h="1" m="1" x="180"/>
        <item h="1" m="1" x="387"/>
        <item h="1" m="1" x="186"/>
        <item h="1" m="1" x="394"/>
        <item h="1" m="1" x="409"/>
        <item h="1" m="1" x="205"/>
        <item h="1" m="1" x="415"/>
        <item h="1" m="1" x="141"/>
        <item h="1" m="1" x="347"/>
        <item h="1" m="1" x="146"/>
        <item h="1" m="1" x="354"/>
        <item h="1" m="1" x="367"/>
        <item h="1" m="1" x="166"/>
        <item h="1" m="1" x="374"/>
        <item h="1" m="1" x="175"/>
        <item h="1" m="1" x="187"/>
        <item h="1" m="1" x="396"/>
        <item h="1" m="1" x="193"/>
        <item h="1" m="1" x="404"/>
        <item h="1" m="1" x="416"/>
        <item h="1" m="1" x="213"/>
        <item h="1" m="1" x="16"/>
        <item h="1" m="1" x="219"/>
        <item h="1" m="1" x="226"/>
        <item h="1" m="1" x="30"/>
        <item h="1" m="1" x="356"/>
        <item h="1" m="1" x="152"/>
        <item h="1" m="1" x="168"/>
        <item h="1" m="1" x="376"/>
        <item h="1" m="1" x="177"/>
        <item h="1" m="1" x="382"/>
        <item h="1" m="1" x="398"/>
        <item h="1" m="1" x="195"/>
        <item h="1" m="1" x="406"/>
        <item h="1" m="1" x="200"/>
        <item h="1" m="1" x="215"/>
        <item h="1" m="1" x="18"/>
        <item h="1" m="1" x="221"/>
        <item h="1" m="1" x="23"/>
        <item h="1" m="1" x="32"/>
        <item h="1" m="1" x="233"/>
        <item h="1" m="1" x="37"/>
        <item h="1" m="1" x="239"/>
        <item h="1" m="1" x="178"/>
        <item h="1" m="1" x="384"/>
        <item h="1" m="1" x="184"/>
        <item h="1" m="1" x="392"/>
        <item h="1" m="1" x="407"/>
        <item h="1" m="1" x="202"/>
        <item h="1" m="1" x="413"/>
        <item h="1" m="1" x="211"/>
        <item h="1" m="1" x="222"/>
        <item h="1" m="1" x="225"/>
        <item h="1" m="1" x="28"/>
        <item h="1" m="1" x="230"/>
        <item h="1" m="1" x="35"/>
        <item h="1" m="1" x="40"/>
        <item h="1" m="1" x="243"/>
        <item h="1" m="1" x="44"/>
        <item h="1" m="1" x="248"/>
        <item h="1" m="1" x="255"/>
        <item h="1" m="1" x="58"/>
        <item h="1" m="1" x="261"/>
        <item h="1" m="1" x="66"/>
        <item h="1" m="1" x="77"/>
        <item h="1" m="1" x="279"/>
        <item h="1" m="1" x="85"/>
        <item h="1" m="1" x="289"/>
        <item h="1" m="1" x="305"/>
        <item h="1" m="1" x="108"/>
        <item h="1" m="1" x="314"/>
        <item h="1" m="1" x="237"/>
        <item h="1" m="1" x="245"/>
        <item h="1" m="1" x="46"/>
        <item h="1" m="1" x="250"/>
        <item h="1" m="1" x="50"/>
        <item h="1" m="1" x="60"/>
        <item h="1" m="1" x="263"/>
        <item h="1" m="1" x="68"/>
        <item h="1" m="1" x="269"/>
        <item h="1" m="1" x="281"/>
        <item h="1" m="1" x="87"/>
        <item h="1" m="1" x="291"/>
        <item h="1" m="1" x="94"/>
        <item h="1" m="1" x="110"/>
        <item h="1" m="1" x="315"/>
        <item h="1" m="1" x="117"/>
        <item h="1" m="1" x="321"/>
        <item h="1" m="1" x="270"/>
        <item h="1" m="1" x="74"/>
        <item h="1" m="1" x="275"/>
        <item h="1" m="1" x="81"/>
        <item h="1" m="1" x="95"/>
        <item h="1" m="1" x="300"/>
        <item h="1" m="1" x="103"/>
        <item h="1" m="1" x="309"/>
        <item h="1" m="1" x="322"/>
        <item h="1" m="1" x="124"/>
        <item h="1" m="1" x="328"/>
        <item h="1" m="1" x="130"/>
        <item h="1" m="1" x="56"/>
        <item h="1" m="1" x="259"/>
        <item h="1" m="1" x="64"/>
        <item h="1" m="1" x="75"/>
        <item h="1" m="1" x="276"/>
        <item h="1" m="1" x="82"/>
        <item h="1" m="1" x="285"/>
        <item h="1" m="1" x="302"/>
        <item h="1" m="1" x="105"/>
        <item h="1" m="1" x="311"/>
        <item h="1" m="1" x="114"/>
        <item h="1" m="1" x="126"/>
        <item h="1" m="1" x="330"/>
        <item h="1" m="1" x="132"/>
        <item h="1" m="1" x="334"/>
        <item h="1" m="1" x="349"/>
        <item h="1" m="1" x="147"/>
        <item h="1" m="1" x="71"/>
        <item h="1" m="1" x="83"/>
        <item h="1" m="1" x="286"/>
        <item h="1" m="1" x="295"/>
        <item h="1" m="1" x="312"/>
        <item h="1" m="1" x="115"/>
        <item h="1" m="1" x="319"/>
        <item h="1" m="1" x="121"/>
        <item h="1" m="1" x="133"/>
        <item h="1" m="1" x="335"/>
        <item h="1" m="1" x="138"/>
        <item h="1" m="1" x="342"/>
        <item h="1" m="1" x="357"/>
        <item h="1" m="1" x="153"/>
        <item h="1" m="1" x="364"/>
        <item h="1" m="1" x="161"/>
        <item h="1" m="1" x="287"/>
        <item h="1" m="1" x="91"/>
        <item h="1" m="1" x="297"/>
        <item h="1" m="1" x="99"/>
        <item h="1" m="1" x="116"/>
        <item h="1" m="1" x="320"/>
        <item h="1" m="1" x="123"/>
        <item h="1" m="1" x="326"/>
        <item h="1" x="13"/>
        <item h="1" m="1" x="353"/>
        <item h="1" m="1" x="150"/>
        <item h="1" m="1" x="360"/>
        <item h="1" m="1" x="156"/>
        <item h="1" m="1" x="174"/>
        <item h="1" m="1" x="388"/>
        <item h="1" m="1" x="403"/>
        <item h="1" m="1" x="198"/>
        <item h="1" m="1" x="410"/>
        <item h="1" m="1" x="206"/>
        <item h="1" m="1" x="338"/>
        <item h="1" m="1" x="142"/>
        <item h="1" m="1" x="348"/>
        <item h="1" m="1" x="362"/>
        <item h="1" m="1" x="158"/>
        <item h="1" m="1" x="368"/>
        <item h="1" m="1" x="167"/>
        <item h="1" m="1" x="182"/>
        <item h="1" m="1" x="389"/>
        <item h="1" m="1" x="188"/>
        <item h="1" m="1" x="397"/>
        <item h="1" m="1" x="411"/>
        <item h="1" m="1" x="208"/>
        <item h="1" m="1" x="417"/>
        <item h="1" m="1" x="214"/>
        <item h="1" m="1" x="24"/>
        <item h="1" m="1" x="227"/>
        <item h="1" m="1" x="31"/>
        <item h="1" m="1" x="159"/>
        <item h="1" m="1" x="370"/>
        <item h="1" m="1" x="170"/>
        <item h="1" m="1" x="377"/>
        <item h="1" m="1" x="391"/>
        <item h="1" m="1" x="190"/>
        <item h="1" m="1" x="399"/>
        <item h="1" m="1" x="196"/>
        <item h="1" m="1" x="210"/>
        <item h="1" m="1" x="419"/>
        <item h="1" m="1" x="216"/>
        <item h="1" m="1" x="19"/>
        <item h="1" m="1" x="26"/>
        <item h="1" m="1" x="228"/>
        <item h="1" m="1" x="33"/>
        <item h="1" m="1" x="234"/>
        <item h="1" m="1" x="171"/>
        <item h="1" m="1" x="378"/>
        <item h="1" m="1" x="179"/>
        <item h="1" m="1" x="385"/>
        <item h="1" m="1" x="400"/>
        <item h="1" m="1" x="197"/>
        <item h="1" m="1" x="408"/>
        <item h="1" m="1" x="203"/>
        <item h="1" m="1" x="217"/>
        <item h="1" m="1" x="20"/>
        <item h="1" m="1" x="223"/>
        <item h="1" m="1" x="231"/>
        <item h="1" m="1" x="39"/>
        <item h="1" m="1" x="240"/>
        <item h="1" m="1" x="41"/>
        <item h="1" m="1" x="244"/>
        <item h="1" m="1" x="253"/>
        <item h="1" m="1" x="52"/>
        <item h="1" m="1" x="256"/>
        <item h="1" m="1" x="59"/>
        <item h="1" m="1" x="73"/>
        <item h="1" m="1" x="272"/>
        <item h="1" m="1" x="78"/>
        <item h="1" m="1" x="280"/>
        <item h="1" m="1" x="299"/>
        <item h="1" m="1" x="100"/>
        <item h="1" m="1" x="306"/>
        <item h="1" m="1" x="109"/>
        <item h="1" m="1" x="241"/>
        <item h="1" m="1" x="42"/>
        <item h="1" m="1" x="246"/>
        <item h="1" m="1" x="47"/>
        <item h="1" m="1" x="54"/>
        <item h="1" m="1" x="258"/>
        <item h="1" m="1" x="62"/>
        <item h="1" m="1" x="265"/>
        <item h="1" m="1" x="274"/>
        <item h="1" m="1" x="80"/>
        <item h="1" m="1" x="283"/>
        <item h="1" m="1" x="89"/>
        <item h="1" m="1" x="102"/>
        <item h="1" m="1" x="308"/>
        <item h="1" m="1" x="112"/>
        <item h="1" m="1" x="317"/>
        <item h="1" m="1" x="251"/>
        <item h="1" m="1" x="51"/>
        <item h="1" m="1" x="254"/>
        <item h="1" m="1" x="55"/>
        <item h="1" m="1" x="293"/>
        <item h="1" m="1" x="96"/>
        <item h="1" m="1" x="301"/>
        <item h="1" m="1" x="104"/>
        <item h="1" m="1" x="119"/>
        <item h="1" m="1" x="323"/>
        <item h="1" m="1" x="125"/>
        <item h="1" m="1" x="329"/>
        <item h="1" m="1" x="340"/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t="default"/>
      </items>
    </pivotField>
    <pivotField axis="axisRow" showAll="0">
      <items count="21">
        <item m="1" x="15"/>
        <item x="0"/>
        <item x="5"/>
        <item m="1" x="19"/>
        <item x="2"/>
        <item x="7"/>
        <item x="4"/>
        <item m="1" x="11"/>
        <item m="1" x="17"/>
        <item m="1" x="18"/>
        <item x="6"/>
        <item m="1" x="10"/>
        <item m="1" x="14"/>
        <item m="1" x="13"/>
        <item x="1"/>
        <item x="3"/>
        <item m="1" x="8"/>
        <item m="1" x="9"/>
        <item m="1" x="16"/>
        <item m="1" x="12"/>
        <item t="default"/>
      </items>
    </pivotField>
    <pivotField showAll="0"/>
    <pivotField dataField="1" numFmtId="2" showAll="0"/>
    <pivotField dataField="1" numFmtId="2" showAll="0"/>
    <pivotField showAll="0"/>
    <pivotField numFmtId="2" showAll="0"/>
    <pivotField numFmtId="2" showAll="0"/>
  </pivotFields>
  <rowFields count="2">
    <field x="1"/>
    <field x="0"/>
  </rowFields>
  <rowItems count="1">
    <i t="grand">
      <x/>
    </i>
  </rowItems>
  <colFields count="1">
    <field x="-2"/>
  </colFields>
  <colItems count="2">
    <i>
      <x/>
    </i>
    <i i="1">
      <x v="1"/>
    </i>
  </colItems>
  <dataFields count="2">
    <dataField name="Součet z UtilizaceRezu" fld="3" baseField="0" baseItem="0"/>
    <dataField name="Součet z UtilizaceCelkova" fld="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D26CAF7-66F9-4AD8-BB71-C4A2578B9597}" name="Kontingenční tabulka1" cacheId="36" applyNumberFormats="0" applyBorderFormats="0" applyFontFormats="0" applyPatternFormats="0" applyAlignmentFormats="0" applyWidthHeightFormats="1" dataCaption="Hodnoty" updatedVersion="6" minRefreshableVersion="3" useAutoFormatting="1" itemPrintTitles="1" createdVersion="6" indent="0" outline="1" outlineData="1" multipleFieldFilters="0" chartFormat="2">
  <location ref="A3:E4" firstHeaderRow="0" firstDataRow="1" firstDataCol="1"/>
  <pivotFields count="9">
    <pivotField axis="axisRow" outline="0" showAll="0">
      <items count="407">
        <item h="1" x="13"/>
        <item m="1" x="346"/>
        <item m="1" x="149"/>
        <item m="1" x="352"/>
        <item m="1" x="154"/>
        <item m="1" x="365"/>
        <item m="1" x="172"/>
        <item m="1" x="371"/>
        <item m="1" x="177"/>
        <item m="1" x="188"/>
        <item m="1" x="392"/>
        <item m="1" x="193"/>
        <item m="1" x="200"/>
        <item m="1" x="16"/>
        <item m="1" x="213"/>
        <item m="1" x="21"/>
        <item m="1" x="217"/>
        <item m="1" x="225"/>
        <item m="1" x="35"/>
        <item m="1" x="231"/>
        <item m="1" x="359"/>
        <item m="1" x="165"/>
        <item m="1" x="373"/>
        <item m="1" x="179"/>
        <item m="1" x="379"/>
        <item m="1" x="184"/>
        <item m="1" x="195"/>
        <item m="1" x="399"/>
        <item m="1" x="202"/>
        <item m="1" x="404"/>
        <item m="1" x="24"/>
        <item m="1" x="26"/>
        <item m="1" x="222"/>
        <item m="1" x="33"/>
        <item m="1" x="228"/>
        <item m="1" x="235"/>
        <item m="1" x="42"/>
        <item m="1" x="240"/>
        <item m="1" x="47"/>
        <item m="1" x="56"/>
        <item m="1" x="253"/>
        <item m="1" x="64"/>
        <item m="1" x="260"/>
        <item m="1" x="271"/>
        <item m="1" x="83"/>
        <item m="1" x="281"/>
        <item m="1" x="91"/>
        <item m="1" x="106"/>
        <item m="1" x="306"/>
        <item m="1" x="229"/>
        <item m="1" x="37"/>
        <item m="1" x="44"/>
        <item m="1" x="242"/>
        <item m="1" x="48"/>
        <item m="1" x="245"/>
        <item m="1" x="255"/>
        <item m="1" x="66"/>
        <item m="1" x="261"/>
        <item m="1" x="71"/>
        <item m="1" x="85"/>
        <item m="1" x="283"/>
        <item m="1" x="92"/>
        <item m="1" x="291"/>
        <item m="1" x="52"/>
        <item m="1" x="250"/>
        <item m="1" x="60"/>
        <item m="1" x="257"/>
        <item m="1" x="266"/>
        <item m="1" x="78"/>
        <item m="1" x="275"/>
        <item m="1" x="87"/>
        <item m="1" x="100"/>
        <item m="1" x="300"/>
        <item m="1" x="110"/>
        <item m="1" x="309"/>
        <item m="1" x="320"/>
        <item m="1" x="128"/>
        <item m="1" x="325"/>
        <item m="1" x="134"/>
        <item m="1" x="62"/>
        <item m="1" x="259"/>
        <item m="1" x="68"/>
        <item m="1" x="277"/>
        <item m="1" x="89"/>
        <item m="1" x="285"/>
        <item m="1" x="303"/>
        <item m="1" x="112"/>
        <item m="1" x="311"/>
        <item m="1" x="117"/>
        <item m="1" x="130"/>
        <item m="1" x="326"/>
        <item m="1" x="135"/>
        <item m="1" x="331"/>
        <item m="1" x="270"/>
        <item m="1" x="289"/>
        <item m="1" x="97"/>
        <item m="1" x="297"/>
        <item m="1" x="105"/>
        <item m="1" x="121"/>
        <item m="1" x="318"/>
        <item m="1" x="127"/>
        <item m="1" x="324"/>
        <item m="1" x="335"/>
        <item m="1" x="142"/>
        <item m="1" x="342"/>
        <item m="1" x="146"/>
        <item m="1" x="159"/>
        <item m="1" x="362"/>
        <item m="1" x="168"/>
        <item m="1" x="369"/>
        <item m="1" x="69"/>
        <item m="1" x="264"/>
        <item m="1" x="75"/>
        <item m="1" x="287"/>
        <item m="1" x="96"/>
        <item m="1" x="296"/>
        <item m="1" x="119"/>
        <item m="1" x="317"/>
        <item m="1" x="126"/>
        <item m="1" x="136"/>
        <item m="1" x="333"/>
        <item m="1" x="141"/>
        <item m="1" x="341"/>
        <item m="1" x="354"/>
        <item m="1" x="157"/>
        <item m="1" x="361"/>
        <item m="1" x="133"/>
        <item m="1" x="329"/>
        <item m="1" x="138"/>
        <item m="1" x="336"/>
        <item m="1" x="349"/>
        <item m="1" x="152"/>
        <item m="1" x="356"/>
        <item m="1" x="160"/>
        <item m="1" x="176"/>
        <item m="1" x="376"/>
        <item m="1" x="181"/>
        <item m="1" x="382"/>
        <item m="1" x="396"/>
        <item m="1" x="198"/>
        <item m="1" x="401"/>
        <item m="1" x="139"/>
        <item m="1" x="338"/>
        <item m="1" x="144"/>
        <item m="1" x="345"/>
        <item m="1" x="357"/>
        <item m="1" x="162"/>
        <item m="1" x="364"/>
        <item m="1" x="171"/>
        <item m="1" x="182"/>
        <item m="1" x="384"/>
        <item m="1" x="187"/>
        <item m="1" x="391"/>
        <item m="1" x="402"/>
        <item m="1" x="206"/>
        <item m="1" x="15"/>
        <item m="1" x="212"/>
        <item m="1" x="219"/>
        <item m="1" x="29"/>
        <item m="1" x="337"/>
        <item m="1" x="143"/>
        <item m="1" x="343"/>
        <item m="1" x="147"/>
        <item m="1" x="350"/>
        <item m="1" x="161"/>
        <item m="1" x="363"/>
        <item m="1" x="169"/>
        <item m="1" x="370"/>
        <item m="1" x="383"/>
        <item m="1" x="186"/>
        <item m="1" x="389"/>
        <item m="1" x="205"/>
        <item m="1" x="14"/>
        <item m="1" x="211"/>
        <item m="1" x="20"/>
        <item m="1" x="28"/>
        <item m="1" x="347"/>
        <item m="1" x="150"/>
        <item m="1" x="164"/>
        <item m="1" x="366"/>
        <item m="1" x="173"/>
        <item m="1" x="372"/>
        <item m="1" x="386"/>
        <item m="1" x="189"/>
        <item m="1" x="393"/>
        <item m="1" x="194"/>
        <item m="1" x="208"/>
        <item m="1" x="17"/>
        <item m="1" x="214"/>
        <item m="1" x="22"/>
        <item m="1" x="31"/>
        <item m="1" x="226"/>
        <item m="1" x="36"/>
        <item m="1" x="232"/>
        <item m="1" x="174"/>
        <item m="1" x="374"/>
        <item m="1" x="180"/>
        <item m="1" x="381"/>
        <item m="1" x="394"/>
        <item m="1" x="196"/>
        <item m="1" x="400"/>
        <item m="1" x="204"/>
        <item m="1" x="215"/>
        <item m="1" x="218"/>
        <item m="1" x="27"/>
        <item m="1" x="223"/>
        <item m="1" x="34"/>
        <item m="1" x="39"/>
        <item m="1" x="236"/>
        <item m="1" x="43"/>
        <item m="1" x="241"/>
        <item m="1" x="248"/>
        <item m="1" x="57"/>
        <item m="1" x="254"/>
        <item m="1" x="65"/>
        <item m="1" x="76"/>
        <item m="1" x="272"/>
        <item m="1" x="84"/>
        <item m="1" x="282"/>
        <item m="1" x="298"/>
        <item m="1" x="107"/>
        <item m="1" x="307"/>
        <item m="1" x="230"/>
        <item m="1" x="238"/>
        <item m="1" x="45"/>
        <item m="1" x="243"/>
        <item m="1" x="49"/>
        <item m="1" x="59"/>
        <item m="1" x="256"/>
        <item m="1" x="67"/>
        <item m="1" x="262"/>
        <item m="1" x="274"/>
        <item m="1" x="86"/>
        <item m="1" x="284"/>
        <item m="1" x="93"/>
        <item m="1" x="109"/>
        <item m="1" x="308"/>
        <item m="1" x="116"/>
        <item m="1" x="314"/>
        <item m="1" x="263"/>
        <item m="1" x="73"/>
        <item m="1" x="268"/>
        <item m="1" x="80"/>
        <item m="1" x="94"/>
        <item m="1" x="293"/>
        <item m="1" x="102"/>
        <item m="1" x="302"/>
        <item m="1" x="315"/>
        <item m="1" x="123"/>
        <item m="1" x="321"/>
        <item m="1" x="129"/>
        <item m="1" x="55"/>
        <item m="1" x="252"/>
        <item m="1" x="63"/>
        <item m="1" x="74"/>
        <item m="1" x="269"/>
        <item m="1" x="81"/>
        <item m="1" x="278"/>
        <item m="1" x="295"/>
        <item m="1" x="104"/>
        <item m="1" x="304"/>
        <item m="1" x="113"/>
        <item m="1" x="125"/>
        <item m="1" x="323"/>
        <item m="1" x="131"/>
        <item m="1" x="327"/>
        <item m="1" x="340"/>
        <item m="1" x="145"/>
        <item m="1" x="70"/>
        <item m="1" x="82"/>
        <item m="1" x="279"/>
        <item m="1" x="288"/>
        <item m="1" x="305"/>
        <item m="1" x="114"/>
        <item m="1" x="312"/>
        <item m="1" x="120"/>
        <item m="1" x="132"/>
        <item m="1" x="328"/>
        <item m="1" x="137"/>
        <item m="1" x="334"/>
        <item m="1" x="348"/>
        <item m="1" x="151"/>
        <item m="1" x="355"/>
        <item m="1" x="158"/>
        <item m="1" x="280"/>
        <item m="1" x="90"/>
        <item m="1" x="290"/>
        <item m="1" x="98"/>
        <item m="1" x="115"/>
        <item m="1" x="313"/>
        <item m="1" x="122"/>
        <item m="1" x="319"/>
        <item m="1" x="344"/>
        <item m="1" x="148"/>
        <item m="1" x="351"/>
        <item m="1" x="153"/>
        <item m="1" x="170"/>
        <item m="1" x="377"/>
        <item m="1" x="390"/>
        <item m="1" x="192"/>
        <item m="1" x="397"/>
        <item m="1" x="199"/>
        <item m="1" x="330"/>
        <item m="1" x="140"/>
        <item m="1" x="339"/>
        <item m="1" x="353"/>
        <item m="1" x="155"/>
        <item m="1" x="358"/>
        <item m="1" x="163"/>
        <item m="1" x="178"/>
        <item m="1" x="378"/>
        <item m="1" x="183"/>
        <item m="1" x="385"/>
        <item m="1" x="398"/>
        <item m="1" x="201"/>
        <item m="1" x="403"/>
        <item m="1" x="207"/>
        <item m="1" x="23"/>
        <item m="1" x="220"/>
        <item m="1" x="30"/>
        <item m="1" x="156"/>
        <item m="1" x="360"/>
        <item m="1" x="166"/>
        <item m="1" x="367"/>
        <item m="1" x="380"/>
        <item m="1" x="185"/>
        <item m="1" x="387"/>
        <item m="1" x="190"/>
        <item m="1" x="203"/>
        <item m="1" x="405"/>
        <item m="1" x="209"/>
        <item m="1" x="18"/>
        <item m="1" x="25"/>
        <item m="1" x="221"/>
        <item m="1" x="32"/>
        <item m="1" x="227"/>
        <item m="1" x="167"/>
        <item m="1" x="368"/>
        <item m="1" x="175"/>
        <item m="1" x="375"/>
        <item m="1" x="388"/>
        <item m="1" x="191"/>
        <item m="1" x="395"/>
        <item m="1" x="197"/>
        <item m="1" x="210"/>
        <item m="1" x="19"/>
        <item m="1" x="216"/>
        <item m="1" x="224"/>
        <item m="1" x="38"/>
        <item m="1" x="233"/>
        <item m="1" x="40"/>
        <item m="1" x="237"/>
        <item m="1" x="246"/>
        <item m="1" x="51"/>
        <item m="1" x="249"/>
        <item m="1" x="58"/>
        <item m="1" x="72"/>
        <item m="1" x="265"/>
        <item m="1" x="77"/>
        <item m="1" x="273"/>
        <item m="1" x="292"/>
        <item m="1" x="99"/>
        <item m="1" x="299"/>
        <item m="1" x="108"/>
        <item m="1" x="234"/>
        <item m="1" x="41"/>
        <item m="1" x="239"/>
        <item m="1" x="46"/>
        <item m="1" x="53"/>
        <item m="1" x="251"/>
        <item m="1" x="61"/>
        <item m="1" x="258"/>
        <item m="1" x="267"/>
        <item m="1" x="79"/>
        <item m="1" x="276"/>
        <item m="1" x="88"/>
        <item m="1" x="101"/>
        <item m="1" x="301"/>
        <item m="1" x="111"/>
        <item m="1" x="310"/>
        <item m="1" x="244"/>
        <item m="1" x="50"/>
        <item m="1" x="247"/>
        <item m="1" x="54"/>
        <item m="1" x="286"/>
        <item m="1" x="95"/>
        <item m="1" x="294"/>
        <item m="1" x="103"/>
        <item m="1" x="118"/>
        <item m="1" x="316"/>
        <item m="1" x="124"/>
        <item m="1" x="322"/>
        <item m="1" x="332"/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t="default"/>
      </items>
    </pivotField>
    <pivotField axis="axisRow" showAll="0">
      <items count="21">
        <item m="1" x="15"/>
        <item x="0"/>
        <item x="5"/>
        <item x="2"/>
        <item h="1" x="6"/>
        <item m="1" x="10"/>
        <item m="1" x="17"/>
        <item x="7"/>
        <item m="1" x="19"/>
        <item m="1" x="14"/>
        <item m="1" x="18"/>
        <item m="1" x="11"/>
        <item x="4"/>
        <item h="1" m="1" x="13"/>
        <item x="1"/>
        <item x="3"/>
        <item m="1" x="8"/>
        <item m="1" x="9"/>
        <item m="1" x="16"/>
        <item h="1" m="1" x="12"/>
        <item t="default"/>
      </items>
    </pivotField>
    <pivotField showAll="0"/>
    <pivotField dataField="1" showAll="0"/>
    <pivotField dataField="1" showAll="0"/>
    <pivotField showAll="0"/>
    <pivotField dataField="1" showAll="0"/>
    <pivotField dataField="1" showAll="0"/>
    <pivotField showAll="0"/>
  </pivotFields>
  <rowFields count="2">
    <field x="1"/>
    <field x="0"/>
  </rowFields>
  <rowItems count="1"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 UtilizaceRezu" fld="3" baseField="0" baseItem="0"/>
    <dataField name=" UtilizaceCelkova" fld="4" baseField="1" baseItem="0"/>
    <dataField name=" UtilizaceRezuPLAN" fld="6" baseField="1" baseItem="0"/>
    <dataField name=" UtilizaceCelkovaPLAN" fld="7" baseField="1" baseItem="0"/>
  </dataFields>
  <formats count="3">
    <format dxfId="5">
      <pivotArea field="1" type="button" dataOnly="0" labelOnly="1" outline="0" axis="axisRow" fieldPosition="0"/>
    </format>
    <format dxfId="4">
      <pivotArea dataOnly="0" labelOnly="1" fieldPosition="0">
        <references count="1">
          <reference field="1" count="7">
            <x v="0"/>
            <x v="1"/>
            <x v="2"/>
            <x v="3"/>
            <x v="4"/>
            <x v="5"/>
            <x v="6"/>
          </reference>
        </references>
      </pivotArea>
    </format>
    <format dxfId="3">
      <pivotArea dataOnly="0" labelOnly="1" grandRow="1" outline="0" fieldPosition="0"/>
    </format>
  </formats>
  <chartFormats count="4">
    <chartFormat chart="1" format="32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1" format="33" series="1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1" format="34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35" series="1">
      <pivotArea type="data" outline="0" fieldPosition="0">
        <references count="1">
          <reference field="4294967294" count="1" selected="0">
            <x v="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F188DDE-CD21-444A-897A-89A89C6A1BB6}" name="Kontingenční tabulka1" cacheId="40" applyNumberFormats="0" applyBorderFormats="0" applyFontFormats="0" applyPatternFormats="0" applyAlignmentFormats="0" applyWidthHeightFormats="1" dataCaption="Hodnoty" updatedVersion="6" minRefreshableVersion="3" useAutoFormatting="1" itemPrintTitles="1" createdVersion="6" indent="0" outline="1" outlineData="1" multipleFieldFilters="0" chartFormat="2">
  <location ref="A3:E33" firstHeaderRow="0" firstDataRow="1" firstDataCol="1"/>
  <pivotFields count="9">
    <pivotField axis="axisRow" showAll="0">
      <items count="2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t="default"/>
      </items>
    </pivotField>
    <pivotField axis="axisRow" showAll="0">
      <items count="8">
        <item x="4"/>
        <item x="5"/>
        <item x="3"/>
        <item x="1"/>
        <item x="0"/>
        <item x="2"/>
        <item h="1" x="6"/>
        <item t="default"/>
      </items>
    </pivotField>
    <pivotField showAll="0"/>
    <pivotField dataField="1" showAll="0"/>
    <pivotField dataField="1" showAll="0"/>
    <pivotField showAll="0"/>
    <pivotField dataField="1" showAll="0"/>
    <pivotField dataField="1" showAll="0"/>
    <pivotField showAll="0"/>
  </pivotFields>
  <rowFields count="2">
    <field x="1"/>
    <field x="0"/>
  </rowFields>
  <rowItems count="30">
    <i>
      <x/>
    </i>
    <i r="1">
      <x v="6"/>
    </i>
    <i>
      <x v="1"/>
    </i>
    <i r="1">
      <x v="10"/>
    </i>
    <i>
      <x v="2"/>
    </i>
    <i r="1">
      <x v="5"/>
    </i>
    <i r="1">
      <x v="13"/>
    </i>
    <i>
      <x v="3"/>
    </i>
    <i r="1">
      <x v="1"/>
    </i>
    <i r="1">
      <x v="9"/>
    </i>
    <i r="1">
      <x v="17"/>
    </i>
    <i>
      <x v="4"/>
    </i>
    <i r="1">
      <x/>
    </i>
    <i r="1">
      <x v="2"/>
    </i>
    <i r="1">
      <x v="3"/>
    </i>
    <i r="1">
      <x v="4"/>
    </i>
    <i r="1">
      <x v="7"/>
    </i>
    <i r="1">
      <x v="8"/>
    </i>
    <i r="1">
      <x v="11"/>
    </i>
    <i r="1">
      <x v="12"/>
    </i>
    <i r="1">
      <x v="14"/>
    </i>
    <i r="1">
      <x v="15"/>
    </i>
    <i r="1">
      <x v="16"/>
    </i>
    <i>
      <x v="5"/>
    </i>
    <i r="1">
      <x v="3"/>
    </i>
    <i r="1">
      <x v="10"/>
    </i>
    <i r="1">
      <x v="12"/>
    </i>
    <i r="1">
      <x v="15"/>
    </i>
    <i r="1">
      <x v="17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 UtilizaceRezu" fld="3" subtotal="average" baseField="0" baseItem="14"/>
    <dataField name=" UtilizaceCelkova" fld="4" subtotal="average" baseField="0" baseItem="14"/>
    <dataField name=" UtilizaceRezuPLAN" fld="6" subtotal="average" baseField="0" baseItem="14"/>
    <dataField name=" UtilizaceCelkovaPLAN" fld="7" subtotal="average" baseField="0" baseItem="14"/>
  </dataFields>
  <chartFormats count="4">
    <chartFormat chart="1" format="32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1" format="33" series="1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1" format="34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35" series="1">
      <pivotArea type="data" outline="0" fieldPosition="0">
        <references count="1">
          <reference field="4294967294" count="1" selected="0">
            <x v="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3A9C9E2-B977-4C66-A6D7-7298C8B71B92}" name="Kontingenční tabulka2" cacheId="44" applyNumberFormats="0" applyBorderFormats="0" applyFontFormats="0" applyPatternFormats="0" applyAlignmentFormats="0" applyWidthHeightFormats="1" dataCaption="Hodnoty" updatedVersion="6" minRefreshableVersion="3" useAutoFormatting="1" itemPrintTitles="1" createdVersion="6" indent="0" outline="1" outlineData="1" multipleFieldFilters="0" chartFormat="2">
  <location ref="A3:E32" firstHeaderRow="0" firstDataRow="1" firstDataCol="1"/>
  <pivotFields count="9">
    <pivotField axis="axisRow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axis="axisRow" showAll="0">
      <items count="8">
        <item x="2"/>
        <item x="5"/>
        <item x="0"/>
        <item x="3"/>
        <item x="1"/>
        <item x="4"/>
        <item h="1" x="6"/>
        <item t="default"/>
      </items>
    </pivotField>
    <pivotField showAll="0"/>
    <pivotField dataField="1" showAll="0"/>
    <pivotField dataField="1" showAll="0"/>
    <pivotField showAll="0"/>
    <pivotField dataField="1" showAll="0"/>
    <pivotField dataField="1" showAll="0"/>
    <pivotField showAll="0"/>
  </pivotFields>
  <rowFields count="2">
    <field x="1"/>
    <field x="0"/>
  </rowFields>
  <rowItems count="29">
    <i>
      <x/>
    </i>
    <i r="1">
      <x v="1"/>
    </i>
    <i r="1">
      <x v="7"/>
    </i>
    <i>
      <x v="1"/>
    </i>
    <i r="1">
      <x v="5"/>
    </i>
    <i r="1">
      <x v="11"/>
    </i>
    <i r="1">
      <x v="12"/>
    </i>
    <i>
      <x v="2"/>
    </i>
    <i r="1">
      <x/>
    </i>
    <i r="1">
      <x v="2"/>
    </i>
    <i r="1">
      <x v="4"/>
    </i>
    <i r="1">
      <x v="6"/>
    </i>
    <i r="1">
      <x v="8"/>
    </i>
    <i r="1">
      <x v="10"/>
    </i>
    <i>
      <x v="3"/>
    </i>
    <i r="1">
      <x v="2"/>
    </i>
    <i r="1">
      <x v="4"/>
    </i>
    <i r="1">
      <x v="5"/>
    </i>
    <i r="1">
      <x v="6"/>
    </i>
    <i r="1">
      <x v="8"/>
    </i>
    <i r="1">
      <x v="11"/>
    </i>
    <i>
      <x v="4"/>
    </i>
    <i r="1">
      <x/>
    </i>
    <i r="1">
      <x v="10"/>
    </i>
    <i r="1">
      <x v="12"/>
    </i>
    <i>
      <x v="5"/>
    </i>
    <i r="1">
      <x v="3"/>
    </i>
    <i r="1">
      <x v="9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 UtilizaceRezu" fld="3" subtotal="average" baseField="1" baseItem="0"/>
    <dataField name=" UtilizaceCelkova" fld="4" subtotal="average" baseField="1" baseItem="0"/>
    <dataField name=" UtilizaceRezuPLAN" fld="6" subtotal="average" baseField="1" baseItem="0"/>
    <dataField name="  UtilizaceCelkovaPLAN" fld="7" subtotal="average" baseField="1" baseItem="0"/>
  </dataFields>
  <chartFormats count="4">
    <chartFormat chart="1" format="32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1" format="33" series="1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1" format="34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35" series="1">
      <pivotArea type="data" outline="0" fieldPosition="0">
        <references count="1">
          <reference field="4294967294" count="1" selected="0">
            <x v="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0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E7933F4-2900-49A7-BDDB-A861E4CC85E9}" name="Kontingenční tabulka5" cacheId="48" applyNumberFormats="0" applyBorderFormats="0" applyFontFormats="0" applyPatternFormats="0" applyAlignmentFormats="0" applyWidthHeightFormats="1" dataCaption="Hodnoty" updatedVersion="6" minRefreshableVersion="3" useAutoFormatting="1" rowGrandTotals="0" colGrandTotals="0" itemPrintTitles="1" createdVersion="8" indent="0" compact="0" compactData="0" multipleFieldFilters="0" chartFormat="4">
  <location ref="A3:F3" firstHeaderRow="0" firstDataRow="1" firstDataCol="2"/>
  <pivotFields count="16">
    <pivotField axis="axisRow" compact="0" numFmtId="164" outline="0" showAll="0" defaultSubtotal="0">
      <items count="420">
        <item m="1" x="336"/>
        <item m="1" x="139"/>
        <item m="1" x="344"/>
        <item m="1" x="154"/>
        <item m="1" x="365"/>
        <item m="1" x="163"/>
        <item m="1" x="386"/>
        <item m="1" x="185"/>
        <item m="1" x="393"/>
        <item m="1" x="204"/>
        <item m="1" x="414"/>
        <item h="1" m="1" x="352"/>
        <item h="1" m="1" x="402"/>
        <item h="1" m="1" x="373"/>
        <item h="1" m="1" x="145"/>
        <item h="1" m="1" x="192"/>
        <item h="1" m="1" x="346"/>
        <item h="1" m="1" x="149"/>
        <item h="1" m="1" x="165"/>
        <item h="1" m="1" x="173"/>
        <item h="1" m="1" x="380"/>
        <item h="1" m="1" x="395"/>
        <item h="1" m="1" x="359"/>
        <item h="1" m="1" x="401"/>
        <item h="1" m="1" x="191"/>
        <item h="1" m="1" x="14"/>
        <item h="1" m="1" x="15"/>
        <item h="1" m="1" x="212"/>
        <item h="1" m="1" x="218"/>
        <item h="1" m="1" x="21"/>
        <item h="1" m="1" x="29"/>
        <item h="1" m="1" x="151"/>
        <item h="1" m="1" x="176"/>
        <item h="1" m="1" x="355"/>
        <item h="1" m="1" x="361"/>
        <item h="1" m="1" x="375"/>
        <item h="1" m="1" x="157"/>
        <item h="1" m="1" x="199"/>
        <item h="1" m="1" x="220"/>
        <item h="1" m="1" x="405"/>
        <item h="1" m="1" x="381"/>
        <item h="1" m="1" x="181"/>
        <item h="1" m="1" x="194"/>
        <item h="1" m="1" x="17"/>
        <item h="1" m="1" x="22"/>
        <item h="1" m="1" x="207"/>
        <item h="1" m="1" x="224"/>
        <item h="1" m="1" x="238"/>
        <item h="1" m="1" x="36"/>
        <item h="1" m="1" x="232"/>
        <item h="1" m="1" x="209"/>
        <item h="1" m="1" x="183"/>
        <item h="1" m="1" x="412"/>
        <item h="1" m="1" x="369"/>
        <item h="1" m="1" x="383"/>
        <item h="1" m="1" x="390"/>
        <item h="1" m="1" x="189"/>
        <item h="1" m="1" x="201"/>
        <item h="1" m="1" x="418"/>
        <item h="1" m="1" x="169"/>
        <item h="1" m="1" x="25"/>
        <item h="1" m="1" x="229"/>
        <item h="1" m="1" x="260"/>
        <item h="1" m="1" x="313"/>
        <item h="1" m="1" x="43"/>
        <item h="1" m="1" x="84"/>
        <item h="1" m="1" x="34"/>
        <item h="1" m="1" x="235"/>
        <item h="1" m="1" x="242"/>
        <item h="1" m="1" x="48"/>
        <item h="1" m="1" x="57"/>
        <item h="1" m="1" x="65"/>
        <item h="1" m="1" x="267"/>
        <item h="1" m="1" x="278"/>
        <item h="1" m="1" x="92"/>
        <item h="1" m="1" x="107"/>
        <item h="1" m="1" x="247"/>
        <item h="1" m="1" x="288"/>
        <item h="1" m="1" x="27"/>
        <item h="1" m="1" x="49"/>
        <item h="1" m="1" x="268"/>
        <item h="1" m="1" x="93"/>
        <item h="1" m="1" x="67"/>
        <item h="1" m="1" x="249"/>
        <item h="1" m="1" x="290"/>
        <item h="1" m="1" x="236"/>
        <item h="1" m="1" x="38"/>
        <item h="1" m="1" x="45"/>
        <item h="1" m="1" x="252"/>
        <item h="1" m="1" x="262"/>
        <item h="1" m="1" x="72"/>
        <item h="1" m="1" x="86"/>
        <item h="1" m="1" x="298"/>
        <item h="1" m="1" x="282"/>
        <item h="1" m="1" x="79"/>
        <item h="1" m="1" x="257"/>
        <item h="1" m="1" x="307"/>
        <item h="1" m="1" x="53"/>
        <item h="1" m="1" x="61"/>
        <item h="1" m="1" x="264"/>
        <item h="1" m="1" x="273"/>
        <item h="1" m="1" x="88"/>
        <item h="1" m="1" x="101"/>
        <item h="1" m="1" x="332"/>
        <item h="1" m="1" x="129"/>
        <item h="1" m="1" x="316"/>
        <item h="1" m="1" x="327"/>
        <item h="1" m="1" x="135"/>
        <item h="1" m="1" x="111"/>
        <item h="1" m="1" x="318"/>
        <item h="1" m="1" x="284"/>
        <item h="1" m="1" x="333"/>
        <item h="1" m="1" x="63"/>
        <item h="1" m="1" x="113"/>
        <item h="1" m="1" x="266"/>
        <item h="1" m="1" x="69"/>
        <item h="1" m="1" x="292"/>
        <item h="1" m="1" x="310"/>
        <item h="1" m="1" x="118"/>
        <item h="1" m="1" x="131"/>
        <item h="1" m="1" x="136"/>
        <item h="1" m="1" x="339"/>
        <item h="1" m="1" x="90"/>
        <item h="1" m="1" x="304"/>
        <item h="1" m="1" x="128"/>
        <item h="1" m="1" x="351"/>
        <item h="1" m="1" x="172"/>
        <item h="1" m="1" x="98"/>
        <item h="1" m="1" x="144"/>
        <item h="1" m="1" x="325"/>
        <item h="1" m="1" x="372"/>
        <item h="1" m="1" x="277"/>
        <item h="1" m="1" x="296"/>
        <item h="1" m="1" x="106"/>
        <item h="1" m="1" x="331"/>
        <item h="1" m="1" x="343"/>
        <item h="1" m="1" x="148"/>
        <item h="1" m="1" x="162"/>
        <item h="1" m="1" x="379"/>
        <item h="1" m="1" x="122"/>
        <item h="1" m="1" x="324"/>
        <item h="1" m="1" x="143"/>
        <item h="1" m="1" x="371"/>
        <item h="1" m="1" x="294"/>
        <item h="1" m="1" x="341"/>
        <item h="1" m="1" x="70"/>
        <item h="1" m="1" x="120"/>
        <item h="1" m="1" x="160"/>
        <item h="1" m="1" x="76"/>
        <item h="1" m="1" x="97"/>
        <item h="1" m="1" x="303"/>
        <item h="1" m="1" x="127"/>
        <item h="1" m="1" x="137"/>
        <item h="1" m="1" x="350"/>
        <item h="1" m="1" x="363"/>
        <item h="1" m="1" x="271"/>
        <item h="1" m="1" x="155"/>
        <item h="1" m="1" x="205"/>
        <item h="1" m="1" x="337"/>
        <item h="1" m="1" x="140"/>
        <item h="1" m="1" x="387"/>
        <item h="1" m="1" x="186"/>
        <item h="1" m="1" x="134"/>
        <item h="1" m="1" x="345"/>
        <item h="1" m="1" x="358"/>
        <item h="1" m="1" x="366"/>
        <item h="1" m="1" x="164"/>
        <item h="1" m="1" x="180"/>
        <item h="1" m="1" x="394"/>
        <item h="1" m="1" x="409"/>
        <item h="1" m="1" x="415"/>
        <item h="1" m="1" x="374"/>
        <item h="1" m="1" x="193"/>
        <item h="1" m="1" x="166"/>
        <item h="1" m="1" x="213"/>
        <item h="1" m="1" x="347"/>
        <item h="1" m="1" x="396"/>
        <item h="1" m="1" x="30"/>
        <item h="1" m="1" x="141"/>
        <item h="1" m="1" x="146"/>
        <item h="1" m="1" x="354"/>
        <item h="1" m="1" x="367"/>
        <item h="1" m="1" x="175"/>
        <item h="1" m="1" x="187"/>
        <item h="1" m="1" x="404"/>
        <item h="1" m="1" x="416"/>
        <item h="1" m="1" x="16"/>
        <item h="1" m="1" x="219"/>
        <item h="1" m="1" x="226"/>
        <item h="1" m="1" x="356"/>
        <item h="1" m="1" x="406"/>
        <item h="1" m="1" x="221"/>
        <item h="1" m="1" x="37"/>
        <item h="1" m="1" x="376"/>
        <item h="1" m="1" x="18"/>
        <item h="1" m="1" x="195"/>
        <item h="1" m="1" x="233"/>
        <item h="1" m="1" x="152"/>
        <item h="1" m="1" x="168"/>
        <item h="1" m="1" x="177"/>
        <item h="1" m="1" x="382"/>
        <item h="1" m="1" x="398"/>
        <item h="1" m="1" x="200"/>
        <item h="1" m="1" x="215"/>
        <item h="1" m="1" x="23"/>
        <item h="1" m="1" x="32"/>
        <item h="1" m="1" x="239"/>
        <item h="1" m="1" x="384"/>
        <item h="1" m="1" x="202"/>
        <item h="1" m="1" x="413"/>
        <item h="1" m="1" x="178"/>
        <item h="1" m="1" x="184"/>
        <item h="1" m="1" x="392"/>
        <item h="1" m="1" x="407"/>
        <item h="1" m="1" x="211"/>
        <item h="1" m="1" x="225"/>
        <item h="1" m="1" x="222"/>
        <item h="1" m="1" x="28"/>
        <item h="1" m="1" x="58"/>
        <item h="1" m="1" x="108"/>
        <item h="1" m="1" x="243"/>
        <item h="1" m="1" x="279"/>
        <item h="1" m="1" x="230"/>
        <item h="1" m="1" x="35"/>
        <item h="1" m="1" x="40"/>
        <item h="1" m="1" x="44"/>
        <item h="1" m="1" x="248"/>
        <item h="1" m="1" x="255"/>
        <item h="1" m="1" x="261"/>
        <item h="1" m="1" x="66"/>
        <item h="1" m="1" x="77"/>
        <item h="1" m="1" x="85"/>
        <item h="1" m="1" x="289"/>
        <item h="1" m="1" x="305"/>
        <item h="1" m="1" x="314"/>
        <item h="1" m="1" x="263"/>
        <item h="1" m="1" x="315"/>
        <item h="1" m="1" x="46"/>
        <item h="1" m="1" x="87"/>
        <item h="1" m="1" x="237"/>
        <item h="1" m="1" x="245"/>
        <item h="1" m="1" x="250"/>
        <item h="1" m="1" x="50"/>
        <item h="1" m="1" x="60"/>
        <item h="1" m="1" x="68"/>
        <item h="1" m="1" x="269"/>
        <item h="1" m="1" x="281"/>
        <item h="1" m="1" x="291"/>
        <item h="1" m="1" x="94"/>
        <item h="1" m="1" x="110"/>
        <item h="1" m="1" x="117"/>
        <item h="1" m="1" x="321"/>
        <item h="1" m="1" x="74"/>
        <item h="1" m="1" x="300"/>
        <item h="1" m="1" x="124"/>
        <item h="1" m="1" x="270"/>
        <item h="1" m="1" x="81"/>
        <item h="1" m="1" x="95"/>
        <item h="1" m="1" x="103"/>
        <item h="1" m="1" x="309"/>
        <item h="1" m="1" x="322"/>
        <item h="1" m="1" x="328"/>
        <item h="1" m="1" x="130"/>
        <item h="1" m="1" x="275"/>
        <item h="1" m="1" x="82"/>
        <item h="1" m="1" x="276"/>
        <item h="1" m="1" x="330"/>
        <item h="1" m="1" x="56"/>
        <item h="1" m="1" x="105"/>
        <item h="1" m="1" x="147"/>
        <item h="1" m="1" x="259"/>
        <item h="1" m="1" x="64"/>
        <item h="1" m="1" x="75"/>
        <item h="1" m="1" x="285"/>
        <item h="1" m="1" x="302"/>
        <item h="1" m="1" x="311"/>
        <item h="1" m="1" x="114"/>
        <item h="1" m="1" x="126"/>
        <item h="1" m="1" x="132"/>
        <item h="1" m="1" x="334"/>
        <item h="1" m="1" x="349"/>
        <item h="1" m="1" x="364"/>
        <item h="1" m="1" x="286"/>
        <item h="1" m="1" x="335"/>
        <item h="1" m="1" x="115"/>
        <item h="1" m="1" x="133"/>
        <item h="1" m="1" x="153"/>
        <item h="1" m="1" x="71"/>
        <item h="1" m="1" x="83"/>
        <item h="1" m="1" x="295"/>
        <item h="1" m="1" x="312"/>
        <item h="1" m="1" x="319"/>
        <item h="1" m="1" x="121"/>
        <item h="1" m="1" x="138"/>
        <item h="1" m="1" x="342"/>
        <item h="1" m="1" x="357"/>
        <item h="1" m="1" x="161"/>
        <item h="1" m="1" x="297"/>
        <item h="1" m="1" x="123"/>
        <item h="1" m="1" x="91"/>
        <item h="1" m="1" x="320"/>
        <item h="1" m="1" x="287"/>
        <item h="1" m="1" x="99"/>
        <item h="1" m="1" x="116"/>
        <item h="1" m="1" x="326"/>
        <item h="1" x="13"/>
        <item h="1" m="1" x="410"/>
        <item h="1" m="1" x="150"/>
        <item h="1" m="1" x="198"/>
        <item h="1" m="1" x="353"/>
        <item h="1" m="1" x="360"/>
        <item h="1" m="1" x="156"/>
        <item h="1" m="1" x="174"/>
        <item h="1" m="1" x="388"/>
        <item h="1" m="1" x="403"/>
        <item h="1" m="1" x="206"/>
        <item h="1" m="1" x="188"/>
        <item h="1" m="1" x="158"/>
        <item h="1" m="1" x="208"/>
        <item h="1" m="1" x="338"/>
        <item h="1" m="1" x="389"/>
        <item h="1" m="1" x="24"/>
        <item h="1" m="1" x="142"/>
        <item h="1" m="1" x="348"/>
        <item h="1" m="1" x="362"/>
        <item h="1" m="1" x="368"/>
        <item h="1" m="1" x="167"/>
        <item h="1" m="1" x="182"/>
        <item h="1" m="1" x="397"/>
        <item h="1" m="1" x="411"/>
        <item h="1" m="1" x="417"/>
        <item h="1" m="1" x="214"/>
        <item h="1" m="1" x="31"/>
        <item h="1" m="1" x="227"/>
        <item h="1" m="1" x="399"/>
        <item h="1" m="1" x="33"/>
        <item h="1" m="1" x="370"/>
        <item h="1" m="1" x="419"/>
        <item h="1" m="1" x="190"/>
        <item h="1" m="1" x="228"/>
        <item h="1" m="1" x="159"/>
        <item h="1" m="1" x="170"/>
        <item h="1" m="1" x="377"/>
        <item h="1" m="1" x="391"/>
        <item h="1" m="1" x="196"/>
        <item h="1" m="1" x="210"/>
        <item h="1" m="1" x="216"/>
        <item h="1" m="1" x="19"/>
        <item h="1" m="1" x="26"/>
        <item h="1" m="1" x="234"/>
        <item h="1" m="1" x="179"/>
        <item h="1" m="1" x="408"/>
        <item h="1" m="1" x="378"/>
        <item h="1" m="1" x="20"/>
        <item h="1" m="1" x="197"/>
        <item h="1" m="1" x="171"/>
        <item h="1" m="1" x="385"/>
        <item h="1" m="1" x="400"/>
        <item h="1" m="1" x="203"/>
        <item h="1" m="1" x="217"/>
        <item h="1" m="1" x="223"/>
        <item h="1" m="1" x="256"/>
        <item h="1" m="1" x="240"/>
        <item h="1" m="1" x="52"/>
        <item h="1" m="1" x="100"/>
        <item h="1" m="1" x="272"/>
        <item h="1" m="1" x="231"/>
        <item h="1" m="1" x="39"/>
        <item h="1" m="1" x="41"/>
        <item h="1" m="1" x="244"/>
        <item h="1" m="1" x="253"/>
        <item h="1" m="1" x="59"/>
        <item h="1" m="1" x="73"/>
        <item h="1" m="1" x="78"/>
        <item h="1" m="1" x="280"/>
        <item h="1" m="1" x="299"/>
        <item h="1" m="1" x="306"/>
        <item h="1" m="1" x="109"/>
        <item h="1" m="1" x="258"/>
        <item h="1" m="1" x="308"/>
        <item h="1" m="1" x="42"/>
        <item h="1" m="1" x="80"/>
        <item h="1" m="1" x="241"/>
        <item h="1" m="1" x="246"/>
        <item h="1" m="1" x="47"/>
        <item h="1" m="1" x="54"/>
        <item h="1" m="1" x="62"/>
        <item h="1" m="1" x="265"/>
        <item h="1" m="1" x="274"/>
        <item h="1" m="1" x="283"/>
        <item h="1" m="1" x="89"/>
        <item h="1" m="1" x="102"/>
        <item h="1" m="1" x="112"/>
        <item h="1" m="1" x="317"/>
        <item h="1" m="1" x="323"/>
        <item h="1" m="1" x="251"/>
        <item h="1" m="1" x="254"/>
        <item h="1" m="1" x="55"/>
        <item h="1" m="1" x="293"/>
        <item h="1" m="1" x="301"/>
        <item h="1" m="1" x="104"/>
        <item h="1" m="1" x="119"/>
        <item h="1" m="1" x="125"/>
        <item h="1" m="1" x="329"/>
        <item h="1" m="1" x="340"/>
        <item h="1" m="1" x="51"/>
        <item h="1" m="1" x="96"/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20">
        <item m="1" x="15"/>
        <item x="0"/>
        <item x="1"/>
        <item m="1" x="19"/>
        <item x="2"/>
        <item x="7"/>
        <item m="1" x="18"/>
        <item m="1" x="11"/>
        <item m="1" x="17"/>
        <item x="6"/>
        <item x="4"/>
        <item m="1" x="10"/>
        <item m="1" x="14"/>
        <item m="1" x="13"/>
        <item x="5"/>
        <item x="3"/>
        <item m="1" x="8"/>
        <item m="1" x="9"/>
        <item m="1" x="16"/>
        <item m="1" x="12"/>
      </items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numFmtId="165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numFmtId="165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2">
    <field x="1"/>
    <field x="0"/>
  </rowField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 LONGO" fld="2" subtotal="max" baseField="0" baseItem="7" numFmtId="165"/>
    <dataField name=" noLONGO - průměr standardních operačních dnů do 15.15" fld="3" subtotal="max" baseField="0" baseItem="7" numFmtId="165"/>
    <dataField name=" PrvniNavozPacienta" fld="14" subtotal="min" baseField="0" baseItem="7" numFmtId="165"/>
    <dataField name=" PosledniOdvozPacienta" fld="15" subtotal="max" baseField="0" baseItem="7" numFmtId="165"/>
  </dataFields>
  <formats count="2">
    <format dxfId="2">
      <pivotArea outline="0" fieldPosition="0">
        <references count="1">
          <reference field="4294967294" count="1" selected="0">
            <x v="1"/>
          </reference>
        </references>
      </pivotArea>
    </format>
    <format dxfId="1">
      <pivotArea outline="0" fieldPosition="0">
        <references count="1">
          <reference field="4294967294" count="2" selected="0">
            <x v="2"/>
            <x v="3"/>
          </reference>
        </references>
      </pivotArea>
    </format>
  </formats>
  <chartFormats count="10">
    <chartFormat chart="1" format="15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16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1" format="17" series="1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1" format="18" series="1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1" format="19">
      <pivotArea type="data" outline="0" fieldPosition="0">
        <references count="3">
          <reference field="4294967294" count="1" selected="0">
            <x v="1"/>
          </reference>
          <reference field="0" count="1" selected="0">
            <x v="9"/>
          </reference>
          <reference field="1" count="1" selected="0">
            <x v="4"/>
          </reference>
        </references>
      </pivotArea>
    </chartFormat>
    <chartFormat chart="1" format="20">
      <pivotArea type="data" outline="0" fieldPosition="0">
        <references count="3">
          <reference field="4294967294" count="1" selected="0">
            <x v="0"/>
          </reference>
          <reference field="0" count="1" selected="0">
            <x v="7"/>
          </reference>
          <reference field="1" count="1" selected="0">
            <x v="2"/>
          </reference>
        </references>
      </pivotArea>
    </chartFormat>
    <chartFormat chart="3" format="25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3" format="26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3" format="27" series="1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3" format="28" series="1">
      <pivotArea type="data" outline="0" fieldPosition="0">
        <references count="1">
          <reference field="4294967294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3DD476C-1281-4D11-8415-6BE5BFC7C07A}" name="Kontingenční tabulka5" cacheId="52" applyNumberFormats="0" applyBorderFormats="0" applyFontFormats="0" applyPatternFormats="0" applyAlignmentFormats="0" applyWidthHeightFormats="1" dataCaption="Hodnoty" updatedVersion="6" minRefreshableVersion="3" useAutoFormatting="1" rowGrandTotals="0" colGrandTotals="0" itemPrintTitles="1" createdVersion="8" indent="0" compact="0" compactData="0" multipleFieldFilters="0" chartFormat="2">
  <location ref="A3:F16" firstHeaderRow="0" firstDataRow="1" firstDataCol="2"/>
  <pivotFields count="16">
    <pivotField axis="axisRow" compact="0" numFmtId="164" outline="0" showAll="0" defaultSubtota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4">
        <item x="0"/>
        <item x="3"/>
        <item x="2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numFmtId="165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numFmtId="165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numFmtId="165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numFmtId="165" outline="0" showAl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2">
    <field x="1"/>
    <field x="0"/>
  </rowFields>
  <rowItems count="13">
    <i>
      <x/>
      <x/>
    </i>
    <i r="1">
      <x v="3"/>
    </i>
    <i r="1">
      <x v="6"/>
    </i>
    <i>
      <x v="1"/>
      <x v="5"/>
    </i>
    <i r="1">
      <x v="11"/>
    </i>
    <i>
      <x v="2"/>
      <x v="2"/>
    </i>
    <i r="1">
      <x v="8"/>
    </i>
    <i r="1">
      <x v="12"/>
    </i>
    <i>
      <x v="3"/>
      <x v="1"/>
    </i>
    <i r="1">
      <x v="4"/>
    </i>
    <i r="1">
      <x v="7"/>
    </i>
    <i r="1">
      <x v="9"/>
    </i>
    <i r="1">
      <x v="10"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 LONGO" fld="2" subtotal="max" baseField="0" baseItem="0"/>
    <dataField name=" noLONGO - průměr standardních operačních dnů do 15.15" fld="3" subtotal="max" baseField="0" baseItem="0"/>
    <dataField name=" NavozPacienta" fld="14" subtotal="min" baseField="0" baseItem="0"/>
    <dataField name=" OdvozPacienta" fld="15" subtotal="max" baseField="0" baseItem="0"/>
  </dataFields>
  <formats count="1">
    <format dxfId="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4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5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6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7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8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9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0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1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8007F-DFB7-4654-BB6E-8361A2E68DA0}">
  <dimension ref="A1:L12"/>
  <sheetViews>
    <sheetView workbookViewId="0">
      <selection activeCell="C17" sqref="C17"/>
    </sheetView>
  </sheetViews>
  <sheetFormatPr defaultRowHeight="14.4" x14ac:dyDescent="0.3"/>
  <cols>
    <col min="1" max="1" width="31.33203125" bestFit="1" customWidth="1"/>
    <col min="2" max="2" width="127.88671875" bestFit="1" customWidth="1"/>
    <col min="11" max="12" width="18.5546875" bestFit="1" customWidth="1"/>
  </cols>
  <sheetData>
    <row r="1" spans="1:12" x14ac:dyDescent="0.3">
      <c r="A1" s="85" t="s">
        <v>396</v>
      </c>
      <c r="B1" s="85" t="s">
        <v>397</v>
      </c>
      <c r="H1">
        <v>1</v>
      </c>
      <c r="I1" t="s">
        <v>441</v>
      </c>
      <c r="K1" t="s">
        <v>453</v>
      </c>
    </row>
    <row r="2" spans="1:12" x14ac:dyDescent="0.3">
      <c r="A2" t="s">
        <v>398</v>
      </c>
      <c r="B2" t="str">
        <f>CONCATENATE("Porovnání sálů s LONGO provozem se sály s běžným provozem se standardní operační dobou v měsíci ",L2," ",K5)</f>
        <v>Porovnání sálů s LONGO provozem se sály s běžným provozem se standardní operační dobou v měsíci duben 2025</v>
      </c>
      <c r="H2">
        <v>2</v>
      </c>
      <c r="I2" t="s">
        <v>442</v>
      </c>
      <c r="K2" t="str">
        <f>VLOOKUP("MesicProLongo",parametry!B:D,2,0)</f>
        <v>4</v>
      </c>
      <c r="L2" t="str">
        <f>VLOOKUP(VALUE(K2),H1:I12,2,0)</f>
        <v>duben</v>
      </c>
    </row>
    <row r="3" spans="1:12" x14ac:dyDescent="0.3">
      <c r="A3" t="s">
        <v>399</v>
      </c>
      <c r="B3" t="s">
        <v>401</v>
      </c>
      <c r="H3">
        <v>3</v>
      </c>
      <c r="I3" t="s">
        <v>443</v>
      </c>
    </row>
    <row r="4" spans="1:12" x14ac:dyDescent="0.3">
      <c r="A4" t="s">
        <v>400</v>
      </c>
      <c r="B4" t="s">
        <v>402</v>
      </c>
      <c r="H4">
        <v>4</v>
      </c>
      <c r="I4" t="s">
        <v>444</v>
      </c>
      <c r="K4" t="s">
        <v>470</v>
      </c>
    </row>
    <row r="5" spans="1:12" x14ac:dyDescent="0.3">
      <c r="A5" t="s">
        <v>471</v>
      </c>
      <c r="B5" t="s">
        <v>472</v>
      </c>
      <c r="H5">
        <v>5</v>
      </c>
      <c r="I5" t="s">
        <v>445</v>
      </c>
      <c r="K5" t="str">
        <f>VLOOKUP("rokProLongo",parametry!B:D,2,0)</f>
        <v>2025</v>
      </c>
    </row>
    <row r="6" spans="1:12" x14ac:dyDescent="0.3">
      <c r="A6" t="s">
        <v>476</v>
      </c>
      <c r="B6" t="str">
        <f>CONCATENATE("Porovnání sálů COS  s LONGO provozem se sály s běžným provozem se standardní operační dobou v měsíci ",L2," ",K5)</f>
        <v>Porovnání sálů COS  s LONGO provozem se sály s běžným provozem se standardní operační dobou v měsíci duben 2025</v>
      </c>
      <c r="H6">
        <v>6</v>
      </c>
      <c r="I6" t="s">
        <v>446</v>
      </c>
    </row>
    <row r="7" spans="1:12" x14ac:dyDescent="0.3">
      <c r="A7" t="s">
        <v>477</v>
      </c>
      <c r="B7" t="str">
        <f>CONCATENATE("Porovnání sálů odborných klinik s LONGO provozem se sály s běžným provozem se standardní operační dobou v měsíci ",L2," ",K5)</f>
        <v>Porovnání sálů odborných klinik s LONGO provozem se sály s běžným provozem se standardní operační dobou v měsíci duben 2025</v>
      </c>
      <c r="H7">
        <v>7</v>
      </c>
      <c r="I7" t="s">
        <v>447</v>
      </c>
    </row>
    <row r="8" spans="1:12" x14ac:dyDescent="0.3">
      <c r="A8" t="s">
        <v>480</v>
      </c>
      <c r="B8" t="s">
        <v>481</v>
      </c>
      <c r="H8">
        <v>8</v>
      </c>
      <c r="I8" t="s">
        <v>448</v>
      </c>
    </row>
    <row r="9" spans="1:12" x14ac:dyDescent="0.3">
      <c r="A9" t="s">
        <v>479</v>
      </c>
      <c r="B9" t="s">
        <v>482</v>
      </c>
      <c r="H9">
        <v>9</v>
      </c>
      <c r="I9" t="s">
        <v>449</v>
      </c>
    </row>
    <row r="10" spans="1:12" x14ac:dyDescent="0.3">
      <c r="H10">
        <v>10</v>
      </c>
      <c r="I10" t="s">
        <v>450</v>
      </c>
    </row>
    <row r="11" spans="1:12" x14ac:dyDescent="0.3">
      <c r="H11">
        <v>11</v>
      </c>
      <c r="I11" t="s">
        <v>451</v>
      </c>
    </row>
    <row r="12" spans="1:12" x14ac:dyDescent="0.3">
      <c r="H12">
        <v>12</v>
      </c>
      <c r="I12" t="s">
        <v>452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291F94-743D-4312-A328-2E521F1D228F}">
  <dimension ref="A1:C24"/>
  <sheetViews>
    <sheetView workbookViewId="0">
      <selection sqref="A1:C100"/>
    </sheetView>
  </sheetViews>
  <sheetFormatPr defaultRowHeight="14.4" x14ac:dyDescent="0.3"/>
  <cols>
    <col min="1" max="1" width="34.109375" bestFit="1" customWidth="1"/>
    <col min="2" max="2" width="10.44140625" bestFit="1" customWidth="1"/>
    <col min="3" max="3" width="29.88671875" bestFit="1" customWidth="1"/>
  </cols>
  <sheetData>
    <row r="1" spans="1:3" x14ac:dyDescent="0.3">
      <c r="A1" t="s">
        <v>468</v>
      </c>
      <c r="B1" t="s">
        <v>403</v>
      </c>
      <c r="C1" t="s">
        <v>404</v>
      </c>
    </row>
    <row r="2" spans="1:3" x14ac:dyDescent="0.3">
      <c r="A2">
        <v>5</v>
      </c>
      <c r="B2" t="s">
        <v>405</v>
      </c>
      <c r="C2" t="s">
        <v>406</v>
      </c>
    </row>
    <row r="3" spans="1:3" x14ac:dyDescent="0.3">
      <c r="A3">
        <v>7</v>
      </c>
      <c r="B3" t="s">
        <v>407</v>
      </c>
      <c r="C3" t="s">
        <v>408</v>
      </c>
    </row>
    <row r="4" spans="1:3" x14ac:dyDescent="0.3">
      <c r="A4">
        <v>6</v>
      </c>
      <c r="B4" t="s">
        <v>409</v>
      </c>
      <c r="C4" t="s">
        <v>410</v>
      </c>
    </row>
    <row r="5" spans="1:3" x14ac:dyDescent="0.3">
      <c r="A5">
        <v>4</v>
      </c>
      <c r="B5" t="s">
        <v>411</v>
      </c>
      <c r="C5" t="s">
        <v>465</v>
      </c>
    </row>
    <row r="6" spans="1:3" x14ac:dyDescent="0.3">
      <c r="A6">
        <v>2</v>
      </c>
      <c r="B6" t="s">
        <v>412</v>
      </c>
      <c r="C6" t="s">
        <v>413</v>
      </c>
    </row>
    <row r="7" spans="1:3" x14ac:dyDescent="0.3">
      <c r="A7">
        <v>10</v>
      </c>
      <c r="B7" t="s">
        <v>414</v>
      </c>
      <c r="C7" t="s">
        <v>415</v>
      </c>
    </row>
    <row r="8" spans="1:3" x14ac:dyDescent="0.3">
      <c r="A8">
        <v>11</v>
      </c>
      <c r="B8" t="s">
        <v>416</v>
      </c>
      <c r="C8" t="s">
        <v>415</v>
      </c>
    </row>
    <row r="9" spans="1:3" x14ac:dyDescent="0.3">
      <c r="A9">
        <v>888</v>
      </c>
      <c r="B9" t="s">
        <v>417</v>
      </c>
      <c r="C9" t="s">
        <v>418</v>
      </c>
    </row>
    <row r="10" spans="1:3" x14ac:dyDescent="0.3">
      <c r="A10">
        <v>888</v>
      </c>
      <c r="B10" t="s">
        <v>419</v>
      </c>
      <c r="C10" t="s">
        <v>420</v>
      </c>
    </row>
    <row r="11" spans="1:3" x14ac:dyDescent="0.3">
      <c r="A11">
        <v>1</v>
      </c>
      <c r="B11" t="s">
        <v>421</v>
      </c>
      <c r="C11" t="s">
        <v>485</v>
      </c>
    </row>
    <row r="12" spans="1:3" x14ac:dyDescent="0.3">
      <c r="A12">
        <v>9</v>
      </c>
      <c r="B12" t="s">
        <v>422</v>
      </c>
      <c r="C12" t="s">
        <v>486</v>
      </c>
    </row>
    <row r="13" spans="1:3" x14ac:dyDescent="0.3">
      <c r="A13">
        <v>999</v>
      </c>
      <c r="B13" t="s">
        <v>423</v>
      </c>
      <c r="C13" t="s">
        <v>424</v>
      </c>
    </row>
    <row r="14" spans="1:3" x14ac:dyDescent="0.3">
      <c r="A14">
        <v>999</v>
      </c>
      <c r="B14" t="s">
        <v>425</v>
      </c>
      <c r="C14" t="s">
        <v>420</v>
      </c>
    </row>
    <row r="15" spans="1:3" x14ac:dyDescent="0.3">
      <c r="A15">
        <v>999</v>
      </c>
      <c r="B15" t="s">
        <v>426</v>
      </c>
      <c r="C15" t="s">
        <v>427</v>
      </c>
    </row>
    <row r="16" spans="1:3" x14ac:dyDescent="0.3">
      <c r="A16">
        <v>999</v>
      </c>
      <c r="B16" t="s">
        <v>428</v>
      </c>
      <c r="C16" t="s">
        <v>429</v>
      </c>
    </row>
    <row r="17" spans="1:3" x14ac:dyDescent="0.3">
      <c r="A17">
        <v>999</v>
      </c>
      <c r="B17" t="s">
        <v>430</v>
      </c>
      <c r="C17" t="s">
        <v>431</v>
      </c>
    </row>
    <row r="18" spans="1:3" x14ac:dyDescent="0.3">
      <c r="A18">
        <v>3</v>
      </c>
      <c r="B18" t="s">
        <v>432</v>
      </c>
      <c r="C18" t="s">
        <v>433</v>
      </c>
    </row>
    <row r="19" spans="1:3" x14ac:dyDescent="0.3">
      <c r="A19">
        <v>13</v>
      </c>
      <c r="B19" t="s">
        <v>434</v>
      </c>
      <c r="C19" t="s">
        <v>435</v>
      </c>
    </row>
    <row r="20" spans="1:3" x14ac:dyDescent="0.3">
      <c r="A20">
        <v>888</v>
      </c>
      <c r="B20" t="s">
        <v>436</v>
      </c>
    </row>
    <row r="21" spans="1:3" x14ac:dyDescent="0.3">
      <c r="A21">
        <v>12</v>
      </c>
      <c r="B21" t="s">
        <v>437</v>
      </c>
      <c r="C21" t="s">
        <v>435</v>
      </c>
    </row>
    <row r="22" spans="1:3" x14ac:dyDescent="0.3">
      <c r="A22">
        <v>111</v>
      </c>
      <c r="B22" t="s">
        <v>438</v>
      </c>
      <c r="C22" t="s">
        <v>435</v>
      </c>
    </row>
    <row r="23" spans="1:3" x14ac:dyDescent="0.3">
      <c r="A23">
        <v>111</v>
      </c>
      <c r="B23" t="s">
        <v>439</v>
      </c>
      <c r="C23" t="s">
        <v>440</v>
      </c>
    </row>
    <row r="24" spans="1:3" x14ac:dyDescent="0.3">
      <c r="A24">
        <v>8</v>
      </c>
      <c r="B24" t="s">
        <v>469</v>
      </c>
      <c r="C24" t="s">
        <v>484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38F164-575D-4084-ADB1-FF64508F7625}">
  <sheetPr>
    <tabColor rgb="FFFFC000"/>
  </sheetPr>
  <dimension ref="A3:E108"/>
  <sheetViews>
    <sheetView workbookViewId="0">
      <selection activeCell="D28" sqref="D28"/>
    </sheetView>
  </sheetViews>
  <sheetFormatPr defaultRowHeight="14.4" x14ac:dyDescent="0.3"/>
  <cols>
    <col min="1" max="1" width="15.109375" bestFit="1" customWidth="1"/>
    <col min="2" max="2" width="7.5546875" style="12" bestFit="1" customWidth="1"/>
    <col min="3" max="3" width="10.21875" style="12" bestFit="1" customWidth="1"/>
    <col min="4" max="4" width="8.6640625" style="12" bestFit="1" customWidth="1"/>
    <col min="5" max="5" width="21.44140625" style="12" bestFit="1" customWidth="1"/>
  </cols>
  <sheetData>
    <row r="3" spans="1:5" x14ac:dyDescent="0.3">
      <c r="A3" s="19" t="s">
        <v>387</v>
      </c>
      <c r="B3" s="12" t="s">
        <v>370</v>
      </c>
      <c r="C3" s="12" t="s">
        <v>464</v>
      </c>
      <c r="D3" s="12" t="s">
        <v>466</v>
      </c>
      <c r="E3" s="12" t="s">
        <v>372</v>
      </c>
    </row>
    <row r="4" spans="1:5" x14ac:dyDescent="0.3">
      <c r="A4" s="28" t="s">
        <v>388</v>
      </c>
    </row>
    <row r="5" spans="1:5" x14ac:dyDescent="0.3">
      <c r="B5"/>
      <c r="C5"/>
      <c r="D5"/>
      <c r="E5"/>
    </row>
    <row r="6" spans="1:5" x14ac:dyDescent="0.3">
      <c r="B6"/>
      <c r="C6"/>
      <c r="D6"/>
      <c r="E6"/>
    </row>
    <row r="7" spans="1:5" x14ac:dyDescent="0.3">
      <c r="B7"/>
      <c r="C7"/>
      <c r="D7"/>
      <c r="E7"/>
    </row>
    <row r="8" spans="1:5" x14ac:dyDescent="0.3">
      <c r="B8"/>
      <c r="C8"/>
      <c r="D8"/>
      <c r="E8"/>
    </row>
    <row r="9" spans="1:5" x14ac:dyDescent="0.3">
      <c r="B9"/>
      <c r="C9"/>
      <c r="D9"/>
      <c r="E9"/>
    </row>
    <row r="10" spans="1:5" x14ac:dyDescent="0.3">
      <c r="B10"/>
      <c r="C10"/>
      <c r="D10"/>
      <c r="E10"/>
    </row>
    <row r="11" spans="1:5" x14ac:dyDescent="0.3">
      <c r="B11"/>
      <c r="C11"/>
      <c r="D11"/>
      <c r="E11"/>
    </row>
    <row r="12" spans="1:5" x14ac:dyDescent="0.3">
      <c r="B12"/>
      <c r="C12"/>
      <c r="D12"/>
      <c r="E12"/>
    </row>
    <row r="13" spans="1:5" x14ac:dyDescent="0.3">
      <c r="B13"/>
      <c r="C13"/>
      <c r="D13"/>
      <c r="E13"/>
    </row>
    <row r="14" spans="1:5" x14ac:dyDescent="0.3">
      <c r="B14"/>
      <c r="C14"/>
      <c r="D14"/>
      <c r="E14"/>
    </row>
    <row r="15" spans="1:5" x14ac:dyDescent="0.3">
      <c r="B15"/>
      <c r="C15"/>
      <c r="D15"/>
      <c r="E15"/>
    </row>
    <row r="16" spans="1:5" x14ac:dyDescent="0.3">
      <c r="B16"/>
      <c r="C16"/>
      <c r="D16"/>
      <c r="E16"/>
    </row>
    <row r="17" spans="2:5" x14ac:dyDescent="0.3">
      <c r="B17"/>
      <c r="C17"/>
      <c r="D17"/>
      <c r="E17"/>
    </row>
    <row r="18" spans="2:5" x14ac:dyDescent="0.3">
      <c r="B18"/>
      <c r="C18"/>
      <c r="D18"/>
      <c r="E18"/>
    </row>
    <row r="19" spans="2:5" x14ac:dyDescent="0.3">
      <c r="B19"/>
      <c r="C19"/>
      <c r="D19"/>
      <c r="E19"/>
    </row>
    <row r="20" spans="2:5" x14ac:dyDescent="0.3">
      <c r="B20"/>
      <c r="C20"/>
      <c r="D20"/>
      <c r="E20"/>
    </row>
    <row r="21" spans="2:5" x14ac:dyDescent="0.3">
      <c r="B21"/>
      <c r="C21"/>
      <c r="D21"/>
      <c r="E21"/>
    </row>
    <row r="22" spans="2:5" x14ac:dyDescent="0.3">
      <c r="B22"/>
      <c r="C22"/>
      <c r="D22"/>
      <c r="E22"/>
    </row>
    <row r="23" spans="2:5" x14ac:dyDescent="0.3">
      <c r="B23"/>
      <c r="C23"/>
      <c r="D23"/>
      <c r="E23"/>
    </row>
    <row r="24" spans="2:5" x14ac:dyDescent="0.3">
      <c r="B24"/>
      <c r="C24"/>
      <c r="D24"/>
      <c r="E24"/>
    </row>
    <row r="25" spans="2:5" x14ac:dyDescent="0.3">
      <c r="B25"/>
      <c r="C25"/>
      <c r="D25"/>
      <c r="E25"/>
    </row>
    <row r="26" spans="2:5" x14ac:dyDescent="0.3">
      <c r="B26"/>
      <c r="C26"/>
      <c r="D26"/>
      <c r="E26"/>
    </row>
    <row r="27" spans="2:5" x14ac:dyDescent="0.3">
      <c r="B27"/>
      <c r="C27"/>
      <c r="D27"/>
      <c r="E27"/>
    </row>
    <row r="28" spans="2:5" x14ac:dyDescent="0.3">
      <c r="B28"/>
      <c r="C28"/>
      <c r="D28"/>
      <c r="E28"/>
    </row>
    <row r="29" spans="2:5" x14ac:dyDescent="0.3">
      <c r="B29"/>
      <c r="C29"/>
      <c r="D29"/>
      <c r="E29"/>
    </row>
    <row r="30" spans="2:5" x14ac:dyDescent="0.3">
      <c r="B30"/>
      <c r="C30"/>
      <c r="D30"/>
      <c r="E30"/>
    </row>
    <row r="31" spans="2:5" x14ac:dyDescent="0.3">
      <c r="B31"/>
      <c r="C31"/>
      <c r="D31"/>
      <c r="E31"/>
    </row>
    <row r="32" spans="2:5" x14ac:dyDescent="0.3">
      <c r="B32"/>
      <c r="C32"/>
      <c r="D32"/>
      <c r="E32"/>
    </row>
    <row r="33" spans="2:5" x14ac:dyDescent="0.3">
      <c r="B33"/>
      <c r="C33"/>
      <c r="D33"/>
      <c r="E33"/>
    </row>
    <row r="34" spans="2:5" x14ac:dyDescent="0.3">
      <c r="B34"/>
      <c r="C34"/>
      <c r="D34"/>
      <c r="E34"/>
    </row>
    <row r="35" spans="2:5" x14ac:dyDescent="0.3">
      <c r="B35"/>
      <c r="C35"/>
      <c r="D35"/>
      <c r="E35"/>
    </row>
    <row r="36" spans="2:5" x14ac:dyDescent="0.3">
      <c r="B36"/>
      <c r="C36"/>
      <c r="D36"/>
      <c r="E36"/>
    </row>
    <row r="37" spans="2:5" x14ac:dyDescent="0.3">
      <c r="B37"/>
      <c r="C37"/>
      <c r="D37"/>
      <c r="E37"/>
    </row>
    <row r="38" spans="2:5" x14ac:dyDescent="0.3">
      <c r="B38"/>
      <c r="C38"/>
      <c r="D38"/>
      <c r="E38"/>
    </row>
    <row r="39" spans="2:5" x14ac:dyDescent="0.3">
      <c r="B39"/>
      <c r="C39"/>
      <c r="D39"/>
      <c r="E39"/>
    </row>
    <row r="40" spans="2:5" x14ac:dyDescent="0.3">
      <c r="B40"/>
      <c r="C40"/>
      <c r="D40"/>
      <c r="E40"/>
    </row>
    <row r="41" spans="2:5" x14ac:dyDescent="0.3">
      <c r="B41"/>
      <c r="C41"/>
      <c r="D41"/>
      <c r="E41"/>
    </row>
    <row r="42" spans="2:5" x14ac:dyDescent="0.3">
      <c r="B42"/>
      <c r="C42"/>
      <c r="D42"/>
      <c r="E42"/>
    </row>
    <row r="43" spans="2:5" x14ac:dyDescent="0.3">
      <c r="B43"/>
      <c r="C43"/>
      <c r="D43"/>
      <c r="E43"/>
    </row>
    <row r="44" spans="2:5" x14ac:dyDescent="0.3">
      <c r="B44"/>
      <c r="C44"/>
      <c r="D44"/>
      <c r="E44"/>
    </row>
    <row r="45" spans="2:5" x14ac:dyDescent="0.3">
      <c r="B45"/>
      <c r="C45"/>
      <c r="D45"/>
      <c r="E45"/>
    </row>
    <row r="46" spans="2:5" x14ac:dyDescent="0.3">
      <c r="B46"/>
      <c r="C46"/>
      <c r="D46"/>
      <c r="E46"/>
    </row>
    <row r="47" spans="2:5" x14ac:dyDescent="0.3">
      <c r="B47"/>
      <c r="C47"/>
      <c r="D47"/>
      <c r="E47"/>
    </row>
    <row r="48" spans="2:5" x14ac:dyDescent="0.3">
      <c r="B48"/>
      <c r="C48"/>
      <c r="D48"/>
      <c r="E48"/>
    </row>
    <row r="49" spans="2:5" x14ac:dyDescent="0.3">
      <c r="B49"/>
      <c r="C49"/>
      <c r="D49"/>
      <c r="E49"/>
    </row>
    <row r="50" spans="2:5" x14ac:dyDescent="0.3">
      <c r="B50"/>
      <c r="C50"/>
      <c r="D50"/>
      <c r="E50"/>
    </row>
    <row r="51" spans="2:5" x14ac:dyDescent="0.3">
      <c r="B51"/>
      <c r="C51"/>
      <c r="D51"/>
      <c r="E51"/>
    </row>
    <row r="52" spans="2:5" x14ac:dyDescent="0.3">
      <c r="B52"/>
      <c r="C52"/>
      <c r="D52"/>
      <c r="E52"/>
    </row>
    <row r="53" spans="2:5" x14ac:dyDescent="0.3">
      <c r="B53"/>
      <c r="C53"/>
      <c r="D53"/>
      <c r="E53"/>
    </row>
    <row r="54" spans="2:5" x14ac:dyDescent="0.3">
      <c r="B54"/>
      <c r="C54"/>
      <c r="D54"/>
      <c r="E54"/>
    </row>
    <row r="55" spans="2:5" x14ac:dyDescent="0.3">
      <c r="B55"/>
      <c r="C55"/>
      <c r="D55"/>
      <c r="E55"/>
    </row>
    <row r="56" spans="2:5" x14ac:dyDescent="0.3">
      <c r="B56"/>
      <c r="C56"/>
      <c r="D56"/>
      <c r="E56"/>
    </row>
    <row r="57" spans="2:5" x14ac:dyDescent="0.3">
      <c r="B57"/>
      <c r="C57"/>
      <c r="D57"/>
      <c r="E57"/>
    </row>
    <row r="58" spans="2:5" x14ac:dyDescent="0.3">
      <c r="B58"/>
      <c r="C58"/>
      <c r="D58"/>
      <c r="E58"/>
    </row>
    <row r="59" spans="2:5" x14ac:dyDescent="0.3">
      <c r="B59"/>
      <c r="C59"/>
      <c r="D59"/>
      <c r="E59"/>
    </row>
    <row r="60" spans="2:5" x14ac:dyDescent="0.3">
      <c r="B60"/>
      <c r="C60"/>
      <c r="D60"/>
      <c r="E60"/>
    </row>
    <row r="61" spans="2:5" x14ac:dyDescent="0.3">
      <c r="B61"/>
      <c r="C61"/>
      <c r="D61"/>
      <c r="E61"/>
    </row>
    <row r="62" spans="2:5" x14ac:dyDescent="0.3">
      <c r="B62"/>
      <c r="C62"/>
      <c r="D62"/>
      <c r="E62"/>
    </row>
    <row r="63" spans="2:5" x14ac:dyDescent="0.3">
      <c r="B63"/>
      <c r="C63"/>
      <c r="D63"/>
      <c r="E63"/>
    </row>
    <row r="64" spans="2:5" x14ac:dyDescent="0.3">
      <c r="B64"/>
      <c r="C64"/>
      <c r="D64"/>
      <c r="E64"/>
    </row>
    <row r="65" spans="2:5" x14ac:dyDescent="0.3">
      <c r="B65"/>
      <c r="C65"/>
      <c r="D65"/>
      <c r="E65"/>
    </row>
    <row r="66" spans="2:5" x14ac:dyDescent="0.3">
      <c r="B66"/>
      <c r="C66"/>
      <c r="D66"/>
      <c r="E66"/>
    </row>
    <row r="67" spans="2:5" x14ac:dyDescent="0.3">
      <c r="B67"/>
      <c r="C67"/>
      <c r="D67"/>
      <c r="E67"/>
    </row>
    <row r="68" spans="2:5" x14ac:dyDescent="0.3">
      <c r="B68"/>
      <c r="C68"/>
      <c r="D68"/>
      <c r="E68"/>
    </row>
    <row r="69" spans="2:5" x14ac:dyDescent="0.3">
      <c r="B69"/>
      <c r="C69"/>
      <c r="D69"/>
      <c r="E69"/>
    </row>
    <row r="70" spans="2:5" x14ac:dyDescent="0.3">
      <c r="B70"/>
      <c r="C70"/>
      <c r="D70"/>
      <c r="E70"/>
    </row>
    <row r="71" spans="2:5" x14ac:dyDescent="0.3">
      <c r="B71"/>
      <c r="C71"/>
      <c r="D71"/>
      <c r="E71"/>
    </row>
    <row r="72" spans="2:5" x14ac:dyDescent="0.3">
      <c r="B72"/>
      <c r="C72"/>
      <c r="D72"/>
      <c r="E72"/>
    </row>
    <row r="73" spans="2:5" x14ac:dyDescent="0.3">
      <c r="B73"/>
      <c r="C73"/>
      <c r="D73"/>
      <c r="E73"/>
    </row>
    <row r="74" spans="2:5" x14ac:dyDescent="0.3">
      <c r="B74"/>
      <c r="C74"/>
      <c r="D74"/>
      <c r="E74"/>
    </row>
    <row r="75" spans="2:5" x14ac:dyDescent="0.3">
      <c r="B75"/>
      <c r="C75"/>
      <c r="D75"/>
      <c r="E75"/>
    </row>
    <row r="76" spans="2:5" x14ac:dyDescent="0.3">
      <c r="B76"/>
      <c r="C76"/>
      <c r="D76"/>
      <c r="E76"/>
    </row>
    <row r="77" spans="2:5" x14ac:dyDescent="0.3">
      <c r="B77"/>
      <c r="C77"/>
      <c r="D77"/>
      <c r="E77"/>
    </row>
    <row r="78" spans="2:5" x14ac:dyDescent="0.3">
      <c r="B78"/>
      <c r="C78"/>
      <c r="D78"/>
      <c r="E78"/>
    </row>
    <row r="79" spans="2:5" x14ac:dyDescent="0.3">
      <c r="B79"/>
      <c r="C79"/>
      <c r="D79"/>
      <c r="E79"/>
    </row>
    <row r="80" spans="2:5" x14ac:dyDescent="0.3">
      <c r="B80"/>
      <c r="C80"/>
      <c r="D80"/>
      <c r="E80"/>
    </row>
    <row r="81" spans="2:5" x14ac:dyDescent="0.3">
      <c r="B81"/>
      <c r="C81"/>
      <c r="D81"/>
      <c r="E81"/>
    </row>
    <row r="82" spans="2:5" x14ac:dyDescent="0.3">
      <c r="B82"/>
      <c r="C82"/>
      <c r="D82"/>
      <c r="E82"/>
    </row>
    <row r="83" spans="2:5" x14ac:dyDescent="0.3">
      <c r="B83"/>
      <c r="C83"/>
      <c r="D83"/>
      <c r="E83"/>
    </row>
    <row r="84" spans="2:5" x14ac:dyDescent="0.3">
      <c r="B84"/>
      <c r="C84"/>
      <c r="D84"/>
      <c r="E84"/>
    </row>
    <row r="85" spans="2:5" x14ac:dyDescent="0.3">
      <c r="B85"/>
      <c r="C85"/>
      <c r="D85"/>
      <c r="E85"/>
    </row>
    <row r="86" spans="2:5" x14ac:dyDescent="0.3">
      <c r="B86"/>
      <c r="C86"/>
      <c r="D86"/>
      <c r="E86"/>
    </row>
    <row r="87" spans="2:5" x14ac:dyDescent="0.3">
      <c r="B87"/>
      <c r="C87"/>
      <c r="D87"/>
      <c r="E87"/>
    </row>
    <row r="88" spans="2:5" x14ac:dyDescent="0.3">
      <c r="B88"/>
      <c r="C88"/>
      <c r="D88"/>
      <c r="E88"/>
    </row>
    <row r="89" spans="2:5" x14ac:dyDescent="0.3">
      <c r="B89"/>
      <c r="C89"/>
      <c r="D89"/>
      <c r="E89"/>
    </row>
    <row r="90" spans="2:5" x14ac:dyDescent="0.3">
      <c r="B90"/>
      <c r="C90"/>
      <c r="D90"/>
      <c r="E90"/>
    </row>
    <row r="91" spans="2:5" x14ac:dyDescent="0.3">
      <c r="B91"/>
      <c r="C91"/>
      <c r="D91"/>
      <c r="E91"/>
    </row>
    <row r="92" spans="2:5" x14ac:dyDescent="0.3">
      <c r="B92"/>
      <c r="C92"/>
      <c r="D92"/>
      <c r="E92"/>
    </row>
    <row r="93" spans="2:5" x14ac:dyDescent="0.3">
      <c r="B93"/>
      <c r="C93"/>
      <c r="D93"/>
      <c r="E93"/>
    </row>
    <row r="94" spans="2:5" x14ac:dyDescent="0.3">
      <c r="B94"/>
      <c r="C94"/>
      <c r="D94"/>
      <c r="E94"/>
    </row>
    <row r="95" spans="2:5" x14ac:dyDescent="0.3">
      <c r="B95"/>
      <c r="C95"/>
      <c r="D95"/>
      <c r="E95"/>
    </row>
    <row r="96" spans="2:5" x14ac:dyDescent="0.3">
      <c r="B96"/>
      <c r="C96"/>
      <c r="D96"/>
      <c r="E96"/>
    </row>
    <row r="97" spans="2:5" x14ac:dyDescent="0.3">
      <c r="B97"/>
      <c r="C97"/>
      <c r="D97"/>
      <c r="E97"/>
    </row>
    <row r="98" spans="2:5" x14ac:dyDescent="0.3">
      <c r="B98"/>
      <c r="C98"/>
      <c r="D98"/>
      <c r="E98"/>
    </row>
    <row r="99" spans="2:5" x14ac:dyDescent="0.3">
      <c r="B99"/>
      <c r="C99"/>
      <c r="D99"/>
      <c r="E99"/>
    </row>
    <row r="100" spans="2:5" x14ac:dyDescent="0.3">
      <c r="B100"/>
      <c r="C100"/>
      <c r="D100"/>
      <c r="E100"/>
    </row>
    <row r="101" spans="2:5" x14ac:dyDescent="0.3">
      <c r="B101"/>
      <c r="C101"/>
      <c r="D101"/>
      <c r="E101"/>
    </row>
    <row r="102" spans="2:5" x14ac:dyDescent="0.3">
      <c r="B102"/>
      <c r="C102"/>
      <c r="D102"/>
      <c r="E102"/>
    </row>
    <row r="103" spans="2:5" x14ac:dyDescent="0.3">
      <c r="B103"/>
      <c r="C103"/>
      <c r="D103"/>
      <c r="E103"/>
    </row>
    <row r="104" spans="2:5" x14ac:dyDescent="0.3">
      <c r="B104"/>
      <c r="C104"/>
      <c r="D104"/>
      <c r="E104"/>
    </row>
    <row r="105" spans="2:5" x14ac:dyDescent="0.3">
      <c r="B105"/>
      <c r="C105"/>
      <c r="D105"/>
      <c r="E105"/>
    </row>
    <row r="106" spans="2:5" x14ac:dyDescent="0.3">
      <c r="B106"/>
      <c r="C106"/>
      <c r="D106"/>
      <c r="E106"/>
    </row>
    <row r="107" spans="2:5" x14ac:dyDescent="0.3">
      <c r="B107"/>
      <c r="C107"/>
      <c r="D107"/>
      <c r="E107"/>
    </row>
    <row r="108" spans="2:5" x14ac:dyDescent="0.3">
      <c r="B108"/>
      <c r="C108"/>
      <c r="D108"/>
      <c r="E108"/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D76BC8-F823-480D-A1B8-5B91944E0E47}">
  <sheetPr>
    <tabColor rgb="FF00B0F0"/>
  </sheetPr>
  <dimension ref="B1:Z12"/>
  <sheetViews>
    <sheetView workbookViewId="0">
      <selection activeCell="B2" sqref="B2:Z12"/>
    </sheetView>
  </sheetViews>
  <sheetFormatPr defaultRowHeight="14.4" x14ac:dyDescent="0.3"/>
  <cols>
    <col min="1" max="1" width="4" customWidth="1"/>
    <col min="2" max="2" width="14.33203125" bestFit="1" customWidth="1"/>
    <col min="3" max="26" width="5.6640625" customWidth="1"/>
  </cols>
  <sheetData>
    <row r="1" spans="2:26" ht="15" thickBot="1" x14ac:dyDescent="0.35">
      <c r="H1" s="37"/>
      <c r="I1" s="37"/>
    </row>
    <row r="2" spans="2:26" ht="15" customHeight="1" x14ac:dyDescent="0.3">
      <c r="B2" s="55" t="s">
        <v>1</v>
      </c>
      <c r="C2" s="91" t="s">
        <v>4</v>
      </c>
      <c r="D2" s="92"/>
      <c r="E2" s="92"/>
      <c r="F2" s="93"/>
      <c r="G2" s="91" t="s">
        <v>3</v>
      </c>
      <c r="H2" s="93"/>
      <c r="I2" s="91" t="s">
        <v>6</v>
      </c>
      <c r="J2" s="92"/>
      <c r="K2" s="92"/>
      <c r="L2" s="93"/>
      <c r="M2" s="91" t="s">
        <v>2</v>
      </c>
      <c r="N2" s="92"/>
      <c r="O2" s="92"/>
      <c r="P2" s="92"/>
      <c r="Q2" s="92"/>
      <c r="R2" s="92"/>
      <c r="S2" s="92"/>
      <c r="T2" s="93"/>
    </row>
    <row r="3" spans="2:26" x14ac:dyDescent="0.3">
      <c r="B3" s="56" t="s">
        <v>0</v>
      </c>
      <c r="C3" s="88">
        <v>44839</v>
      </c>
      <c r="D3" s="89"/>
      <c r="E3" s="89">
        <v>44853</v>
      </c>
      <c r="F3" s="90"/>
      <c r="G3" s="88">
        <v>44845</v>
      </c>
      <c r="H3" s="90"/>
      <c r="I3" s="88">
        <v>44838</v>
      </c>
      <c r="J3" s="89"/>
      <c r="K3" s="89">
        <v>44852</v>
      </c>
      <c r="L3" s="90"/>
      <c r="M3" s="88">
        <v>44837</v>
      </c>
      <c r="N3" s="89"/>
      <c r="O3" s="89">
        <v>44844</v>
      </c>
      <c r="P3" s="89"/>
      <c r="Q3" s="89">
        <v>44846</v>
      </c>
      <c r="R3" s="89"/>
      <c r="S3" s="89">
        <v>44851</v>
      </c>
      <c r="T3" s="90"/>
    </row>
    <row r="4" spans="2:26" x14ac:dyDescent="0.3">
      <c r="B4" s="86" t="s">
        <v>393</v>
      </c>
      <c r="C4" s="44" t="s">
        <v>375</v>
      </c>
      <c r="D4" s="54">
        <v>4</v>
      </c>
      <c r="E4" s="54" t="s">
        <v>375</v>
      </c>
      <c r="F4" s="45">
        <v>4</v>
      </c>
      <c r="G4" s="44" t="s">
        <v>376</v>
      </c>
      <c r="H4" s="45">
        <v>4</v>
      </c>
      <c r="I4" s="44" t="s">
        <v>375</v>
      </c>
      <c r="J4" s="54">
        <v>1</v>
      </c>
      <c r="K4" s="54" t="s">
        <v>377</v>
      </c>
      <c r="L4" s="45">
        <v>4</v>
      </c>
      <c r="M4" s="44" t="s">
        <v>395</v>
      </c>
      <c r="N4" s="54">
        <v>4</v>
      </c>
      <c r="O4" s="54" t="s">
        <v>395</v>
      </c>
      <c r="P4" s="54">
        <v>4</v>
      </c>
      <c r="Q4" s="54" t="s">
        <v>375</v>
      </c>
      <c r="R4" s="54">
        <v>1</v>
      </c>
      <c r="S4" s="54" t="s">
        <v>395</v>
      </c>
      <c r="T4" s="45">
        <v>3</v>
      </c>
    </row>
    <row r="5" spans="2:26" x14ac:dyDescent="0.3">
      <c r="B5" s="86"/>
      <c r="C5" s="46"/>
      <c r="D5" s="53"/>
      <c r="E5" s="53"/>
      <c r="F5" s="39"/>
      <c r="G5" s="44"/>
      <c r="H5" s="45"/>
      <c r="I5" s="44" t="s">
        <v>377</v>
      </c>
      <c r="J5" s="54">
        <v>3</v>
      </c>
      <c r="K5" s="54"/>
      <c r="L5" s="45"/>
      <c r="M5" s="46"/>
      <c r="N5" s="53"/>
      <c r="O5" s="53"/>
      <c r="P5" s="53"/>
      <c r="Q5" s="53"/>
      <c r="R5" s="53"/>
      <c r="S5" s="53"/>
      <c r="T5" s="39"/>
    </row>
    <row r="6" spans="2:26" ht="15" thickBot="1" x14ac:dyDescent="0.35">
      <c r="B6" s="87"/>
      <c r="C6" s="47"/>
      <c r="D6" s="41"/>
      <c r="E6" s="41"/>
      <c r="F6" s="42"/>
      <c r="G6" s="47"/>
      <c r="H6" s="42"/>
      <c r="I6" s="47"/>
      <c r="J6" s="41"/>
      <c r="K6" s="41"/>
      <c r="L6" s="42"/>
      <c r="M6" s="47"/>
      <c r="N6" s="41"/>
      <c r="O6" s="41"/>
      <c r="P6" s="41"/>
      <c r="Q6" s="41"/>
      <c r="R6" s="41"/>
      <c r="S6" s="41"/>
      <c r="T6" s="42"/>
    </row>
    <row r="7" spans="2:26" ht="15" thickBot="1" x14ac:dyDescent="0.35"/>
    <row r="8" spans="2:26" x14ac:dyDescent="0.3">
      <c r="B8" s="55" t="s">
        <v>1</v>
      </c>
      <c r="C8" s="94" t="s">
        <v>454</v>
      </c>
      <c r="D8" s="95"/>
      <c r="E8" s="91" t="s">
        <v>460</v>
      </c>
      <c r="F8" s="92"/>
      <c r="G8" s="92"/>
      <c r="H8" s="92"/>
      <c r="I8" s="92"/>
      <c r="J8" s="92"/>
      <c r="K8" s="91" t="s">
        <v>461</v>
      </c>
      <c r="L8" s="93"/>
      <c r="M8" s="91" t="s">
        <v>455</v>
      </c>
      <c r="N8" s="92"/>
      <c r="O8" s="92"/>
      <c r="P8" s="92"/>
      <c r="Q8" s="91" t="s">
        <v>456</v>
      </c>
      <c r="R8" s="92"/>
      <c r="S8" s="92"/>
      <c r="T8" s="92"/>
      <c r="U8" s="92"/>
      <c r="V8" s="92"/>
      <c r="W8" s="92"/>
      <c r="X8" s="92"/>
      <c r="Y8" s="92"/>
      <c r="Z8" s="93"/>
    </row>
    <row r="9" spans="2:26" x14ac:dyDescent="0.3">
      <c r="B9" s="56" t="s">
        <v>0</v>
      </c>
      <c r="C9" s="88">
        <v>44841</v>
      </c>
      <c r="D9" s="90"/>
      <c r="E9" s="88">
        <v>44839</v>
      </c>
      <c r="F9" s="89"/>
      <c r="G9" s="89">
        <v>44844</v>
      </c>
      <c r="H9" s="89"/>
      <c r="I9" s="89">
        <v>44853</v>
      </c>
      <c r="J9" s="89"/>
      <c r="K9" s="88">
        <v>44846</v>
      </c>
      <c r="L9" s="90"/>
      <c r="M9" s="88">
        <v>44837</v>
      </c>
      <c r="N9" s="89"/>
      <c r="O9" s="89">
        <v>44851</v>
      </c>
      <c r="P9" s="89"/>
      <c r="Q9" s="88">
        <v>44838</v>
      </c>
      <c r="R9" s="89"/>
      <c r="S9" s="89">
        <v>44840</v>
      </c>
      <c r="T9" s="89"/>
      <c r="U9" s="89">
        <v>44845</v>
      </c>
      <c r="V9" s="89"/>
      <c r="W9" s="89">
        <v>44847</v>
      </c>
      <c r="X9" s="89"/>
      <c r="Y9" s="89">
        <v>44852</v>
      </c>
      <c r="Z9" s="90"/>
    </row>
    <row r="10" spans="2:26" x14ac:dyDescent="0.3">
      <c r="B10" s="86" t="s">
        <v>393</v>
      </c>
      <c r="C10" s="72" t="s">
        <v>457</v>
      </c>
      <c r="D10" s="45">
        <v>1</v>
      </c>
      <c r="E10" s="72" t="s">
        <v>457</v>
      </c>
      <c r="F10" s="54">
        <v>1</v>
      </c>
      <c r="G10" s="71" t="s">
        <v>457</v>
      </c>
      <c r="H10" s="54">
        <v>2</v>
      </c>
      <c r="I10" s="71" t="s">
        <v>457</v>
      </c>
      <c r="J10" s="54">
        <v>2</v>
      </c>
      <c r="K10" s="70" t="s">
        <v>458</v>
      </c>
      <c r="L10" s="45">
        <v>4</v>
      </c>
      <c r="M10" s="70" t="s">
        <v>458</v>
      </c>
      <c r="N10" s="54">
        <v>5</v>
      </c>
      <c r="O10" s="54" t="s">
        <v>458</v>
      </c>
      <c r="P10" s="54">
        <v>4</v>
      </c>
      <c r="Q10" s="70" t="s">
        <v>459</v>
      </c>
      <c r="R10" s="54">
        <v>6</v>
      </c>
      <c r="S10" s="73" t="s">
        <v>459</v>
      </c>
      <c r="T10" s="54">
        <v>5</v>
      </c>
      <c r="U10" s="73" t="s">
        <v>459</v>
      </c>
      <c r="V10" s="54">
        <v>5</v>
      </c>
      <c r="W10" s="73" t="s">
        <v>459</v>
      </c>
      <c r="X10" s="54">
        <v>5</v>
      </c>
      <c r="Y10" s="73" t="s">
        <v>459</v>
      </c>
      <c r="Z10" s="48">
        <v>4</v>
      </c>
    </row>
    <row r="11" spans="2:26" x14ac:dyDescent="0.3">
      <c r="B11" s="86"/>
      <c r="C11" s="44"/>
      <c r="D11" s="45"/>
      <c r="E11" s="46"/>
      <c r="F11" s="53"/>
      <c r="G11" s="53"/>
      <c r="H11" s="53"/>
      <c r="I11" s="53"/>
      <c r="J11" s="53"/>
      <c r="K11" s="44"/>
      <c r="L11" s="45"/>
      <c r="M11" s="44"/>
      <c r="N11" s="54"/>
      <c r="O11" s="54"/>
      <c r="P11" s="54"/>
      <c r="Q11" s="46"/>
      <c r="R11" s="53"/>
      <c r="S11" s="53"/>
      <c r="T11" s="53"/>
      <c r="U11" s="53"/>
      <c r="V11" s="53"/>
      <c r="W11" s="53"/>
      <c r="X11" s="53"/>
      <c r="Y11" s="53"/>
      <c r="Z11" s="39"/>
    </row>
    <row r="12" spans="2:26" ht="15" thickBot="1" x14ac:dyDescent="0.35">
      <c r="B12" s="87"/>
      <c r="C12" s="47"/>
      <c r="D12" s="42"/>
      <c r="E12" s="47"/>
      <c r="F12" s="41"/>
      <c r="G12" s="41"/>
      <c r="H12" s="41"/>
      <c r="I12" s="41"/>
      <c r="J12" s="41"/>
      <c r="K12" s="47"/>
      <c r="L12" s="42"/>
      <c r="M12" s="47"/>
      <c r="N12" s="41"/>
      <c r="O12" s="41"/>
      <c r="P12" s="41"/>
      <c r="Q12" s="47"/>
      <c r="R12" s="41"/>
      <c r="S12" s="41"/>
      <c r="T12" s="41"/>
      <c r="U12" s="41"/>
      <c r="V12" s="41"/>
      <c r="W12" s="41"/>
      <c r="X12" s="41"/>
      <c r="Y12" s="41"/>
      <c r="Z12" s="42"/>
    </row>
  </sheetData>
  <mergeCells count="32">
    <mergeCell ref="Q9:R9"/>
    <mergeCell ref="S9:T9"/>
    <mergeCell ref="U9:V9"/>
    <mergeCell ref="W9:X9"/>
    <mergeCell ref="Q8:Z8"/>
    <mergeCell ref="Y9:Z9"/>
    <mergeCell ref="K8:L8"/>
    <mergeCell ref="K9:L9"/>
    <mergeCell ref="M8:P8"/>
    <mergeCell ref="M9:N9"/>
    <mergeCell ref="O9:P9"/>
    <mergeCell ref="B10:B12"/>
    <mergeCell ref="C8:D8"/>
    <mergeCell ref="C9:D9"/>
    <mergeCell ref="E8:J8"/>
    <mergeCell ref="E9:F9"/>
    <mergeCell ref="G9:H9"/>
    <mergeCell ref="I9:J9"/>
    <mergeCell ref="B4:B6"/>
    <mergeCell ref="I3:J3"/>
    <mergeCell ref="K3:L3"/>
    <mergeCell ref="M3:N3"/>
    <mergeCell ref="I2:L2"/>
    <mergeCell ref="M2:T2"/>
    <mergeCell ref="O3:P3"/>
    <mergeCell ref="Q3:R3"/>
    <mergeCell ref="S3:T3"/>
    <mergeCell ref="C2:F2"/>
    <mergeCell ref="C3:D3"/>
    <mergeCell ref="E3:F3"/>
    <mergeCell ref="G2:H2"/>
    <mergeCell ref="G3:H3"/>
  </mergeCells>
  <pageMargins left="0.7" right="0.7" top="0.78740157499999996" bottom="0.78740157499999996" header="0.3" footer="0.3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386667-3028-4FEE-96C7-ED8BE330A664}">
  <dimension ref="A42:Y54"/>
  <sheetViews>
    <sheetView topLeftCell="A13" workbookViewId="0">
      <selection activeCell="AB32" sqref="AB32"/>
    </sheetView>
  </sheetViews>
  <sheetFormatPr defaultRowHeight="14.4" x14ac:dyDescent="0.3"/>
  <cols>
    <col min="2" max="5" width="7.109375" customWidth="1"/>
    <col min="7" max="7" width="4.5546875" customWidth="1"/>
    <col min="8" max="11" width="6.33203125" customWidth="1"/>
    <col min="12" max="19" width="7.33203125" customWidth="1"/>
  </cols>
  <sheetData>
    <row r="42" spans="1:19" ht="15" thickBot="1" x14ac:dyDescent="0.35"/>
    <row r="43" spans="1:19" x14ac:dyDescent="0.3">
      <c r="A43" s="55" t="s">
        <v>1</v>
      </c>
      <c r="B43" s="91" t="s">
        <v>4</v>
      </c>
      <c r="C43" s="92"/>
      <c r="D43" s="92"/>
      <c r="E43" s="93"/>
      <c r="F43" s="91" t="s">
        <v>3</v>
      </c>
      <c r="G43" s="93"/>
      <c r="H43" s="91" t="s">
        <v>6</v>
      </c>
      <c r="I43" s="92"/>
      <c r="J43" s="92"/>
      <c r="K43" s="93"/>
      <c r="L43" s="91" t="s">
        <v>2</v>
      </c>
      <c r="M43" s="92"/>
      <c r="N43" s="92"/>
      <c r="O43" s="92"/>
      <c r="P43" s="92"/>
      <c r="Q43" s="92"/>
      <c r="R43" s="92"/>
      <c r="S43" s="93"/>
    </row>
    <row r="44" spans="1:19" x14ac:dyDescent="0.3">
      <c r="A44" s="56" t="s">
        <v>0</v>
      </c>
      <c r="B44" s="88">
        <v>44839</v>
      </c>
      <c r="C44" s="89"/>
      <c r="D44" s="89">
        <v>44853</v>
      </c>
      <c r="E44" s="90"/>
      <c r="F44" s="88">
        <v>44845</v>
      </c>
      <c r="G44" s="90"/>
      <c r="H44" s="88">
        <v>44838</v>
      </c>
      <c r="I44" s="89"/>
      <c r="J44" s="89">
        <v>44852</v>
      </c>
      <c r="K44" s="90"/>
      <c r="L44" s="88">
        <v>44837</v>
      </c>
      <c r="M44" s="89"/>
      <c r="N44" s="89">
        <v>44844</v>
      </c>
      <c r="O44" s="89"/>
      <c r="P44" s="89">
        <v>44846</v>
      </c>
      <c r="Q44" s="89"/>
      <c r="R44" s="89">
        <v>44851</v>
      </c>
      <c r="S44" s="90"/>
    </row>
    <row r="45" spans="1:19" x14ac:dyDescent="0.3">
      <c r="A45" s="86" t="s">
        <v>393</v>
      </c>
      <c r="B45" s="44" t="s">
        <v>375</v>
      </c>
      <c r="C45" s="54">
        <v>4</v>
      </c>
      <c r="D45" s="54" t="s">
        <v>375</v>
      </c>
      <c r="E45" s="45">
        <v>4</v>
      </c>
      <c r="F45" s="44" t="s">
        <v>376</v>
      </c>
      <c r="G45" s="45">
        <v>4</v>
      </c>
      <c r="H45" s="44" t="s">
        <v>375</v>
      </c>
      <c r="I45" s="54">
        <v>1</v>
      </c>
      <c r="J45" s="54" t="s">
        <v>377</v>
      </c>
      <c r="K45" s="45">
        <v>4</v>
      </c>
      <c r="L45" s="44" t="s">
        <v>395</v>
      </c>
      <c r="M45" s="54">
        <v>4</v>
      </c>
      <c r="N45" s="54" t="s">
        <v>395</v>
      </c>
      <c r="O45" s="54">
        <v>4</v>
      </c>
      <c r="P45" s="54" t="s">
        <v>375</v>
      </c>
      <c r="Q45" s="54">
        <v>1</v>
      </c>
      <c r="R45" s="54" t="s">
        <v>395</v>
      </c>
      <c r="S45" s="45">
        <v>3</v>
      </c>
    </row>
    <row r="46" spans="1:19" x14ac:dyDescent="0.3">
      <c r="A46" s="86"/>
      <c r="B46" s="46"/>
      <c r="C46" s="53"/>
      <c r="D46" s="53"/>
      <c r="E46" s="39"/>
      <c r="F46" s="44"/>
      <c r="G46" s="45"/>
      <c r="H46" s="44" t="s">
        <v>377</v>
      </c>
      <c r="I46" s="54">
        <v>3</v>
      </c>
      <c r="J46" s="54"/>
      <c r="K46" s="45"/>
      <c r="L46" s="46"/>
      <c r="M46" s="53"/>
      <c r="N46" s="53"/>
      <c r="O46" s="53"/>
      <c r="P46" s="53"/>
      <c r="Q46" s="53"/>
      <c r="R46" s="53"/>
      <c r="S46" s="39"/>
    </row>
    <row r="47" spans="1:19" ht="15" thickBot="1" x14ac:dyDescent="0.35">
      <c r="A47" s="87"/>
      <c r="B47" s="47"/>
      <c r="C47" s="41"/>
      <c r="D47" s="41"/>
      <c r="E47" s="42"/>
      <c r="F47" s="47"/>
      <c r="G47" s="42"/>
      <c r="H47" s="47"/>
      <c r="I47" s="41"/>
      <c r="J47" s="41"/>
      <c r="K47" s="42"/>
      <c r="L47" s="47"/>
      <c r="M47" s="41"/>
      <c r="N47" s="41"/>
      <c r="O47" s="41"/>
      <c r="P47" s="41"/>
      <c r="Q47" s="41"/>
      <c r="R47" s="41"/>
      <c r="S47" s="42"/>
    </row>
    <row r="48" spans="1:19" ht="15" thickBot="1" x14ac:dyDescent="0.35"/>
    <row r="49" spans="1:25" x14ac:dyDescent="0.3">
      <c r="A49" s="55" t="s">
        <v>1</v>
      </c>
      <c r="B49" s="94" t="s">
        <v>454</v>
      </c>
      <c r="C49" s="95"/>
      <c r="D49" s="91" t="s">
        <v>460</v>
      </c>
      <c r="E49" s="92"/>
      <c r="F49" s="92"/>
      <c r="G49" s="92"/>
      <c r="H49" s="92"/>
      <c r="I49" s="92"/>
      <c r="J49" s="91" t="s">
        <v>461</v>
      </c>
      <c r="K49" s="93"/>
      <c r="L49" s="91" t="s">
        <v>455</v>
      </c>
      <c r="M49" s="92"/>
      <c r="N49" s="92"/>
      <c r="O49" s="92"/>
      <c r="P49" s="91" t="s">
        <v>456</v>
      </c>
      <c r="Q49" s="92"/>
      <c r="R49" s="92"/>
      <c r="S49" s="92"/>
      <c r="T49" s="92"/>
      <c r="U49" s="92"/>
      <c r="V49" s="92"/>
      <c r="W49" s="92"/>
      <c r="X49" s="92"/>
      <c r="Y49" s="93"/>
    </row>
    <row r="50" spans="1:25" x14ac:dyDescent="0.3">
      <c r="A50" s="56" t="s">
        <v>0</v>
      </c>
      <c r="B50" s="88">
        <v>44841</v>
      </c>
      <c r="C50" s="90"/>
      <c r="D50" s="88">
        <v>44839</v>
      </c>
      <c r="E50" s="89"/>
      <c r="F50" s="89">
        <v>44844</v>
      </c>
      <c r="G50" s="89"/>
      <c r="H50" s="89">
        <v>44853</v>
      </c>
      <c r="I50" s="89"/>
      <c r="J50" s="88">
        <v>44846</v>
      </c>
      <c r="K50" s="90"/>
      <c r="L50" s="88">
        <v>44837</v>
      </c>
      <c r="M50" s="89"/>
      <c r="N50" s="89">
        <v>44851</v>
      </c>
      <c r="O50" s="89"/>
      <c r="P50" s="88">
        <v>44838</v>
      </c>
      <c r="Q50" s="89"/>
      <c r="R50" s="89">
        <v>44840</v>
      </c>
      <c r="S50" s="89"/>
      <c r="T50" s="89">
        <v>44845</v>
      </c>
      <c r="U50" s="89"/>
      <c r="V50" s="89">
        <v>44847</v>
      </c>
      <c r="W50" s="89"/>
      <c r="X50" s="89">
        <v>44852</v>
      </c>
      <c r="Y50" s="90"/>
    </row>
    <row r="51" spans="1:25" x14ac:dyDescent="0.3">
      <c r="A51" s="86" t="s">
        <v>393</v>
      </c>
      <c r="B51" s="72" t="s">
        <v>457</v>
      </c>
      <c r="C51" s="45">
        <v>1</v>
      </c>
      <c r="D51" s="72" t="s">
        <v>457</v>
      </c>
      <c r="E51" s="54">
        <v>1</v>
      </c>
      <c r="F51" s="71" t="s">
        <v>457</v>
      </c>
      <c r="G51" s="54">
        <v>2</v>
      </c>
      <c r="H51" s="71" t="s">
        <v>457</v>
      </c>
      <c r="I51" s="54">
        <v>2</v>
      </c>
      <c r="J51" s="70" t="s">
        <v>458</v>
      </c>
      <c r="K51" s="45">
        <v>4</v>
      </c>
      <c r="L51" s="70" t="s">
        <v>458</v>
      </c>
      <c r="M51" s="54">
        <v>5</v>
      </c>
      <c r="N51" s="54" t="s">
        <v>458</v>
      </c>
      <c r="O51" s="54">
        <v>4</v>
      </c>
      <c r="P51" s="70" t="s">
        <v>459</v>
      </c>
      <c r="Q51" s="54">
        <v>6</v>
      </c>
      <c r="R51" s="73" t="s">
        <v>459</v>
      </c>
      <c r="S51" s="54">
        <v>5</v>
      </c>
      <c r="T51" s="73" t="s">
        <v>459</v>
      </c>
      <c r="U51" s="54">
        <v>5</v>
      </c>
      <c r="V51" s="73" t="s">
        <v>459</v>
      </c>
      <c r="W51" s="54">
        <v>5</v>
      </c>
      <c r="X51" s="73" t="s">
        <v>459</v>
      </c>
      <c r="Y51" s="48">
        <v>4</v>
      </c>
    </row>
    <row r="52" spans="1:25" x14ac:dyDescent="0.3">
      <c r="A52" s="86"/>
      <c r="B52" s="44"/>
      <c r="C52" s="45"/>
      <c r="D52" s="46"/>
      <c r="E52" s="53"/>
      <c r="F52" s="53"/>
      <c r="G52" s="53"/>
      <c r="H52" s="53"/>
      <c r="I52" s="53"/>
      <c r="J52" s="44"/>
      <c r="K52" s="45"/>
      <c r="L52" s="44"/>
      <c r="M52" s="54"/>
      <c r="N52" s="54"/>
      <c r="O52" s="54"/>
      <c r="P52" s="46"/>
      <c r="Q52" s="53"/>
      <c r="R52" s="53"/>
      <c r="S52" s="53"/>
      <c r="T52" s="53"/>
      <c r="U52" s="53"/>
      <c r="V52" s="53"/>
      <c r="W52" s="53"/>
      <c r="X52" s="53"/>
      <c r="Y52" s="39"/>
    </row>
    <row r="53" spans="1:25" ht="15" thickBot="1" x14ac:dyDescent="0.35">
      <c r="A53" s="87"/>
      <c r="B53" s="47"/>
      <c r="C53" s="42"/>
      <c r="D53" s="47"/>
      <c r="E53" s="41"/>
      <c r="F53" s="41"/>
      <c r="G53" s="41"/>
      <c r="H53" s="41"/>
      <c r="I53" s="41"/>
      <c r="J53" s="47"/>
      <c r="K53" s="42"/>
      <c r="L53" s="47"/>
      <c r="M53" s="41"/>
      <c r="N53" s="41"/>
      <c r="O53" s="41"/>
      <c r="P53" s="47"/>
      <c r="Q53" s="41"/>
      <c r="R53" s="41"/>
      <c r="S53" s="41"/>
      <c r="T53" s="41"/>
      <c r="U53" s="41"/>
      <c r="V53" s="41"/>
      <c r="W53" s="41"/>
      <c r="X53" s="41"/>
      <c r="Y53" s="42"/>
    </row>
    <row r="54" spans="1:25" x14ac:dyDescent="0.3">
      <c r="U54" s="53"/>
    </row>
  </sheetData>
  <mergeCells count="32">
    <mergeCell ref="A51:A53"/>
    <mergeCell ref="P49:Y49"/>
    <mergeCell ref="P50:Q50"/>
    <mergeCell ref="R50:S50"/>
    <mergeCell ref="T50:U50"/>
    <mergeCell ref="V50:W50"/>
    <mergeCell ref="X50:Y50"/>
    <mergeCell ref="L50:M50"/>
    <mergeCell ref="N50:O50"/>
    <mergeCell ref="B49:C49"/>
    <mergeCell ref="D49:I49"/>
    <mergeCell ref="J49:K49"/>
    <mergeCell ref="L49:O49"/>
    <mergeCell ref="B50:C50"/>
    <mergeCell ref="D50:E50"/>
    <mergeCell ref="F50:G50"/>
    <mergeCell ref="H50:I50"/>
    <mergeCell ref="J50:K50"/>
    <mergeCell ref="B43:E43"/>
    <mergeCell ref="F43:G43"/>
    <mergeCell ref="H43:K43"/>
    <mergeCell ref="L43:S43"/>
    <mergeCell ref="B44:C44"/>
    <mergeCell ref="D44:E44"/>
    <mergeCell ref="R44:S44"/>
    <mergeCell ref="N44:O44"/>
    <mergeCell ref="P44:Q44"/>
    <mergeCell ref="A45:A47"/>
    <mergeCell ref="F44:G44"/>
    <mergeCell ref="H44:I44"/>
    <mergeCell ref="J44:K44"/>
    <mergeCell ref="L44:M44"/>
  </mergeCells>
  <pageMargins left="0.7" right="0.7" top="0.78740157499999996" bottom="0.78740157499999996" header="0.3" footer="0.3"/>
  <pageSetup paperSize="9" scale="6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39929-7875-4442-B220-FCFAE284941B}">
  <dimension ref="B1:Z7"/>
  <sheetViews>
    <sheetView workbookViewId="0">
      <selection activeCell="U30" sqref="U30"/>
    </sheetView>
  </sheetViews>
  <sheetFormatPr defaultRowHeight="14.4" x14ac:dyDescent="0.3"/>
  <cols>
    <col min="1" max="1" width="4" customWidth="1"/>
    <col min="2" max="2" width="14.33203125" bestFit="1" customWidth="1"/>
    <col min="3" max="26" width="5.6640625" customWidth="1"/>
  </cols>
  <sheetData>
    <row r="1" spans="2:26" ht="15" thickBot="1" x14ac:dyDescent="0.35"/>
    <row r="2" spans="2:26" x14ac:dyDescent="0.3">
      <c r="B2" s="52" t="s">
        <v>1</v>
      </c>
      <c r="C2" s="91" t="s">
        <v>4</v>
      </c>
      <c r="D2" s="93"/>
      <c r="E2" s="91" t="s">
        <v>3</v>
      </c>
      <c r="F2" s="92"/>
      <c r="G2" s="92"/>
      <c r="H2" s="92"/>
      <c r="I2" s="92"/>
      <c r="J2" s="93"/>
      <c r="K2" s="91" t="s">
        <v>6</v>
      </c>
      <c r="L2" s="93"/>
      <c r="M2" s="91" t="s">
        <v>7</v>
      </c>
      <c r="N2" s="93"/>
      <c r="O2" s="92" t="s">
        <v>2</v>
      </c>
      <c r="P2" s="92"/>
      <c r="Q2" s="92"/>
      <c r="R2" s="92"/>
      <c r="S2" s="92"/>
      <c r="T2" s="92"/>
      <c r="U2" s="92"/>
      <c r="V2" s="92"/>
      <c r="W2" s="92"/>
      <c r="X2" s="92"/>
      <c r="Y2" s="92"/>
      <c r="Z2" s="93"/>
    </row>
    <row r="3" spans="2:26" x14ac:dyDescent="0.3">
      <c r="B3" s="38" t="s">
        <v>0</v>
      </c>
      <c r="C3" s="88">
        <v>44811</v>
      </c>
      <c r="D3" s="90"/>
      <c r="E3" s="88">
        <v>44810</v>
      </c>
      <c r="F3" s="96"/>
      <c r="G3" s="96">
        <v>44817</v>
      </c>
      <c r="H3" s="96"/>
      <c r="I3" s="96">
        <v>44831</v>
      </c>
      <c r="J3" s="90"/>
      <c r="K3" s="88">
        <v>44824</v>
      </c>
      <c r="L3" s="90"/>
      <c r="M3" s="88">
        <v>44824</v>
      </c>
      <c r="N3" s="90"/>
      <c r="O3" s="96">
        <v>44809</v>
      </c>
      <c r="P3" s="96"/>
      <c r="Q3" s="96">
        <v>44816</v>
      </c>
      <c r="R3" s="96"/>
      <c r="S3" s="96">
        <v>44818</v>
      </c>
      <c r="T3" s="96"/>
      <c r="U3" s="96">
        <v>44823</v>
      </c>
      <c r="V3" s="96"/>
      <c r="W3" s="96">
        <v>44825</v>
      </c>
      <c r="X3" s="96"/>
      <c r="Y3" s="96">
        <v>44830</v>
      </c>
      <c r="Z3" s="90"/>
    </row>
    <row r="4" spans="2:26" ht="15" customHeight="1" x14ac:dyDescent="0.3">
      <c r="B4" s="97" t="s">
        <v>393</v>
      </c>
      <c r="C4" s="44" t="s">
        <v>375</v>
      </c>
      <c r="D4" s="45">
        <v>3</v>
      </c>
      <c r="E4" s="44" t="s">
        <v>376</v>
      </c>
      <c r="F4" s="43">
        <v>6</v>
      </c>
      <c r="G4" s="43" t="s">
        <v>376</v>
      </c>
      <c r="H4" s="43">
        <v>4</v>
      </c>
      <c r="I4" s="43" t="s">
        <v>376</v>
      </c>
      <c r="J4" s="45">
        <v>5</v>
      </c>
      <c r="K4" s="44" t="s">
        <v>377</v>
      </c>
      <c r="L4" s="45">
        <v>2</v>
      </c>
      <c r="M4" s="44" t="s">
        <v>377</v>
      </c>
      <c r="N4" s="45">
        <v>4</v>
      </c>
      <c r="O4" s="43" t="s">
        <v>379</v>
      </c>
      <c r="P4" s="43">
        <v>3</v>
      </c>
      <c r="Q4" s="43" t="s">
        <v>379</v>
      </c>
      <c r="R4" s="43">
        <v>4</v>
      </c>
      <c r="S4" s="43" t="s">
        <v>375</v>
      </c>
      <c r="T4" s="43">
        <v>4</v>
      </c>
      <c r="U4" s="43" t="s">
        <v>380</v>
      </c>
      <c r="V4" s="43">
        <v>1</v>
      </c>
      <c r="W4" s="43" t="s">
        <v>375</v>
      </c>
      <c r="X4" s="40">
        <v>1</v>
      </c>
      <c r="Y4" s="43" t="s">
        <v>379</v>
      </c>
      <c r="Z4" s="48">
        <v>1</v>
      </c>
    </row>
    <row r="5" spans="2:26" x14ac:dyDescent="0.3">
      <c r="B5" s="97"/>
      <c r="C5" s="46"/>
      <c r="D5" s="39"/>
      <c r="E5" s="46"/>
      <c r="H5" s="37"/>
      <c r="I5" s="37"/>
      <c r="J5" s="39"/>
      <c r="K5" s="46"/>
      <c r="L5" s="39"/>
      <c r="M5" s="44" t="s">
        <v>378</v>
      </c>
      <c r="N5" s="45">
        <v>1</v>
      </c>
      <c r="O5" s="40"/>
      <c r="P5" s="40"/>
      <c r="Q5" s="40"/>
      <c r="R5" s="40"/>
      <c r="S5" s="40"/>
      <c r="T5" s="40"/>
      <c r="U5" s="43" t="s">
        <v>379</v>
      </c>
      <c r="V5" s="43">
        <v>1</v>
      </c>
      <c r="W5" s="43" t="s">
        <v>380</v>
      </c>
      <c r="X5" s="40">
        <v>1</v>
      </c>
      <c r="Y5" s="40"/>
      <c r="Z5" s="48"/>
    </row>
    <row r="6" spans="2:26" ht="15" customHeight="1" thickBot="1" x14ac:dyDescent="0.35">
      <c r="B6" s="98"/>
      <c r="C6" s="47"/>
      <c r="D6" s="42"/>
      <c r="E6" s="47"/>
      <c r="F6" s="41"/>
      <c r="G6" s="41"/>
      <c r="H6" s="24"/>
      <c r="I6" s="24"/>
      <c r="J6" s="42"/>
      <c r="K6" s="47"/>
      <c r="L6" s="42"/>
      <c r="M6" s="47"/>
      <c r="N6" s="42"/>
      <c r="O6" s="41"/>
      <c r="P6" s="41"/>
      <c r="Q6" s="41"/>
      <c r="R6" s="41"/>
      <c r="S6" s="49"/>
      <c r="T6" s="49"/>
      <c r="U6" s="49"/>
      <c r="V6" s="49"/>
      <c r="W6" s="50" t="s">
        <v>379</v>
      </c>
      <c r="X6" s="49">
        <v>1</v>
      </c>
      <c r="Y6" s="49"/>
      <c r="Z6" s="51"/>
    </row>
    <row r="7" spans="2:26" x14ac:dyDescent="0.3">
      <c r="H7" s="37"/>
      <c r="I7" s="37"/>
    </row>
  </sheetData>
  <mergeCells count="18">
    <mergeCell ref="C2:D2"/>
    <mergeCell ref="E2:J2"/>
    <mergeCell ref="K2:L2"/>
    <mergeCell ref="M2:N2"/>
    <mergeCell ref="O2:Z2"/>
    <mergeCell ref="Y3:Z3"/>
    <mergeCell ref="B4:B6"/>
    <mergeCell ref="M3:N3"/>
    <mergeCell ref="O3:P3"/>
    <mergeCell ref="Q3:R3"/>
    <mergeCell ref="S3:T3"/>
    <mergeCell ref="U3:V3"/>
    <mergeCell ref="W3:X3"/>
    <mergeCell ref="C3:D3"/>
    <mergeCell ref="E3:F3"/>
    <mergeCell ref="G3:H3"/>
    <mergeCell ref="I3:J3"/>
    <mergeCell ref="K3:L3"/>
  </mergeCells>
  <pageMargins left="0.7" right="0.7" top="0.78740157499999996" bottom="0.78740157499999996" header="0.3" footer="0.3"/>
  <pageSetup paperSize="9" scale="8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7F4D3-AF87-446C-ADE6-48721CF325B2}">
  <sheetPr>
    <tabColor rgb="FFFF0000"/>
  </sheetPr>
  <dimension ref="A1:Q36"/>
  <sheetViews>
    <sheetView workbookViewId="0">
      <selection sqref="A1:R100"/>
    </sheetView>
  </sheetViews>
  <sheetFormatPr defaultRowHeight="14.4" x14ac:dyDescent="0.3"/>
  <cols>
    <col min="1" max="1" width="9.109375" style="76"/>
    <col min="2" max="2" width="25.88671875" customWidth="1"/>
    <col min="3" max="4" width="14.88671875" customWidth="1"/>
    <col min="5" max="5" width="31" bestFit="1" customWidth="1"/>
    <col min="6" max="6" width="21.44140625" bestFit="1" customWidth="1"/>
    <col min="7" max="7" width="35.44140625" bestFit="1" customWidth="1"/>
    <col min="8" max="12" width="5.88671875" customWidth="1"/>
    <col min="13" max="14" width="12.6640625" bestFit="1" customWidth="1"/>
    <col min="15" max="15" width="18.88671875" bestFit="1" customWidth="1"/>
    <col min="16" max="16" width="22.33203125" bestFit="1" customWidth="1"/>
    <col min="17" max="17" width="12.88671875" customWidth="1"/>
  </cols>
  <sheetData>
    <row r="1" spans="1:17" x14ac:dyDescent="0.3">
      <c r="A1" s="81" t="s">
        <v>365</v>
      </c>
      <c r="B1" s="15" t="s">
        <v>1</v>
      </c>
      <c r="C1" s="13" t="s">
        <v>363</v>
      </c>
      <c r="D1" s="13" t="s">
        <v>364</v>
      </c>
      <c r="E1" s="15" t="s">
        <v>353</v>
      </c>
      <c r="F1" s="15" t="s">
        <v>354</v>
      </c>
      <c r="G1" s="15" t="s">
        <v>355</v>
      </c>
      <c r="H1" s="15" t="s">
        <v>356</v>
      </c>
      <c r="I1" s="15" t="s">
        <v>357</v>
      </c>
      <c r="J1" s="15" t="s">
        <v>358</v>
      </c>
      <c r="K1" s="15" t="s">
        <v>359</v>
      </c>
      <c r="L1" s="15" t="s">
        <v>360</v>
      </c>
      <c r="M1" s="15" t="s">
        <v>361</v>
      </c>
      <c r="N1" s="15" t="s">
        <v>362</v>
      </c>
      <c r="O1" s="21" t="s">
        <v>346</v>
      </c>
      <c r="P1" s="21" t="s">
        <v>347</v>
      </c>
      <c r="Q1" s="21" t="s">
        <v>467</v>
      </c>
    </row>
    <row r="2" spans="1:17" x14ac:dyDescent="0.3">
      <c r="A2" s="82">
        <v>45748</v>
      </c>
      <c r="B2" s="17" t="s">
        <v>3</v>
      </c>
      <c r="C2" s="14">
        <v>0.31805555555555554</v>
      </c>
      <c r="D2" s="14">
        <v>0.2590277777777778</v>
      </c>
      <c r="E2" s="18">
        <v>3.71</v>
      </c>
      <c r="F2" s="18">
        <v>77.599999999999994</v>
      </c>
      <c r="G2" s="18">
        <v>373</v>
      </c>
      <c r="H2" s="18">
        <v>6</v>
      </c>
      <c r="I2" s="18">
        <v>13</v>
      </c>
      <c r="J2" s="18">
        <v>5</v>
      </c>
      <c r="K2" s="18">
        <v>68.36</v>
      </c>
      <c r="L2" s="18">
        <v>458</v>
      </c>
      <c r="M2" s="18">
        <v>7</v>
      </c>
      <c r="N2" s="18">
        <v>38</v>
      </c>
      <c r="O2" s="22">
        <v>0.34027777777777779</v>
      </c>
      <c r="P2" s="22">
        <v>0.69861111111111107</v>
      </c>
      <c r="Q2">
        <v>4</v>
      </c>
    </row>
    <row r="3" spans="1:17" x14ac:dyDescent="0.3">
      <c r="A3" s="82">
        <v>45755</v>
      </c>
      <c r="B3" s="17" t="s">
        <v>3</v>
      </c>
      <c r="C3" s="14">
        <v>0.28888888888888886</v>
      </c>
      <c r="D3" s="14">
        <v>0.2590277777777778</v>
      </c>
      <c r="E3" s="18">
        <v>3.71</v>
      </c>
      <c r="F3" s="18">
        <v>77.599999999999994</v>
      </c>
      <c r="G3" s="18">
        <v>373</v>
      </c>
      <c r="H3" s="18">
        <v>6</v>
      </c>
      <c r="I3" s="18">
        <v>13</v>
      </c>
      <c r="J3" s="18">
        <v>5</v>
      </c>
      <c r="K3" s="18">
        <v>62.09</v>
      </c>
      <c r="L3" s="18">
        <v>416</v>
      </c>
      <c r="M3" s="18">
        <v>6</v>
      </c>
      <c r="N3" s="18">
        <v>56</v>
      </c>
      <c r="O3" s="22">
        <v>0.33888888888888891</v>
      </c>
      <c r="P3" s="22">
        <v>0.67361111111111116</v>
      </c>
      <c r="Q3">
        <v>4</v>
      </c>
    </row>
    <row r="4" spans="1:17" x14ac:dyDescent="0.3">
      <c r="A4" s="82">
        <v>45769</v>
      </c>
      <c r="B4" s="17" t="s">
        <v>3</v>
      </c>
      <c r="C4" s="14">
        <v>0.3527777777777778</v>
      </c>
      <c r="D4" s="14">
        <v>0.2590277777777778</v>
      </c>
      <c r="E4" s="18">
        <v>3.71</v>
      </c>
      <c r="F4" s="18">
        <v>77.599999999999994</v>
      </c>
      <c r="G4" s="18">
        <v>373</v>
      </c>
      <c r="H4" s="18">
        <v>6</v>
      </c>
      <c r="I4" s="18">
        <v>13</v>
      </c>
      <c r="J4" s="18">
        <v>4</v>
      </c>
      <c r="K4" s="18">
        <v>75.819999999999993</v>
      </c>
      <c r="L4" s="18">
        <v>508</v>
      </c>
      <c r="M4" s="18">
        <v>8</v>
      </c>
      <c r="N4" s="18">
        <v>28</v>
      </c>
      <c r="O4" s="22">
        <v>0.34166666666666667</v>
      </c>
      <c r="P4" s="22">
        <v>0.7055555555555556</v>
      </c>
      <c r="Q4">
        <v>4</v>
      </c>
    </row>
    <row r="5" spans="1:17" x14ac:dyDescent="0.3">
      <c r="A5" s="82">
        <v>45762</v>
      </c>
      <c r="B5" s="17" t="s">
        <v>6</v>
      </c>
      <c r="C5" s="14">
        <v>0.43333333333333335</v>
      </c>
      <c r="D5" s="14">
        <v>0.27361111111111114</v>
      </c>
      <c r="E5" s="18">
        <v>3.95</v>
      </c>
      <c r="F5" s="18">
        <v>71.75</v>
      </c>
      <c r="G5" s="18">
        <v>394</v>
      </c>
      <c r="H5" s="18">
        <v>6</v>
      </c>
      <c r="I5" s="18">
        <v>34</v>
      </c>
      <c r="J5" s="18">
        <v>3</v>
      </c>
      <c r="K5" s="18">
        <v>90.3</v>
      </c>
      <c r="L5" s="18">
        <v>624</v>
      </c>
      <c r="M5" s="18">
        <v>10</v>
      </c>
      <c r="N5" s="18">
        <v>24</v>
      </c>
      <c r="O5" s="22">
        <v>0.35208333333333336</v>
      </c>
      <c r="P5" s="22">
        <v>0.79583333333333328</v>
      </c>
      <c r="Q5">
        <v>4</v>
      </c>
    </row>
    <row r="6" spans="1:17" x14ac:dyDescent="0.3">
      <c r="A6" s="82">
        <v>45776</v>
      </c>
      <c r="B6" s="17" t="s">
        <v>6</v>
      </c>
      <c r="C6" s="14">
        <v>0.40763888888888888</v>
      </c>
      <c r="D6" s="14">
        <v>0.27361111111111114</v>
      </c>
      <c r="E6" s="18">
        <v>3.95</v>
      </c>
      <c r="F6" s="18">
        <v>71.75</v>
      </c>
      <c r="G6" s="18">
        <v>394</v>
      </c>
      <c r="H6" s="18">
        <v>6</v>
      </c>
      <c r="I6" s="18">
        <v>34</v>
      </c>
      <c r="J6" s="18">
        <v>4</v>
      </c>
      <c r="K6" s="18">
        <v>60.96</v>
      </c>
      <c r="L6" s="18">
        <v>587</v>
      </c>
      <c r="M6" s="18">
        <v>9</v>
      </c>
      <c r="N6" s="18">
        <v>47</v>
      </c>
      <c r="O6" s="22">
        <v>0.34097222222222223</v>
      </c>
      <c r="P6" s="22">
        <v>0.98472222222222228</v>
      </c>
      <c r="Q6">
        <v>4</v>
      </c>
    </row>
    <row r="7" spans="1:17" x14ac:dyDescent="0.3">
      <c r="A7" s="82">
        <v>45754</v>
      </c>
      <c r="B7" s="17" t="s">
        <v>2</v>
      </c>
      <c r="C7" s="14">
        <v>0.35555555555555557</v>
      </c>
      <c r="D7" s="14">
        <v>0.28680555555555554</v>
      </c>
      <c r="E7" s="18">
        <v>2.29</v>
      </c>
      <c r="F7" s="18">
        <v>84.11</v>
      </c>
      <c r="G7" s="18">
        <v>413</v>
      </c>
      <c r="H7" s="18">
        <v>6</v>
      </c>
      <c r="I7" s="18">
        <v>53</v>
      </c>
      <c r="J7" s="18">
        <v>4</v>
      </c>
      <c r="K7" s="18">
        <v>76.42</v>
      </c>
      <c r="L7" s="18">
        <v>512</v>
      </c>
      <c r="M7" s="18">
        <v>8</v>
      </c>
      <c r="N7" s="18">
        <v>32</v>
      </c>
      <c r="O7" s="22">
        <v>0.34722222222222221</v>
      </c>
      <c r="P7" s="22">
        <v>0.71805555555555556</v>
      </c>
      <c r="Q7">
        <v>4</v>
      </c>
    </row>
    <row r="8" spans="1:17" x14ac:dyDescent="0.3">
      <c r="A8" s="82">
        <v>45761</v>
      </c>
      <c r="B8" s="17" t="s">
        <v>2</v>
      </c>
      <c r="C8" s="14">
        <v>0.28611111111111109</v>
      </c>
      <c r="D8" s="14">
        <v>0.28680555555555554</v>
      </c>
      <c r="E8" s="18">
        <v>2.29</v>
      </c>
      <c r="F8" s="18">
        <v>84.11</v>
      </c>
      <c r="G8" s="18">
        <v>413</v>
      </c>
      <c r="H8" s="18">
        <v>6</v>
      </c>
      <c r="I8" s="18">
        <v>53</v>
      </c>
      <c r="J8" s="18">
        <v>3</v>
      </c>
      <c r="K8" s="18">
        <v>61.49</v>
      </c>
      <c r="L8" s="18">
        <v>412</v>
      </c>
      <c r="M8" s="18">
        <v>6</v>
      </c>
      <c r="N8" s="18">
        <v>52</v>
      </c>
      <c r="O8" s="22">
        <v>0.34097222222222223</v>
      </c>
      <c r="P8" s="22">
        <v>0.63402777777777775</v>
      </c>
      <c r="Q8">
        <v>4</v>
      </c>
    </row>
    <row r="9" spans="1:17" x14ac:dyDescent="0.3">
      <c r="A9" s="82">
        <v>45775</v>
      </c>
      <c r="B9" s="17" t="s">
        <v>2</v>
      </c>
      <c r="C9" s="14">
        <v>0.33680555555555558</v>
      </c>
      <c r="D9" s="14">
        <v>0.28680555555555554</v>
      </c>
      <c r="E9" s="18">
        <v>2.29</v>
      </c>
      <c r="F9" s="18">
        <v>84.11</v>
      </c>
      <c r="G9" s="18">
        <v>413</v>
      </c>
      <c r="H9" s="18">
        <v>6</v>
      </c>
      <c r="I9" s="18">
        <v>53</v>
      </c>
      <c r="J9" s="18">
        <v>2</v>
      </c>
      <c r="K9" s="18">
        <v>72.39</v>
      </c>
      <c r="L9" s="18">
        <v>485</v>
      </c>
      <c r="M9" s="18">
        <v>8</v>
      </c>
      <c r="N9" s="18">
        <v>5</v>
      </c>
      <c r="O9" s="22">
        <v>0.375</v>
      </c>
      <c r="P9" s="22">
        <v>0.68402777777777779</v>
      </c>
      <c r="Q9">
        <v>4</v>
      </c>
    </row>
    <row r="10" spans="1:17" x14ac:dyDescent="0.3">
      <c r="A10" s="82">
        <v>45754</v>
      </c>
      <c r="B10" s="17" t="s">
        <v>24</v>
      </c>
      <c r="C10" s="14">
        <v>0.42569444444444443</v>
      </c>
      <c r="D10" s="14">
        <v>0.27638888888888891</v>
      </c>
      <c r="E10" s="18">
        <v>2.12</v>
      </c>
      <c r="F10" s="18">
        <v>83.64</v>
      </c>
      <c r="G10" s="18">
        <v>398</v>
      </c>
      <c r="H10" s="18">
        <v>6</v>
      </c>
      <c r="I10" s="18">
        <v>38</v>
      </c>
      <c r="J10" s="18">
        <v>2</v>
      </c>
      <c r="K10" s="18">
        <v>91.49</v>
      </c>
      <c r="L10" s="18">
        <v>613</v>
      </c>
      <c r="M10" s="18">
        <v>10</v>
      </c>
      <c r="N10" s="18">
        <v>13</v>
      </c>
      <c r="O10" s="22">
        <v>0.3611111111111111</v>
      </c>
      <c r="P10" s="22">
        <v>0.75694444444444442</v>
      </c>
      <c r="Q10">
        <v>4</v>
      </c>
    </row>
    <row r="11" spans="1:17" x14ac:dyDescent="0.3">
      <c r="A11" s="82">
        <v>45761</v>
      </c>
      <c r="B11" s="17" t="s">
        <v>24</v>
      </c>
      <c r="C11" s="14">
        <v>0.37430555555555556</v>
      </c>
      <c r="D11" s="14">
        <v>0.27638888888888891</v>
      </c>
      <c r="E11" s="18">
        <v>2.12</v>
      </c>
      <c r="F11" s="18">
        <v>83.64</v>
      </c>
      <c r="G11" s="18">
        <v>398</v>
      </c>
      <c r="H11" s="18">
        <v>6</v>
      </c>
      <c r="I11" s="18">
        <v>38</v>
      </c>
      <c r="J11" s="18">
        <v>2</v>
      </c>
      <c r="K11" s="18">
        <v>80.45</v>
      </c>
      <c r="L11" s="18">
        <v>539</v>
      </c>
      <c r="M11" s="18">
        <v>8</v>
      </c>
      <c r="N11" s="18">
        <v>59</v>
      </c>
      <c r="O11" s="22">
        <v>0.35416666666666669</v>
      </c>
      <c r="P11" s="22">
        <v>0.72847222222222219</v>
      </c>
      <c r="Q11">
        <v>4</v>
      </c>
    </row>
    <row r="12" spans="1:17" x14ac:dyDescent="0.3">
      <c r="A12" s="82">
        <v>45775</v>
      </c>
      <c r="B12" s="17" t="s">
        <v>24</v>
      </c>
      <c r="C12" s="14">
        <v>0.27152777777777776</v>
      </c>
      <c r="D12" s="14">
        <v>0.27638888888888891</v>
      </c>
      <c r="E12" s="18">
        <v>2.12</v>
      </c>
      <c r="F12" s="18">
        <v>83.64</v>
      </c>
      <c r="G12" s="18">
        <v>398</v>
      </c>
      <c r="H12" s="18">
        <v>6</v>
      </c>
      <c r="I12" s="18">
        <v>38</v>
      </c>
      <c r="J12" s="18">
        <v>2</v>
      </c>
      <c r="K12" s="18">
        <v>58.36</v>
      </c>
      <c r="L12" s="18">
        <v>391</v>
      </c>
      <c r="M12" s="18">
        <v>6</v>
      </c>
      <c r="N12" s="18">
        <v>31</v>
      </c>
      <c r="O12" s="22">
        <v>0.34375</v>
      </c>
      <c r="P12" s="22">
        <v>0.61736111111111114</v>
      </c>
      <c r="Q12">
        <v>4</v>
      </c>
    </row>
    <row r="13" spans="1:17" x14ac:dyDescent="0.3">
      <c r="A13" s="82">
        <v>45764</v>
      </c>
      <c r="B13" s="17" t="s">
        <v>460</v>
      </c>
      <c r="C13" s="14">
        <v>9.7222222222222224E-2</v>
      </c>
      <c r="D13" s="14">
        <v>0.11597222222222223</v>
      </c>
      <c r="E13" s="18">
        <v>2.88</v>
      </c>
      <c r="F13" s="18">
        <v>36.159999999999997</v>
      </c>
      <c r="G13" s="18">
        <v>167</v>
      </c>
      <c r="H13" s="18">
        <v>2</v>
      </c>
      <c r="I13" s="18">
        <v>47</v>
      </c>
      <c r="J13" s="18">
        <v>2</v>
      </c>
      <c r="K13" s="18">
        <v>20.9</v>
      </c>
      <c r="L13" s="18">
        <v>140</v>
      </c>
      <c r="M13" s="18">
        <v>2</v>
      </c>
      <c r="N13" s="18">
        <v>20</v>
      </c>
      <c r="O13" s="22">
        <v>0.4236111111111111</v>
      </c>
      <c r="P13" s="22">
        <v>0.5180555555555556</v>
      </c>
      <c r="Q13">
        <v>4</v>
      </c>
    </row>
    <row r="14" spans="1:17" x14ac:dyDescent="0.3">
      <c r="A14" s="82">
        <v>45777</v>
      </c>
      <c r="B14" s="17" t="s">
        <v>460</v>
      </c>
      <c r="C14" s="14">
        <v>0.33402777777777776</v>
      </c>
      <c r="D14" s="14">
        <v>0.11597222222222223</v>
      </c>
      <c r="E14" s="18">
        <v>2.88</v>
      </c>
      <c r="F14" s="18">
        <v>36.159999999999997</v>
      </c>
      <c r="G14" s="18">
        <v>167</v>
      </c>
      <c r="H14" s="18">
        <v>2</v>
      </c>
      <c r="I14" s="18">
        <v>47</v>
      </c>
      <c r="J14" s="18">
        <v>6</v>
      </c>
      <c r="K14" s="18">
        <v>71.260000000000005</v>
      </c>
      <c r="L14" s="18">
        <v>481</v>
      </c>
      <c r="M14" s="18">
        <v>8</v>
      </c>
      <c r="N14" s="18">
        <v>1</v>
      </c>
      <c r="O14" s="22">
        <v>0.31388888888888888</v>
      </c>
      <c r="P14" s="22">
        <v>0.61527777777777781</v>
      </c>
      <c r="Q14">
        <v>4</v>
      </c>
    </row>
    <row r="15" spans="1:17" x14ac:dyDescent="0.3">
      <c r="A15" s="82">
        <v>45748</v>
      </c>
      <c r="B15" s="17" t="s">
        <v>473</v>
      </c>
      <c r="C15" s="14">
        <v>0.40416666666666667</v>
      </c>
      <c r="D15" s="14">
        <v>0.28611111111111109</v>
      </c>
      <c r="E15" s="18">
        <v>3.29</v>
      </c>
      <c r="F15" s="18">
        <v>84.59</v>
      </c>
      <c r="G15" s="18">
        <v>412</v>
      </c>
      <c r="H15" s="18">
        <v>6</v>
      </c>
      <c r="I15" s="18">
        <v>52</v>
      </c>
      <c r="J15" s="18">
        <v>5</v>
      </c>
      <c r="K15" s="18">
        <v>84.59</v>
      </c>
      <c r="L15" s="18">
        <v>582</v>
      </c>
      <c r="M15" s="18">
        <v>9</v>
      </c>
      <c r="N15" s="18">
        <v>42</v>
      </c>
      <c r="O15" s="22">
        <v>0.32847222222222222</v>
      </c>
      <c r="P15" s="22">
        <v>0.75</v>
      </c>
      <c r="Q15">
        <v>4</v>
      </c>
    </row>
    <row r="16" spans="1:17" x14ac:dyDescent="0.3">
      <c r="A16" s="82">
        <v>45750</v>
      </c>
      <c r="B16" s="17" t="s">
        <v>473</v>
      </c>
      <c r="C16" s="14">
        <v>0.34236111111111112</v>
      </c>
      <c r="D16" s="14">
        <v>0.28611111111111109</v>
      </c>
      <c r="E16" s="18">
        <v>3.29</v>
      </c>
      <c r="F16" s="18">
        <v>84.59</v>
      </c>
      <c r="G16" s="18">
        <v>412</v>
      </c>
      <c r="H16" s="18">
        <v>6</v>
      </c>
      <c r="I16" s="18">
        <v>52</v>
      </c>
      <c r="J16" s="18">
        <v>4</v>
      </c>
      <c r="K16" s="18">
        <v>71.97</v>
      </c>
      <c r="L16" s="18">
        <v>493</v>
      </c>
      <c r="M16" s="18">
        <v>8</v>
      </c>
      <c r="N16" s="18">
        <v>13</v>
      </c>
      <c r="O16" s="22">
        <v>0.32847222222222222</v>
      </c>
      <c r="P16" s="22">
        <v>0.69791666666666663</v>
      </c>
      <c r="Q16">
        <v>4</v>
      </c>
    </row>
    <row r="17" spans="1:17" x14ac:dyDescent="0.3">
      <c r="A17" s="82">
        <v>45769</v>
      </c>
      <c r="B17" s="17" t="s">
        <v>473</v>
      </c>
      <c r="C17" s="14">
        <v>0.32708333333333334</v>
      </c>
      <c r="D17" s="14">
        <v>0.28611111111111109</v>
      </c>
      <c r="E17" s="18">
        <v>3.29</v>
      </c>
      <c r="F17" s="18">
        <v>84.59</v>
      </c>
      <c r="G17" s="18">
        <v>412</v>
      </c>
      <c r="H17" s="18">
        <v>6</v>
      </c>
      <c r="I17" s="18">
        <v>52</v>
      </c>
      <c r="J17" s="18">
        <v>5</v>
      </c>
      <c r="K17" s="18">
        <v>69.16</v>
      </c>
      <c r="L17" s="18">
        <v>471</v>
      </c>
      <c r="M17" s="18">
        <v>7</v>
      </c>
      <c r="N17" s="18">
        <v>51</v>
      </c>
      <c r="O17" s="22">
        <v>0.32500000000000001</v>
      </c>
      <c r="P17" s="22">
        <v>0.68611111111111112</v>
      </c>
      <c r="Q17">
        <v>4</v>
      </c>
    </row>
    <row r="18" spans="1:17" x14ac:dyDescent="0.3">
      <c r="A18" s="82">
        <v>45771</v>
      </c>
      <c r="B18" s="17" t="s">
        <v>473</v>
      </c>
      <c r="C18" s="14">
        <v>0.37152777777777779</v>
      </c>
      <c r="D18" s="14">
        <v>0.28611111111111109</v>
      </c>
      <c r="E18" s="18">
        <v>3.29</v>
      </c>
      <c r="F18" s="18">
        <v>84.59</v>
      </c>
      <c r="G18" s="18">
        <v>412</v>
      </c>
      <c r="H18" s="18">
        <v>6</v>
      </c>
      <c r="I18" s="18">
        <v>52</v>
      </c>
      <c r="J18" s="18">
        <v>5</v>
      </c>
      <c r="K18" s="18">
        <v>78.45</v>
      </c>
      <c r="L18" s="18">
        <v>535</v>
      </c>
      <c r="M18" s="18">
        <v>8</v>
      </c>
      <c r="N18" s="18">
        <v>55</v>
      </c>
      <c r="O18" s="22">
        <v>0.32916666666666666</v>
      </c>
      <c r="P18" s="22">
        <v>0.72361111111111109</v>
      </c>
      <c r="Q18">
        <v>4</v>
      </c>
    </row>
    <row r="19" spans="1:17" x14ac:dyDescent="0.3">
      <c r="A19" s="82">
        <v>45776</v>
      </c>
      <c r="B19" s="17" t="s">
        <v>473</v>
      </c>
      <c r="C19" s="14">
        <v>0.3347222222222222</v>
      </c>
      <c r="D19" s="14">
        <v>0.28611111111111109</v>
      </c>
      <c r="E19" s="18">
        <v>3.29</v>
      </c>
      <c r="F19" s="18">
        <v>84.59</v>
      </c>
      <c r="G19" s="18">
        <v>412</v>
      </c>
      <c r="H19" s="18">
        <v>6</v>
      </c>
      <c r="I19" s="18">
        <v>52</v>
      </c>
      <c r="J19" s="18">
        <v>4</v>
      </c>
      <c r="K19" s="18">
        <v>71.09</v>
      </c>
      <c r="L19" s="18">
        <v>482</v>
      </c>
      <c r="M19" s="18">
        <v>8</v>
      </c>
      <c r="N19" s="18">
        <v>2</v>
      </c>
      <c r="O19" s="22">
        <v>0.32291666666666669</v>
      </c>
      <c r="P19" s="22">
        <v>0.71180555555555558</v>
      </c>
      <c r="Q19">
        <v>4</v>
      </c>
    </row>
    <row r="20" spans="1:17" x14ac:dyDescent="0.3">
      <c r="A20" s="82">
        <v>45777</v>
      </c>
      <c r="B20" s="17" t="s">
        <v>473</v>
      </c>
      <c r="C20" s="14">
        <v>0.2902777777777778</v>
      </c>
      <c r="D20" s="14">
        <v>0.28611111111111109</v>
      </c>
      <c r="E20" s="18">
        <v>3.29</v>
      </c>
      <c r="F20" s="18">
        <v>84.59</v>
      </c>
      <c r="G20" s="18">
        <v>412</v>
      </c>
      <c r="H20" s="18">
        <v>6</v>
      </c>
      <c r="I20" s="18">
        <v>52</v>
      </c>
      <c r="J20" s="18">
        <v>3</v>
      </c>
      <c r="K20" s="18">
        <v>60.84</v>
      </c>
      <c r="L20" s="18">
        <v>418</v>
      </c>
      <c r="M20" s="18">
        <v>6</v>
      </c>
      <c r="N20" s="18">
        <v>58</v>
      </c>
      <c r="O20" s="22">
        <v>0.32847222222222222</v>
      </c>
      <c r="P20" s="22">
        <v>0.61111111111111116</v>
      </c>
      <c r="Q20">
        <v>4</v>
      </c>
    </row>
    <row r="21" spans="1:17" x14ac:dyDescent="0.3">
      <c r="A21" s="82">
        <v>45755</v>
      </c>
      <c r="B21" s="17" t="s">
        <v>474</v>
      </c>
      <c r="C21" s="14">
        <v>0.30277777777777776</v>
      </c>
      <c r="D21" s="14">
        <v>0.25486111111111109</v>
      </c>
      <c r="E21" s="18">
        <v>3.38</v>
      </c>
      <c r="F21" s="18">
        <v>79</v>
      </c>
      <c r="G21" s="18">
        <v>367</v>
      </c>
      <c r="H21" s="18">
        <v>6</v>
      </c>
      <c r="I21" s="18">
        <v>7</v>
      </c>
      <c r="J21" s="18">
        <v>3</v>
      </c>
      <c r="K21" s="18">
        <v>65.069999999999993</v>
      </c>
      <c r="L21" s="18">
        <v>436</v>
      </c>
      <c r="M21" s="18">
        <v>7</v>
      </c>
      <c r="N21" s="18">
        <v>16</v>
      </c>
      <c r="O21" s="22">
        <v>0.34583333333333333</v>
      </c>
      <c r="P21" s="22">
        <v>0.65416666666666667</v>
      </c>
      <c r="Q21">
        <v>4</v>
      </c>
    </row>
    <row r="22" spans="1:17" x14ac:dyDescent="0.3">
      <c r="A22" s="82">
        <v>45757</v>
      </c>
      <c r="B22" s="17" t="s">
        <v>474</v>
      </c>
      <c r="C22" s="14">
        <v>0.42152777777777778</v>
      </c>
      <c r="D22" s="14">
        <v>0.25486111111111109</v>
      </c>
      <c r="E22" s="18">
        <v>3.38</v>
      </c>
      <c r="F22" s="18">
        <v>79</v>
      </c>
      <c r="G22" s="18">
        <v>367</v>
      </c>
      <c r="H22" s="18">
        <v>6</v>
      </c>
      <c r="I22" s="18">
        <v>7</v>
      </c>
      <c r="J22" s="18">
        <v>4</v>
      </c>
      <c r="K22" s="18">
        <v>90.6</v>
      </c>
      <c r="L22" s="18">
        <v>607</v>
      </c>
      <c r="M22" s="18">
        <v>10</v>
      </c>
      <c r="N22" s="18">
        <v>7</v>
      </c>
      <c r="O22" s="22">
        <v>0.35208333333333336</v>
      </c>
      <c r="P22" s="22">
        <v>0.66388888888888886</v>
      </c>
      <c r="Q22">
        <v>4</v>
      </c>
    </row>
    <row r="23" spans="1:17" x14ac:dyDescent="0.3">
      <c r="A23" s="82">
        <v>45762</v>
      </c>
      <c r="B23" s="17" t="s">
        <v>474</v>
      </c>
      <c r="C23" s="14">
        <v>0.29583333333333334</v>
      </c>
      <c r="D23" s="14">
        <v>0.25486111111111109</v>
      </c>
      <c r="E23" s="18">
        <v>3.38</v>
      </c>
      <c r="F23" s="18">
        <v>79</v>
      </c>
      <c r="G23" s="18">
        <v>367</v>
      </c>
      <c r="H23" s="18">
        <v>6</v>
      </c>
      <c r="I23" s="18">
        <v>7</v>
      </c>
      <c r="J23" s="18">
        <v>4</v>
      </c>
      <c r="K23" s="18">
        <v>63.58</v>
      </c>
      <c r="L23" s="18">
        <v>426</v>
      </c>
      <c r="M23" s="18">
        <v>7</v>
      </c>
      <c r="N23" s="18">
        <v>6</v>
      </c>
      <c r="O23" s="22">
        <v>0.34861111111111109</v>
      </c>
      <c r="P23" s="22">
        <v>0.66180555555555554</v>
      </c>
      <c r="Q23">
        <v>4</v>
      </c>
    </row>
    <row r="24" spans="1:17" x14ac:dyDescent="0.3">
      <c r="A24" s="82">
        <v>45764</v>
      </c>
      <c r="B24" s="17" t="s">
        <v>474</v>
      </c>
      <c r="C24" s="14">
        <v>0.24097222222222223</v>
      </c>
      <c r="D24" s="14">
        <v>0.25486111111111109</v>
      </c>
      <c r="E24" s="18">
        <v>3.38</v>
      </c>
      <c r="F24" s="18">
        <v>79</v>
      </c>
      <c r="G24" s="18">
        <v>367</v>
      </c>
      <c r="H24" s="18">
        <v>6</v>
      </c>
      <c r="I24" s="18">
        <v>7</v>
      </c>
      <c r="J24" s="18">
        <v>3</v>
      </c>
      <c r="K24" s="18">
        <v>51.79</v>
      </c>
      <c r="L24" s="18">
        <v>347</v>
      </c>
      <c r="M24" s="18">
        <v>5</v>
      </c>
      <c r="N24" s="18">
        <v>47</v>
      </c>
      <c r="O24" s="22">
        <v>0.33888888888888891</v>
      </c>
      <c r="P24" s="22">
        <v>0.58333333333333337</v>
      </c>
      <c r="Q24">
        <v>4</v>
      </c>
    </row>
    <row r="25" spans="1:17" x14ac:dyDescent="0.3">
      <c r="A25" s="82"/>
      <c r="B25" s="17"/>
      <c r="C25" s="14"/>
      <c r="D25" s="14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22"/>
      <c r="P25" s="22"/>
    </row>
    <row r="26" spans="1:17" x14ac:dyDescent="0.3">
      <c r="A26" s="82"/>
      <c r="B26" s="17"/>
      <c r="C26" s="14"/>
      <c r="D26" s="14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22"/>
      <c r="P26" s="22"/>
    </row>
    <row r="27" spans="1:17" x14ac:dyDescent="0.3">
      <c r="A27" s="82"/>
      <c r="B27" s="17"/>
      <c r="C27" s="14"/>
      <c r="D27" s="14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22"/>
      <c r="P27" s="22"/>
    </row>
    <row r="28" spans="1:17" x14ac:dyDescent="0.3">
      <c r="A28" s="82"/>
      <c r="B28" s="17"/>
      <c r="C28" s="14"/>
      <c r="D28" s="14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22"/>
      <c r="P28" s="22"/>
    </row>
    <row r="29" spans="1:17" x14ac:dyDescent="0.3">
      <c r="A29" s="82"/>
      <c r="B29" s="17"/>
      <c r="C29" s="14"/>
      <c r="D29" s="14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22"/>
      <c r="P29" s="22"/>
    </row>
    <row r="30" spans="1:17" x14ac:dyDescent="0.3">
      <c r="A30" s="82"/>
      <c r="B30" s="17"/>
      <c r="C30" s="14"/>
      <c r="D30" s="14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22"/>
      <c r="P30" s="22"/>
    </row>
    <row r="31" spans="1:17" x14ac:dyDescent="0.3">
      <c r="A31" s="82"/>
      <c r="B31" s="17"/>
      <c r="C31" s="14"/>
      <c r="D31" s="14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22"/>
      <c r="P31" s="22"/>
    </row>
    <row r="32" spans="1:17" x14ac:dyDescent="0.3">
      <c r="A32" s="82"/>
      <c r="B32" s="17"/>
      <c r="C32" s="14"/>
      <c r="D32" s="14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22"/>
      <c r="P32" s="22"/>
    </row>
    <row r="33" spans="1:16" x14ac:dyDescent="0.3">
      <c r="A33" s="82"/>
      <c r="B33" s="17"/>
      <c r="C33" s="14"/>
      <c r="D33" s="14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22"/>
      <c r="P33" s="22"/>
    </row>
    <row r="34" spans="1:16" x14ac:dyDescent="0.3">
      <c r="C34" s="14"/>
      <c r="D34" s="14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22"/>
      <c r="P34" s="22"/>
    </row>
    <row r="35" spans="1:16" x14ac:dyDescent="0.3">
      <c r="C35" s="14"/>
      <c r="D35" s="14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22"/>
      <c r="P35" s="22"/>
    </row>
    <row r="36" spans="1:16" x14ac:dyDescent="0.3">
      <c r="C36" s="14"/>
      <c r="D36" s="14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22"/>
      <c r="P36" s="22"/>
    </row>
  </sheetData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62117-2B4E-467C-8BD9-D109824B8822}">
  <sheetPr>
    <tabColor rgb="FFFF0000"/>
  </sheetPr>
  <dimension ref="A1:Q12"/>
  <sheetViews>
    <sheetView workbookViewId="0">
      <selection sqref="A1:R100"/>
    </sheetView>
  </sheetViews>
  <sheetFormatPr defaultRowHeight="14.4" x14ac:dyDescent="0.3"/>
  <cols>
    <col min="1" max="1" width="10.109375" style="84" bestFit="1" customWidth="1"/>
    <col min="3" max="4" width="9.109375" style="12"/>
    <col min="15" max="16" width="9.109375" style="12"/>
  </cols>
  <sheetData>
    <row r="1" spans="1:17" x14ac:dyDescent="0.3">
      <c r="A1" s="84" t="s">
        <v>365</v>
      </c>
      <c r="B1" t="s">
        <v>1</v>
      </c>
      <c r="C1" s="12" t="s">
        <v>363</v>
      </c>
      <c r="D1" s="12" t="s">
        <v>364</v>
      </c>
      <c r="E1" t="s">
        <v>353</v>
      </c>
      <c r="F1" t="s">
        <v>354</v>
      </c>
      <c r="G1" t="s">
        <v>355</v>
      </c>
      <c r="H1" t="s">
        <v>356</v>
      </c>
      <c r="I1" t="s">
        <v>357</v>
      </c>
      <c r="J1" t="s">
        <v>358</v>
      </c>
      <c r="K1" t="s">
        <v>359</v>
      </c>
      <c r="L1" t="s">
        <v>360</v>
      </c>
      <c r="M1" t="s">
        <v>361</v>
      </c>
      <c r="N1" t="s">
        <v>362</v>
      </c>
      <c r="O1" s="12" t="s">
        <v>346</v>
      </c>
      <c r="P1" s="12" t="s">
        <v>347</v>
      </c>
      <c r="Q1" t="s">
        <v>467</v>
      </c>
    </row>
    <row r="2" spans="1:17" x14ac:dyDescent="0.3">
      <c r="A2" s="84">
        <v>45748</v>
      </c>
      <c r="B2" t="s">
        <v>3</v>
      </c>
      <c r="C2" s="12">
        <v>0.31805555555555554</v>
      </c>
      <c r="D2" s="12">
        <v>0.2590277777777778</v>
      </c>
      <c r="E2">
        <v>3.71</v>
      </c>
      <c r="F2">
        <v>77.599999999999994</v>
      </c>
      <c r="G2">
        <v>373</v>
      </c>
      <c r="H2">
        <v>6</v>
      </c>
      <c r="I2">
        <v>13</v>
      </c>
      <c r="J2">
        <v>5</v>
      </c>
      <c r="K2">
        <v>68.36</v>
      </c>
      <c r="L2">
        <v>458</v>
      </c>
      <c r="M2">
        <v>7</v>
      </c>
      <c r="N2">
        <v>38</v>
      </c>
      <c r="O2" s="12">
        <v>0.34027777777777779</v>
      </c>
      <c r="P2" s="12">
        <v>0.69861111111111107</v>
      </c>
      <c r="Q2">
        <v>4</v>
      </c>
    </row>
    <row r="3" spans="1:17" x14ac:dyDescent="0.3">
      <c r="A3" s="84">
        <v>45755</v>
      </c>
      <c r="B3" t="s">
        <v>3</v>
      </c>
      <c r="C3" s="12">
        <v>0.28888888888888886</v>
      </c>
      <c r="D3" s="12">
        <v>0.2590277777777778</v>
      </c>
      <c r="E3">
        <v>3.71</v>
      </c>
      <c r="F3">
        <v>77.599999999999994</v>
      </c>
      <c r="G3">
        <v>373</v>
      </c>
      <c r="H3">
        <v>6</v>
      </c>
      <c r="I3">
        <v>13</v>
      </c>
      <c r="J3">
        <v>5</v>
      </c>
      <c r="K3">
        <v>62.09</v>
      </c>
      <c r="L3">
        <v>416</v>
      </c>
      <c r="M3">
        <v>6</v>
      </c>
      <c r="N3">
        <v>56</v>
      </c>
      <c r="O3" s="12">
        <v>0.33888888888888891</v>
      </c>
      <c r="P3" s="12">
        <v>0.67361111111111116</v>
      </c>
      <c r="Q3">
        <v>4</v>
      </c>
    </row>
    <row r="4" spans="1:17" x14ac:dyDescent="0.3">
      <c r="A4" s="84">
        <v>45769</v>
      </c>
      <c r="B4" t="s">
        <v>3</v>
      </c>
      <c r="C4" s="12">
        <v>0.3527777777777778</v>
      </c>
      <c r="D4" s="12">
        <v>0.2590277777777778</v>
      </c>
      <c r="E4">
        <v>3.71</v>
      </c>
      <c r="F4">
        <v>77.599999999999994</v>
      </c>
      <c r="G4">
        <v>373</v>
      </c>
      <c r="H4">
        <v>6</v>
      </c>
      <c r="I4">
        <v>13</v>
      </c>
      <c r="J4">
        <v>4</v>
      </c>
      <c r="K4">
        <v>75.819999999999993</v>
      </c>
      <c r="L4">
        <v>508</v>
      </c>
      <c r="M4">
        <v>8</v>
      </c>
      <c r="N4">
        <v>28</v>
      </c>
      <c r="O4" s="12">
        <v>0.34166666666666667</v>
      </c>
      <c r="P4" s="12">
        <v>0.7055555555555556</v>
      </c>
      <c r="Q4">
        <v>4</v>
      </c>
    </row>
    <row r="5" spans="1:17" x14ac:dyDescent="0.3">
      <c r="A5" s="84">
        <v>45762</v>
      </c>
      <c r="B5" t="s">
        <v>6</v>
      </c>
      <c r="C5" s="12">
        <v>0.43333333333333335</v>
      </c>
      <c r="D5" s="12">
        <v>0.27361111111111114</v>
      </c>
      <c r="E5">
        <v>3.95</v>
      </c>
      <c r="F5">
        <v>71.75</v>
      </c>
      <c r="G5">
        <v>394</v>
      </c>
      <c r="H5">
        <v>6</v>
      </c>
      <c r="I5">
        <v>34</v>
      </c>
      <c r="J5">
        <v>3</v>
      </c>
      <c r="K5">
        <v>90.3</v>
      </c>
      <c r="L5">
        <v>624</v>
      </c>
      <c r="M5">
        <v>10</v>
      </c>
      <c r="N5">
        <v>24</v>
      </c>
      <c r="O5" s="12">
        <v>0.35208333333333336</v>
      </c>
      <c r="P5" s="12">
        <v>0.79583333333333328</v>
      </c>
      <c r="Q5">
        <v>4</v>
      </c>
    </row>
    <row r="6" spans="1:17" x14ac:dyDescent="0.3">
      <c r="A6" s="84">
        <v>45776</v>
      </c>
      <c r="B6" t="s">
        <v>6</v>
      </c>
      <c r="C6" s="12">
        <v>0.40763888888888888</v>
      </c>
      <c r="D6" s="12">
        <v>0.27361111111111114</v>
      </c>
      <c r="E6">
        <v>3.95</v>
      </c>
      <c r="F6">
        <v>71.75</v>
      </c>
      <c r="G6">
        <v>394</v>
      </c>
      <c r="H6">
        <v>6</v>
      </c>
      <c r="I6">
        <v>34</v>
      </c>
      <c r="J6">
        <v>4</v>
      </c>
      <c r="K6">
        <v>60.96</v>
      </c>
      <c r="L6">
        <v>587</v>
      </c>
      <c r="M6">
        <v>9</v>
      </c>
      <c r="N6">
        <v>47</v>
      </c>
      <c r="O6" s="12">
        <v>0.34097222222222223</v>
      </c>
      <c r="P6" s="12">
        <v>0.98472222222222228</v>
      </c>
      <c r="Q6">
        <v>4</v>
      </c>
    </row>
    <row r="7" spans="1:17" x14ac:dyDescent="0.3">
      <c r="A7" s="84">
        <v>45754</v>
      </c>
      <c r="B7" t="s">
        <v>2</v>
      </c>
      <c r="C7" s="12">
        <v>0.35555555555555557</v>
      </c>
      <c r="D7" s="12">
        <v>0.28680555555555554</v>
      </c>
      <c r="E7">
        <v>2.29</v>
      </c>
      <c r="F7">
        <v>84.11</v>
      </c>
      <c r="G7">
        <v>413</v>
      </c>
      <c r="H7">
        <v>6</v>
      </c>
      <c r="I7">
        <v>53</v>
      </c>
      <c r="J7">
        <v>4</v>
      </c>
      <c r="K7">
        <v>76.42</v>
      </c>
      <c r="L7">
        <v>512</v>
      </c>
      <c r="M7">
        <v>8</v>
      </c>
      <c r="N7">
        <v>32</v>
      </c>
      <c r="O7" s="12">
        <v>0.34722222222222221</v>
      </c>
      <c r="P7" s="12">
        <v>0.71805555555555556</v>
      </c>
      <c r="Q7">
        <v>4</v>
      </c>
    </row>
    <row r="8" spans="1:17" x14ac:dyDescent="0.3">
      <c r="A8" s="84">
        <v>45761</v>
      </c>
      <c r="B8" t="s">
        <v>2</v>
      </c>
      <c r="C8" s="12">
        <v>0.28611111111111109</v>
      </c>
      <c r="D8" s="12">
        <v>0.28680555555555554</v>
      </c>
      <c r="E8">
        <v>2.29</v>
      </c>
      <c r="F8">
        <v>84.11</v>
      </c>
      <c r="G8">
        <v>413</v>
      </c>
      <c r="H8">
        <v>6</v>
      </c>
      <c r="I8">
        <v>53</v>
      </c>
      <c r="J8">
        <v>3</v>
      </c>
      <c r="K8">
        <v>61.49</v>
      </c>
      <c r="L8">
        <v>412</v>
      </c>
      <c r="M8">
        <v>6</v>
      </c>
      <c r="N8">
        <v>52</v>
      </c>
      <c r="O8" s="12">
        <v>0.34097222222222223</v>
      </c>
      <c r="P8" s="12">
        <v>0.63402777777777775</v>
      </c>
      <c r="Q8">
        <v>4</v>
      </c>
    </row>
    <row r="9" spans="1:17" x14ac:dyDescent="0.3">
      <c r="A9" s="84">
        <v>45775</v>
      </c>
      <c r="B9" t="s">
        <v>2</v>
      </c>
      <c r="C9" s="12">
        <v>0.33680555555555558</v>
      </c>
      <c r="D9" s="12">
        <v>0.28680555555555554</v>
      </c>
      <c r="E9">
        <v>2.29</v>
      </c>
      <c r="F9">
        <v>84.11</v>
      </c>
      <c r="G9">
        <v>413</v>
      </c>
      <c r="H9">
        <v>6</v>
      </c>
      <c r="I9">
        <v>53</v>
      </c>
      <c r="J9">
        <v>2</v>
      </c>
      <c r="K9">
        <v>72.39</v>
      </c>
      <c r="L9">
        <v>485</v>
      </c>
      <c r="M9">
        <v>8</v>
      </c>
      <c r="N9">
        <v>5</v>
      </c>
      <c r="O9" s="12">
        <v>0.375</v>
      </c>
      <c r="P9" s="12">
        <v>0.68402777777777779</v>
      </c>
      <c r="Q9">
        <v>4</v>
      </c>
    </row>
    <row r="10" spans="1:17" x14ac:dyDescent="0.3">
      <c r="A10" s="84">
        <v>45754</v>
      </c>
      <c r="B10" t="s">
        <v>24</v>
      </c>
      <c r="C10" s="12">
        <v>0.42569444444444443</v>
      </c>
      <c r="D10" s="12">
        <v>0.27638888888888891</v>
      </c>
      <c r="E10">
        <v>2.12</v>
      </c>
      <c r="F10">
        <v>83.64</v>
      </c>
      <c r="G10">
        <v>398</v>
      </c>
      <c r="H10">
        <v>6</v>
      </c>
      <c r="I10">
        <v>38</v>
      </c>
      <c r="J10">
        <v>2</v>
      </c>
      <c r="K10">
        <v>91.49</v>
      </c>
      <c r="L10">
        <v>613</v>
      </c>
      <c r="M10">
        <v>10</v>
      </c>
      <c r="N10">
        <v>13</v>
      </c>
      <c r="O10" s="12">
        <v>0.3611111111111111</v>
      </c>
      <c r="P10" s="12">
        <v>0.75694444444444442</v>
      </c>
      <c r="Q10">
        <v>4</v>
      </c>
    </row>
    <row r="11" spans="1:17" x14ac:dyDescent="0.3">
      <c r="A11" s="84">
        <v>45761</v>
      </c>
      <c r="B11" t="s">
        <v>24</v>
      </c>
      <c r="C11" s="12">
        <v>0.37430555555555556</v>
      </c>
      <c r="D11" s="12">
        <v>0.27638888888888891</v>
      </c>
      <c r="E11">
        <v>2.12</v>
      </c>
      <c r="F11">
        <v>83.64</v>
      </c>
      <c r="G11">
        <v>398</v>
      </c>
      <c r="H11">
        <v>6</v>
      </c>
      <c r="I11">
        <v>38</v>
      </c>
      <c r="J11">
        <v>2</v>
      </c>
      <c r="K11">
        <v>80.45</v>
      </c>
      <c r="L11">
        <v>539</v>
      </c>
      <c r="M11">
        <v>8</v>
      </c>
      <c r="N11">
        <v>59</v>
      </c>
      <c r="O11" s="12">
        <v>0.35416666666666669</v>
      </c>
      <c r="P11" s="12">
        <v>0.72847222222222219</v>
      </c>
      <c r="Q11">
        <v>4</v>
      </c>
    </row>
    <row r="12" spans="1:17" x14ac:dyDescent="0.3">
      <c r="A12" s="84">
        <v>45775</v>
      </c>
      <c r="B12" t="s">
        <v>24</v>
      </c>
      <c r="C12" s="12">
        <v>0.27152777777777776</v>
      </c>
      <c r="D12" s="12">
        <v>0.27638888888888891</v>
      </c>
      <c r="E12">
        <v>2.12</v>
      </c>
      <c r="F12">
        <v>83.64</v>
      </c>
      <c r="G12">
        <v>398</v>
      </c>
      <c r="H12">
        <v>6</v>
      </c>
      <c r="I12">
        <v>38</v>
      </c>
      <c r="J12">
        <v>2</v>
      </c>
      <c r="K12">
        <v>58.36</v>
      </c>
      <c r="L12">
        <v>391</v>
      </c>
      <c r="M12">
        <v>6</v>
      </c>
      <c r="N12">
        <v>31</v>
      </c>
      <c r="O12" s="12">
        <v>0.34375</v>
      </c>
      <c r="P12" s="12">
        <v>0.61736111111111114</v>
      </c>
      <c r="Q12">
        <v>4</v>
      </c>
    </row>
  </sheetData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F79249-3825-420E-AC2F-87E41AEAB32A}">
  <sheetPr>
    <tabColor rgb="FFFFC000"/>
  </sheetPr>
  <dimension ref="A3:E108"/>
  <sheetViews>
    <sheetView workbookViewId="0">
      <selection activeCell="G21" sqref="G21"/>
    </sheetView>
  </sheetViews>
  <sheetFormatPr defaultRowHeight="14.4" x14ac:dyDescent="0.3"/>
  <cols>
    <col min="1" max="1" width="15.109375" bestFit="1" customWidth="1"/>
    <col min="2" max="2" width="7.5546875" style="12" bestFit="1" customWidth="1"/>
    <col min="3" max="3" width="9.77734375" style="12" bestFit="1" customWidth="1"/>
    <col min="4" max="4" width="8.6640625" style="12" bestFit="1" customWidth="1"/>
    <col min="5" max="5" width="21.44140625" style="12" bestFit="1" customWidth="1"/>
  </cols>
  <sheetData>
    <row r="3" spans="1:5" x14ac:dyDescent="0.3">
      <c r="A3" s="19" t="s">
        <v>387</v>
      </c>
      <c r="B3" s="12" t="s">
        <v>370</v>
      </c>
      <c r="C3" s="12" t="s">
        <v>478</v>
      </c>
      <c r="D3" s="12" t="s">
        <v>466</v>
      </c>
      <c r="E3" s="12" t="s">
        <v>372</v>
      </c>
    </row>
    <row r="4" spans="1:5" x14ac:dyDescent="0.3">
      <c r="A4" s="28" t="s">
        <v>3</v>
      </c>
      <c r="B4" s="12">
        <v>0.3527777777777778</v>
      </c>
      <c r="C4" s="12">
        <v>0.2590277777777778</v>
      </c>
      <c r="D4" s="12">
        <v>0.33888888888888885</v>
      </c>
      <c r="E4" s="12">
        <v>0.7055555555555556</v>
      </c>
    </row>
    <row r="5" spans="1:5" x14ac:dyDescent="0.3">
      <c r="A5" s="83">
        <v>45748</v>
      </c>
      <c r="B5" s="12">
        <v>0.31805555555555554</v>
      </c>
      <c r="C5" s="12">
        <v>0.2590277777777778</v>
      </c>
      <c r="D5" s="12">
        <v>0.34027777777777773</v>
      </c>
      <c r="E5" s="12">
        <v>0.69861111111111107</v>
      </c>
    </row>
    <row r="6" spans="1:5" x14ac:dyDescent="0.3">
      <c r="A6" s="83">
        <v>45755</v>
      </c>
      <c r="B6" s="12">
        <v>0.28888888888888892</v>
      </c>
      <c r="C6" s="12">
        <v>0.2590277777777778</v>
      </c>
      <c r="D6" s="12">
        <v>0.33888888888888885</v>
      </c>
      <c r="E6" s="12">
        <v>0.67361111111111116</v>
      </c>
    </row>
    <row r="7" spans="1:5" x14ac:dyDescent="0.3">
      <c r="A7" s="83">
        <v>45769</v>
      </c>
      <c r="B7" s="12">
        <v>0.3527777777777778</v>
      </c>
      <c r="C7" s="12">
        <v>0.2590277777777778</v>
      </c>
      <c r="D7" s="12">
        <v>0.34166666666666662</v>
      </c>
      <c r="E7" s="12">
        <v>0.7055555555555556</v>
      </c>
    </row>
    <row r="8" spans="1:5" x14ac:dyDescent="0.3">
      <c r="A8" s="28" t="s">
        <v>6</v>
      </c>
      <c r="B8" s="12">
        <v>0.43333333333333335</v>
      </c>
      <c r="C8" s="12">
        <v>0.27361111111111108</v>
      </c>
      <c r="D8" s="12">
        <v>0.34097222222222223</v>
      </c>
      <c r="E8" s="12">
        <v>0.98472222222222217</v>
      </c>
    </row>
    <row r="9" spans="1:5" x14ac:dyDescent="0.3">
      <c r="A9" s="83">
        <v>45762</v>
      </c>
      <c r="B9" s="12">
        <v>0.43333333333333335</v>
      </c>
      <c r="C9" s="12">
        <v>0.27361111111111108</v>
      </c>
      <c r="D9" s="12">
        <v>0.3520833333333333</v>
      </c>
      <c r="E9" s="12">
        <v>0.79583333333333339</v>
      </c>
    </row>
    <row r="10" spans="1:5" x14ac:dyDescent="0.3">
      <c r="A10" s="83">
        <v>45776</v>
      </c>
      <c r="B10" s="12">
        <v>0.40763888888888888</v>
      </c>
      <c r="C10" s="12">
        <v>0.27361111111111108</v>
      </c>
      <c r="D10" s="12">
        <v>0.34097222222222223</v>
      </c>
      <c r="E10" s="12">
        <v>0.98472222222222217</v>
      </c>
    </row>
    <row r="11" spans="1:5" x14ac:dyDescent="0.3">
      <c r="A11" s="28" t="s">
        <v>2</v>
      </c>
      <c r="B11" s="12">
        <v>0.35555555555555557</v>
      </c>
      <c r="C11" s="12">
        <v>0.28680555555555554</v>
      </c>
      <c r="D11" s="12">
        <v>0.34097222222222223</v>
      </c>
      <c r="E11" s="12">
        <v>0.71805555555555556</v>
      </c>
    </row>
    <row r="12" spans="1:5" x14ac:dyDescent="0.3">
      <c r="A12" s="83">
        <v>45754</v>
      </c>
      <c r="B12" s="12">
        <v>0.35555555555555557</v>
      </c>
      <c r="C12" s="12">
        <v>0.28680555555555554</v>
      </c>
      <c r="D12" s="12">
        <v>0.34722222222222227</v>
      </c>
      <c r="E12" s="12">
        <v>0.71805555555555556</v>
      </c>
    </row>
    <row r="13" spans="1:5" x14ac:dyDescent="0.3">
      <c r="A13" s="83">
        <v>45761</v>
      </c>
      <c r="B13" s="12">
        <v>0.28611111111111115</v>
      </c>
      <c r="C13" s="12">
        <v>0.28680555555555554</v>
      </c>
      <c r="D13" s="12">
        <v>0.34097222222222223</v>
      </c>
      <c r="E13" s="12">
        <v>0.63402777777777775</v>
      </c>
    </row>
    <row r="14" spans="1:5" x14ac:dyDescent="0.3">
      <c r="A14" s="83">
        <v>45775</v>
      </c>
      <c r="B14" s="12">
        <v>0.33680555555555558</v>
      </c>
      <c r="C14" s="12">
        <v>0.28680555555555554</v>
      </c>
      <c r="D14" s="12">
        <v>0.375</v>
      </c>
      <c r="E14" s="12">
        <v>0.68402777777777779</v>
      </c>
    </row>
    <row r="15" spans="1:5" x14ac:dyDescent="0.3">
      <c r="A15" s="28" t="s">
        <v>388</v>
      </c>
      <c r="B15" s="12">
        <v>0.43333333333333335</v>
      </c>
      <c r="C15" s="12">
        <v>0.28680555555555554</v>
      </c>
      <c r="D15" s="12">
        <v>0.33888888888888885</v>
      </c>
      <c r="E15" s="12">
        <v>0.98472222222222217</v>
      </c>
    </row>
    <row r="16" spans="1:5" x14ac:dyDescent="0.3">
      <c r="B16"/>
      <c r="C16"/>
      <c r="D16"/>
      <c r="E16"/>
    </row>
    <row r="17" spans="2:5" x14ac:dyDescent="0.3">
      <c r="B17"/>
      <c r="C17"/>
      <c r="D17"/>
      <c r="E17"/>
    </row>
    <row r="18" spans="2:5" x14ac:dyDescent="0.3">
      <c r="B18"/>
      <c r="C18"/>
      <c r="D18"/>
      <c r="E18"/>
    </row>
    <row r="19" spans="2:5" x14ac:dyDescent="0.3">
      <c r="B19"/>
      <c r="C19"/>
      <c r="D19"/>
      <c r="E19"/>
    </row>
    <row r="20" spans="2:5" x14ac:dyDescent="0.3">
      <c r="B20"/>
      <c r="C20"/>
      <c r="D20"/>
      <c r="E20"/>
    </row>
    <row r="21" spans="2:5" x14ac:dyDescent="0.3">
      <c r="B21"/>
      <c r="C21"/>
      <c r="D21"/>
      <c r="E21"/>
    </row>
    <row r="22" spans="2:5" x14ac:dyDescent="0.3">
      <c r="B22"/>
      <c r="C22"/>
      <c r="D22"/>
      <c r="E22"/>
    </row>
    <row r="23" spans="2:5" x14ac:dyDescent="0.3">
      <c r="B23"/>
      <c r="C23"/>
      <c r="D23"/>
      <c r="E23"/>
    </row>
    <row r="24" spans="2:5" x14ac:dyDescent="0.3">
      <c r="B24"/>
      <c r="C24"/>
      <c r="D24"/>
      <c r="E24"/>
    </row>
    <row r="25" spans="2:5" x14ac:dyDescent="0.3">
      <c r="B25"/>
      <c r="C25"/>
      <c r="D25"/>
      <c r="E25"/>
    </row>
    <row r="26" spans="2:5" x14ac:dyDescent="0.3">
      <c r="B26"/>
      <c r="C26"/>
      <c r="D26"/>
      <c r="E26"/>
    </row>
    <row r="27" spans="2:5" x14ac:dyDescent="0.3">
      <c r="B27"/>
      <c r="C27"/>
      <c r="D27"/>
      <c r="E27"/>
    </row>
    <row r="28" spans="2:5" x14ac:dyDescent="0.3">
      <c r="B28"/>
      <c r="C28"/>
      <c r="D28"/>
      <c r="E28"/>
    </row>
    <row r="29" spans="2:5" x14ac:dyDescent="0.3">
      <c r="B29"/>
      <c r="C29"/>
      <c r="D29"/>
      <c r="E29"/>
    </row>
    <row r="30" spans="2:5" x14ac:dyDescent="0.3">
      <c r="B30"/>
      <c r="C30"/>
      <c r="D30"/>
      <c r="E30"/>
    </row>
    <row r="31" spans="2:5" x14ac:dyDescent="0.3">
      <c r="B31"/>
      <c r="C31"/>
      <c r="D31"/>
      <c r="E31"/>
    </row>
    <row r="32" spans="2:5" x14ac:dyDescent="0.3">
      <c r="B32"/>
      <c r="C32"/>
      <c r="D32"/>
      <c r="E32"/>
    </row>
    <row r="33" spans="2:5" x14ac:dyDescent="0.3">
      <c r="B33"/>
      <c r="C33"/>
      <c r="D33"/>
      <c r="E33"/>
    </row>
    <row r="34" spans="2:5" x14ac:dyDescent="0.3">
      <c r="B34"/>
      <c r="C34"/>
      <c r="D34"/>
      <c r="E34"/>
    </row>
    <row r="35" spans="2:5" x14ac:dyDescent="0.3">
      <c r="B35"/>
      <c r="C35"/>
      <c r="D35"/>
      <c r="E35"/>
    </row>
    <row r="36" spans="2:5" x14ac:dyDescent="0.3">
      <c r="B36"/>
      <c r="C36"/>
      <c r="D36"/>
      <c r="E36"/>
    </row>
    <row r="37" spans="2:5" x14ac:dyDescent="0.3">
      <c r="B37"/>
      <c r="C37"/>
      <c r="D37"/>
      <c r="E37"/>
    </row>
    <row r="38" spans="2:5" x14ac:dyDescent="0.3">
      <c r="B38"/>
      <c r="C38"/>
      <c r="D38"/>
      <c r="E38"/>
    </row>
    <row r="39" spans="2:5" x14ac:dyDescent="0.3">
      <c r="B39"/>
      <c r="C39"/>
      <c r="D39"/>
      <c r="E39"/>
    </row>
    <row r="40" spans="2:5" x14ac:dyDescent="0.3">
      <c r="B40"/>
      <c r="C40"/>
      <c r="D40"/>
      <c r="E40"/>
    </row>
    <row r="41" spans="2:5" x14ac:dyDescent="0.3">
      <c r="B41"/>
      <c r="C41"/>
      <c r="D41"/>
      <c r="E41"/>
    </row>
    <row r="42" spans="2:5" x14ac:dyDescent="0.3">
      <c r="B42"/>
      <c r="C42"/>
      <c r="D42"/>
      <c r="E42"/>
    </row>
    <row r="43" spans="2:5" x14ac:dyDescent="0.3">
      <c r="B43"/>
      <c r="C43"/>
      <c r="D43"/>
      <c r="E43"/>
    </row>
    <row r="44" spans="2:5" x14ac:dyDescent="0.3">
      <c r="B44"/>
      <c r="C44"/>
      <c r="D44"/>
      <c r="E44"/>
    </row>
    <row r="45" spans="2:5" x14ac:dyDescent="0.3">
      <c r="B45"/>
      <c r="C45"/>
      <c r="D45"/>
      <c r="E45"/>
    </row>
    <row r="46" spans="2:5" x14ac:dyDescent="0.3">
      <c r="B46"/>
      <c r="C46"/>
      <c r="D46"/>
      <c r="E46"/>
    </row>
    <row r="47" spans="2:5" x14ac:dyDescent="0.3">
      <c r="B47"/>
      <c r="C47"/>
      <c r="D47"/>
      <c r="E47"/>
    </row>
    <row r="48" spans="2:5" x14ac:dyDescent="0.3">
      <c r="B48"/>
      <c r="C48"/>
      <c r="D48"/>
      <c r="E48"/>
    </row>
    <row r="49" spans="2:5" x14ac:dyDescent="0.3">
      <c r="B49"/>
      <c r="C49"/>
      <c r="D49"/>
      <c r="E49"/>
    </row>
    <row r="50" spans="2:5" x14ac:dyDescent="0.3">
      <c r="B50"/>
      <c r="C50"/>
      <c r="D50"/>
      <c r="E50"/>
    </row>
    <row r="51" spans="2:5" x14ac:dyDescent="0.3">
      <c r="B51"/>
      <c r="C51"/>
      <c r="D51"/>
      <c r="E51"/>
    </row>
    <row r="52" spans="2:5" x14ac:dyDescent="0.3">
      <c r="B52"/>
      <c r="C52"/>
      <c r="D52"/>
      <c r="E52"/>
    </row>
    <row r="53" spans="2:5" x14ac:dyDescent="0.3">
      <c r="B53"/>
      <c r="C53"/>
      <c r="D53"/>
      <c r="E53"/>
    </row>
    <row r="54" spans="2:5" x14ac:dyDescent="0.3">
      <c r="B54"/>
      <c r="C54"/>
      <c r="D54"/>
      <c r="E54"/>
    </row>
    <row r="55" spans="2:5" x14ac:dyDescent="0.3">
      <c r="B55"/>
      <c r="C55"/>
      <c r="D55"/>
      <c r="E55"/>
    </row>
    <row r="56" spans="2:5" x14ac:dyDescent="0.3">
      <c r="B56"/>
      <c r="C56"/>
      <c r="D56"/>
      <c r="E56"/>
    </row>
    <row r="57" spans="2:5" x14ac:dyDescent="0.3">
      <c r="B57"/>
      <c r="C57"/>
      <c r="D57"/>
      <c r="E57"/>
    </row>
    <row r="58" spans="2:5" x14ac:dyDescent="0.3">
      <c r="B58"/>
      <c r="C58"/>
      <c r="D58"/>
      <c r="E58"/>
    </row>
    <row r="59" spans="2:5" x14ac:dyDescent="0.3">
      <c r="B59"/>
      <c r="C59"/>
      <c r="D59"/>
      <c r="E59"/>
    </row>
    <row r="60" spans="2:5" x14ac:dyDescent="0.3">
      <c r="B60"/>
      <c r="C60"/>
      <c r="D60"/>
      <c r="E60"/>
    </row>
    <row r="61" spans="2:5" x14ac:dyDescent="0.3">
      <c r="B61"/>
      <c r="C61"/>
      <c r="D61"/>
      <c r="E61"/>
    </row>
    <row r="62" spans="2:5" x14ac:dyDescent="0.3">
      <c r="B62"/>
      <c r="C62"/>
      <c r="D62"/>
      <c r="E62"/>
    </row>
    <row r="63" spans="2:5" x14ac:dyDescent="0.3">
      <c r="B63"/>
      <c r="C63"/>
      <c r="D63"/>
      <c r="E63"/>
    </row>
    <row r="64" spans="2:5" x14ac:dyDescent="0.3">
      <c r="B64"/>
      <c r="C64"/>
      <c r="D64"/>
      <c r="E64"/>
    </row>
    <row r="65" spans="2:5" x14ac:dyDescent="0.3">
      <c r="B65"/>
      <c r="C65"/>
      <c r="D65"/>
      <c r="E65"/>
    </row>
    <row r="66" spans="2:5" x14ac:dyDescent="0.3">
      <c r="B66"/>
      <c r="C66"/>
      <c r="D66"/>
      <c r="E66"/>
    </row>
    <row r="67" spans="2:5" x14ac:dyDescent="0.3">
      <c r="B67"/>
      <c r="C67"/>
      <c r="D67"/>
      <c r="E67"/>
    </row>
    <row r="68" spans="2:5" x14ac:dyDescent="0.3">
      <c r="B68"/>
      <c r="C68"/>
      <c r="D68"/>
      <c r="E68"/>
    </row>
    <row r="69" spans="2:5" x14ac:dyDescent="0.3">
      <c r="B69"/>
      <c r="C69"/>
      <c r="D69"/>
      <c r="E69"/>
    </row>
    <row r="70" spans="2:5" x14ac:dyDescent="0.3">
      <c r="B70"/>
      <c r="C70"/>
      <c r="D70"/>
      <c r="E70"/>
    </row>
    <row r="71" spans="2:5" x14ac:dyDescent="0.3">
      <c r="B71"/>
      <c r="C71"/>
      <c r="D71"/>
      <c r="E71"/>
    </row>
    <row r="72" spans="2:5" x14ac:dyDescent="0.3">
      <c r="B72"/>
      <c r="C72"/>
      <c r="D72"/>
      <c r="E72"/>
    </row>
    <row r="73" spans="2:5" x14ac:dyDescent="0.3">
      <c r="B73"/>
      <c r="C73"/>
      <c r="D73"/>
      <c r="E73"/>
    </row>
    <row r="74" spans="2:5" x14ac:dyDescent="0.3">
      <c r="B74"/>
      <c r="C74"/>
      <c r="D74"/>
      <c r="E74"/>
    </row>
    <row r="75" spans="2:5" x14ac:dyDescent="0.3">
      <c r="B75"/>
      <c r="C75"/>
      <c r="D75"/>
      <c r="E75"/>
    </row>
    <row r="76" spans="2:5" x14ac:dyDescent="0.3">
      <c r="B76"/>
      <c r="C76"/>
      <c r="D76"/>
      <c r="E76"/>
    </row>
    <row r="77" spans="2:5" x14ac:dyDescent="0.3">
      <c r="B77"/>
      <c r="C77"/>
      <c r="D77"/>
      <c r="E77"/>
    </row>
    <row r="78" spans="2:5" x14ac:dyDescent="0.3">
      <c r="B78"/>
      <c r="C78"/>
      <c r="D78"/>
      <c r="E78"/>
    </row>
    <row r="79" spans="2:5" x14ac:dyDescent="0.3">
      <c r="B79"/>
      <c r="C79"/>
      <c r="D79"/>
      <c r="E79"/>
    </row>
    <row r="80" spans="2:5" x14ac:dyDescent="0.3">
      <c r="B80"/>
      <c r="C80"/>
      <c r="D80"/>
      <c r="E80"/>
    </row>
    <row r="81" spans="2:5" x14ac:dyDescent="0.3">
      <c r="B81"/>
      <c r="C81"/>
      <c r="D81"/>
      <c r="E81"/>
    </row>
    <row r="82" spans="2:5" x14ac:dyDescent="0.3">
      <c r="B82"/>
      <c r="C82"/>
      <c r="D82"/>
      <c r="E82"/>
    </row>
    <row r="83" spans="2:5" x14ac:dyDescent="0.3">
      <c r="B83"/>
      <c r="C83"/>
      <c r="D83"/>
      <c r="E83"/>
    </row>
    <row r="84" spans="2:5" x14ac:dyDescent="0.3">
      <c r="B84"/>
      <c r="C84"/>
      <c r="D84"/>
      <c r="E84"/>
    </row>
    <row r="85" spans="2:5" x14ac:dyDescent="0.3">
      <c r="B85"/>
      <c r="C85"/>
      <c r="D85"/>
      <c r="E85"/>
    </row>
    <row r="86" spans="2:5" x14ac:dyDescent="0.3">
      <c r="B86"/>
      <c r="C86"/>
      <c r="D86"/>
      <c r="E86"/>
    </row>
    <row r="87" spans="2:5" x14ac:dyDescent="0.3">
      <c r="B87"/>
      <c r="C87"/>
      <c r="D87"/>
      <c r="E87"/>
    </row>
    <row r="88" spans="2:5" x14ac:dyDescent="0.3">
      <c r="B88"/>
      <c r="C88"/>
      <c r="D88"/>
      <c r="E88"/>
    </row>
    <row r="89" spans="2:5" x14ac:dyDescent="0.3">
      <c r="B89"/>
      <c r="C89"/>
      <c r="D89"/>
      <c r="E89"/>
    </row>
    <row r="90" spans="2:5" x14ac:dyDescent="0.3">
      <c r="B90"/>
      <c r="C90"/>
      <c r="D90"/>
      <c r="E90"/>
    </row>
    <row r="91" spans="2:5" x14ac:dyDescent="0.3">
      <c r="B91"/>
      <c r="C91"/>
      <c r="D91"/>
      <c r="E91"/>
    </row>
    <row r="92" spans="2:5" x14ac:dyDescent="0.3">
      <c r="B92"/>
      <c r="C92"/>
      <c r="D92"/>
      <c r="E92"/>
    </row>
    <row r="93" spans="2:5" x14ac:dyDescent="0.3">
      <c r="B93"/>
      <c r="C93"/>
      <c r="D93"/>
      <c r="E93"/>
    </row>
    <row r="94" spans="2:5" x14ac:dyDescent="0.3">
      <c r="B94"/>
      <c r="C94"/>
      <c r="D94"/>
      <c r="E94"/>
    </row>
    <row r="95" spans="2:5" x14ac:dyDescent="0.3">
      <c r="B95"/>
      <c r="C95"/>
      <c r="D95"/>
      <c r="E95"/>
    </row>
    <row r="96" spans="2:5" x14ac:dyDescent="0.3">
      <c r="B96"/>
      <c r="C96"/>
      <c r="D96"/>
      <c r="E96"/>
    </row>
    <row r="97" spans="2:5" x14ac:dyDescent="0.3">
      <c r="B97"/>
      <c r="C97"/>
      <c r="D97"/>
      <c r="E97"/>
    </row>
    <row r="98" spans="2:5" x14ac:dyDescent="0.3">
      <c r="B98"/>
      <c r="C98"/>
      <c r="D98"/>
      <c r="E98"/>
    </row>
    <row r="99" spans="2:5" x14ac:dyDescent="0.3">
      <c r="B99"/>
      <c r="C99"/>
      <c r="D99"/>
      <c r="E99"/>
    </row>
    <row r="100" spans="2:5" x14ac:dyDescent="0.3">
      <c r="B100"/>
      <c r="C100"/>
      <c r="D100"/>
      <c r="E100"/>
    </row>
    <row r="101" spans="2:5" x14ac:dyDescent="0.3">
      <c r="B101"/>
      <c r="C101"/>
      <c r="D101"/>
      <c r="E101"/>
    </row>
    <row r="102" spans="2:5" x14ac:dyDescent="0.3">
      <c r="B102"/>
      <c r="C102"/>
      <c r="D102"/>
      <c r="E102"/>
    </row>
    <row r="103" spans="2:5" x14ac:dyDescent="0.3">
      <c r="B103"/>
      <c r="C103"/>
      <c r="D103"/>
      <c r="E103"/>
    </row>
    <row r="104" spans="2:5" x14ac:dyDescent="0.3">
      <c r="B104"/>
      <c r="C104"/>
      <c r="D104"/>
      <c r="E104"/>
    </row>
    <row r="105" spans="2:5" x14ac:dyDescent="0.3">
      <c r="B105"/>
      <c r="C105"/>
      <c r="D105"/>
      <c r="E105"/>
    </row>
    <row r="106" spans="2:5" x14ac:dyDescent="0.3">
      <c r="B106"/>
      <c r="C106"/>
      <c r="D106"/>
      <c r="E106"/>
    </row>
    <row r="107" spans="2:5" x14ac:dyDescent="0.3">
      <c r="B107"/>
      <c r="C107"/>
      <c r="D107"/>
      <c r="E107"/>
    </row>
    <row r="108" spans="2:5" x14ac:dyDescent="0.3">
      <c r="B108"/>
      <c r="C108"/>
      <c r="D108"/>
      <c r="E108"/>
    </row>
  </sheetData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7AFB1C-F663-41E7-8059-2CEEF50D0E99}">
  <sheetPr>
    <tabColor rgb="FFFF0000"/>
  </sheetPr>
  <dimension ref="A1:Q13"/>
  <sheetViews>
    <sheetView workbookViewId="0">
      <selection sqref="A1:R100"/>
    </sheetView>
  </sheetViews>
  <sheetFormatPr defaultRowHeight="14.4" x14ac:dyDescent="0.3"/>
  <cols>
    <col min="1" max="1" width="10.109375" style="84" bestFit="1" customWidth="1"/>
    <col min="3" max="4" width="9.109375" style="12"/>
    <col min="15" max="16" width="9.109375" style="12"/>
  </cols>
  <sheetData>
    <row r="1" spans="1:17" x14ac:dyDescent="0.3">
      <c r="A1" s="84" t="s">
        <v>365</v>
      </c>
      <c r="B1" t="s">
        <v>1</v>
      </c>
      <c r="C1" s="12" t="s">
        <v>363</v>
      </c>
      <c r="D1" s="12" t="s">
        <v>364</v>
      </c>
      <c r="E1" t="s">
        <v>353</v>
      </c>
      <c r="F1" t="s">
        <v>354</v>
      </c>
      <c r="G1" t="s">
        <v>355</v>
      </c>
      <c r="H1" t="s">
        <v>356</v>
      </c>
      <c r="I1" t="s">
        <v>357</v>
      </c>
      <c r="J1" t="s">
        <v>358</v>
      </c>
      <c r="K1" t="s">
        <v>359</v>
      </c>
      <c r="L1" t="s">
        <v>360</v>
      </c>
      <c r="M1" t="s">
        <v>361</v>
      </c>
      <c r="N1" t="s">
        <v>362</v>
      </c>
      <c r="O1" s="12" t="s">
        <v>346</v>
      </c>
      <c r="P1" s="12" t="s">
        <v>347</v>
      </c>
      <c r="Q1" t="s">
        <v>467</v>
      </c>
    </row>
    <row r="2" spans="1:17" x14ac:dyDescent="0.3">
      <c r="A2" s="84">
        <v>45764</v>
      </c>
      <c r="B2" t="s">
        <v>460</v>
      </c>
      <c r="C2" s="12">
        <v>9.7222222222222224E-2</v>
      </c>
      <c r="D2" s="12">
        <v>0.11597222222222223</v>
      </c>
      <c r="E2">
        <v>2.88</v>
      </c>
      <c r="F2">
        <v>36.159999999999997</v>
      </c>
      <c r="G2">
        <v>167</v>
      </c>
      <c r="H2">
        <v>2</v>
      </c>
      <c r="I2">
        <v>47</v>
      </c>
      <c r="J2">
        <v>2</v>
      </c>
      <c r="K2">
        <v>20.9</v>
      </c>
      <c r="L2">
        <v>140</v>
      </c>
      <c r="M2">
        <v>2</v>
      </c>
      <c r="N2">
        <v>20</v>
      </c>
      <c r="O2" s="12">
        <v>0.4236111111111111</v>
      </c>
      <c r="P2" s="12">
        <v>0.5180555555555556</v>
      </c>
      <c r="Q2">
        <v>4</v>
      </c>
    </row>
    <row r="3" spans="1:17" x14ac:dyDescent="0.3">
      <c r="A3" s="84">
        <v>45777</v>
      </c>
      <c r="B3" t="s">
        <v>460</v>
      </c>
      <c r="C3" s="12">
        <v>0.33402777777777776</v>
      </c>
      <c r="D3" s="12">
        <v>0.11597222222222223</v>
      </c>
      <c r="E3">
        <v>2.88</v>
      </c>
      <c r="F3">
        <v>36.159999999999997</v>
      </c>
      <c r="G3">
        <v>167</v>
      </c>
      <c r="H3">
        <v>2</v>
      </c>
      <c r="I3">
        <v>47</v>
      </c>
      <c r="J3">
        <v>6</v>
      </c>
      <c r="K3">
        <v>71.260000000000005</v>
      </c>
      <c r="L3">
        <v>481</v>
      </c>
      <c r="M3">
        <v>8</v>
      </c>
      <c r="N3">
        <v>1</v>
      </c>
      <c r="O3" s="12">
        <v>0.31388888888888888</v>
      </c>
      <c r="P3" s="12">
        <v>0.61527777777777781</v>
      </c>
      <c r="Q3">
        <v>4</v>
      </c>
    </row>
    <row r="4" spans="1:17" x14ac:dyDescent="0.3">
      <c r="A4" s="84">
        <v>45748</v>
      </c>
      <c r="B4" t="s">
        <v>473</v>
      </c>
      <c r="C4" s="12">
        <v>0.40416666666666667</v>
      </c>
      <c r="D4" s="12">
        <v>0.28611111111111109</v>
      </c>
      <c r="E4">
        <v>3.29</v>
      </c>
      <c r="F4">
        <v>84.59</v>
      </c>
      <c r="G4">
        <v>412</v>
      </c>
      <c r="H4">
        <v>6</v>
      </c>
      <c r="I4">
        <v>52</v>
      </c>
      <c r="J4">
        <v>5</v>
      </c>
      <c r="K4">
        <v>84.59</v>
      </c>
      <c r="L4">
        <v>582</v>
      </c>
      <c r="M4">
        <v>9</v>
      </c>
      <c r="N4">
        <v>42</v>
      </c>
      <c r="O4" s="12">
        <v>0.32847222222222222</v>
      </c>
      <c r="P4" s="12">
        <v>0.75</v>
      </c>
      <c r="Q4">
        <v>4</v>
      </c>
    </row>
    <row r="5" spans="1:17" x14ac:dyDescent="0.3">
      <c r="A5" s="84">
        <v>45750</v>
      </c>
      <c r="B5" t="s">
        <v>473</v>
      </c>
      <c r="C5" s="12">
        <v>0.34236111111111112</v>
      </c>
      <c r="D5" s="12">
        <v>0.28611111111111109</v>
      </c>
      <c r="E5">
        <v>3.29</v>
      </c>
      <c r="F5">
        <v>84.59</v>
      </c>
      <c r="G5">
        <v>412</v>
      </c>
      <c r="H5">
        <v>6</v>
      </c>
      <c r="I5">
        <v>52</v>
      </c>
      <c r="J5">
        <v>4</v>
      </c>
      <c r="K5">
        <v>71.97</v>
      </c>
      <c r="L5">
        <v>493</v>
      </c>
      <c r="M5">
        <v>8</v>
      </c>
      <c r="N5">
        <v>13</v>
      </c>
      <c r="O5" s="12">
        <v>0.32847222222222222</v>
      </c>
      <c r="P5" s="12">
        <v>0.69791666666666663</v>
      </c>
      <c r="Q5">
        <v>4</v>
      </c>
    </row>
    <row r="6" spans="1:17" x14ac:dyDescent="0.3">
      <c r="A6" s="84">
        <v>45769</v>
      </c>
      <c r="B6" t="s">
        <v>473</v>
      </c>
      <c r="C6" s="12">
        <v>0.32708333333333334</v>
      </c>
      <c r="D6" s="12">
        <v>0.28611111111111109</v>
      </c>
      <c r="E6">
        <v>3.29</v>
      </c>
      <c r="F6">
        <v>84.59</v>
      </c>
      <c r="G6">
        <v>412</v>
      </c>
      <c r="H6">
        <v>6</v>
      </c>
      <c r="I6">
        <v>52</v>
      </c>
      <c r="J6">
        <v>5</v>
      </c>
      <c r="K6">
        <v>69.16</v>
      </c>
      <c r="L6">
        <v>471</v>
      </c>
      <c r="M6">
        <v>7</v>
      </c>
      <c r="N6">
        <v>51</v>
      </c>
      <c r="O6" s="12">
        <v>0.32500000000000001</v>
      </c>
      <c r="P6" s="12">
        <v>0.68611111111111112</v>
      </c>
      <c r="Q6">
        <v>4</v>
      </c>
    </row>
    <row r="7" spans="1:17" x14ac:dyDescent="0.3">
      <c r="A7" s="84">
        <v>45771</v>
      </c>
      <c r="B7" t="s">
        <v>473</v>
      </c>
      <c r="C7" s="12">
        <v>0.37152777777777779</v>
      </c>
      <c r="D7" s="12">
        <v>0.28611111111111109</v>
      </c>
      <c r="E7">
        <v>3.29</v>
      </c>
      <c r="F7">
        <v>84.59</v>
      </c>
      <c r="G7">
        <v>412</v>
      </c>
      <c r="H7">
        <v>6</v>
      </c>
      <c r="I7">
        <v>52</v>
      </c>
      <c r="J7">
        <v>5</v>
      </c>
      <c r="K7">
        <v>78.45</v>
      </c>
      <c r="L7">
        <v>535</v>
      </c>
      <c r="M7">
        <v>8</v>
      </c>
      <c r="N7">
        <v>55</v>
      </c>
      <c r="O7" s="12">
        <v>0.32916666666666666</v>
      </c>
      <c r="P7" s="12">
        <v>0.72361111111111109</v>
      </c>
      <c r="Q7">
        <v>4</v>
      </c>
    </row>
    <row r="8" spans="1:17" x14ac:dyDescent="0.3">
      <c r="A8" s="84">
        <v>45776</v>
      </c>
      <c r="B8" t="s">
        <v>473</v>
      </c>
      <c r="C8" s="12">
        <v>0.3347222222222222</v>
      </c>
      <c r="D8" s="12">
        <v>0.28611111111111109</v>
      </c>
      <c r="E8">
        <v>3.29</v>
      </c>
      <c r="F8">
        <v>84.59</v>
      </c>
      <c r="G8">
        <v>412</v>
      </c>
      <c r="H8">
        <v>6</v>
      </c>
      <c r="I8">
        <v>52</v>
      </c>
      <c r="J8">
        <v>4</v>
      </c>
      <c r="K8">
        <v>71.09</v>
      </c>
      <c r="L8">
        <v>482</v>
      </c>
      <c r="M8">
        <v>8</v>
      </c>
      <c r="N8">
        <v>2</v>
      </c>
      <c r="O8" s="12">
        <v>0.32291666666666669</v>
      </c>
      <c r="P8" s="12">
        <v>0.71180555555555558</v>
      </c>
      <c r="Q8">
        <v>4</v>
      </c>
    </row>
    <row r="9" spans="1:17" x14ac:dyDescent="0.3">
      <c r="A9" s="84">
        <v>45777</v>
      </c>
      <c r="B9" t="s">
        <v>473</v>
      </c>
      <c r="C9" s="12">
        <v>0.2902777777777778</v>
      </c>
      <c r="D9" s="12">
        <v>0.28611111111111109</v>
      </c>
      <c r="E9">
        <v>3.29</v>
      </c>
      <c r="F9">
        <v>84.59</v>
      </c>
      <c r="G9">
        <v>412</v>
      </c>
      <c r="H9">
        <v>6</v>
      </c>
      <c r="I9">
        <v>52</v>
      </c>
      <c r="J9">
        <v>3</v>
      </c>
      <c r="K9">
        <v>60.84</v>
      </c>
      <c r="L9">
        <v>418</v>
      </c>
      <c r="M9">
        <v>6</v>
      </c>
      <c r="N9">
        <v>58</v>
      </c>
      <c r="O9" s="12">
        <v>0.32847222222222222</v>
      </c>
      <c r="P9" s="12">
        <v>0.61111111111111116</v>
      </c>
      <c r="Q9">
        <v>4</v>
      </c>
    </row>
    <row r="10" spans="1:17" x14ac:dyDescent="0.3">
      <c r="A10" s="84">
        <v>45755</v>
      </c>
      <c r="B10" t="s">
        <v>474</v>
      </c>
      <c r="C10" s="12">
        <v>0.30277777777777776</v>
      </c>
      <c r="D10" s="12">
        <v>0.25486111111111109</v>
      </c>
      <c r="E10">
        <v>3.38</v>
      </c>
      <c r="F10">
        <v>79</v>
      </c>
      <c r="G10">
        <v>367</v>
      </c>
      <c r="H10">
        <v>6</v>
      </c>
      <c r="I10">
        <v>7</v>
      </c>
      <c r="J10">
        <v>3</v>
      </c>
      <c r="K10">
        <v>65.069999999999993</v>
      </c>
      <c r="L10">
        <v>436</v>
      </c>
      <c r="M10">
        <v>7</v>
      </c>
      <c r="N10">
        <v>16</v>
      </c>
      <c r="O10" s="12">
        <v>0.34583333333333333</v>
      </c>
      <c r="P10" s="12">
        <v>0.65416666666666667</v>
      </c>
      <c r="Q10">
        <v>4</v>
      </c>
    </row>
    <row r="11" spans="1:17" x14ac:dyDescent="0.3">
      <c r="A11" s="84">
        <v>45757</v>
      </c>
      <c r="B11" t="s">
        <v>474</v>
      </c>
      <c r="C11" s="12">
        <v>0.42152777777777778</v>
      </c>
      <c r="D11" s="12">
        <v>0.25486111111111109</v>
      </c>
      <c r="E11">
        <v>3.38</v>
      </c>
      <c r="F11">
        <v>79</v>
      </c>
      <c r="G11">
        <v>367</v>
      </c>
      <c r="H11">
        <v>6</v>
      </c>
      <c r="I11">
        <v>7</v>
      </c>
      <c r="J11">
        <v>4</v>
      </c>
      <c r="K11">
        <v>90.6</v>
      </c>
      <c r="L11">
        <v>607</v>
      </c>
      <c r="M11">
        <v>10</v>
      </c>
      <c r="N11">
        <v>7</v>
      </c>
      <c r="O11" s="12">
        <v>0.35208333333333336</v>
      </c>
      <c r="P11" s="12">
        <v>0.66388888888888886</v>
      </c>
      <c r="Q11">
        <v>4</v>
      </c>
    </row>
    <row r="12" spans="1:17" x14ac:dyDescent="0.3">
      <c r="A12" s="84">
        <v>45762</v>
      </c>
      <c r="B12" t="s">
        <v>474</v>
      </c>
      <c r="C12" s="12">
        <v>0.29583333333333334</v>
      </c>
      <c r="D12" s="12">
        <v>0.25486111111111109</v>
      </c>
      <c r="E12">
        <v>3.38</v>
      </c>
      <c r="F12">
        <v>79</v>
      </c>
      <c r="G12">
        <v>367</v>
      </c>
      <c r="H12">
        <v>6</v>
      </c>
      <c r="I12">
        <v>7</v>
      </c>
      <c r="J12">
        <v>4</v>
      </c>
      <c r="K12">
        <v>63.58</v>
      </c>
      <c r="L12">
        <v>426</v>
      </c>
      <c r="M12">
        <v>7</v>
      </c>
      <c r="N12">
        <v>6</v>
      </c>
      <c r="O12" s="12">
        <v>0.34861111111111109</v>
      </c>
      <c r="P12" s="12">
        <v>0.66180555555555554</v>
      </c>
      <c r="Q12">
        <v>4</v>
      </c>
    </row>
    <row r="13" spans="1:17" x14ac:dyDescent="0.3">
      <c r="A13" s="84">
        <v>45764</v>
      </c>
      <c r="B13" t="s">
        <v>474</v>
      </c>
      <c r="C13" s="12">
        <v>0.24097222222222223</v>
      </c>
      <c r="D13" s="12">
        <v>0.25486111111111109</v>
      </c>
      <c r="E13">
        <v>3.38</v>
      </c>
      <c r="F13">
        <v>79</v>
      </c>
      <c r="G13">
        <v>367</v>
      </c>
      <c r="H13">
        <v>6</v>
      </c>
      <c r="I13">
        <v>7</v>
      </c>
      <c r="J13">
        <v>3</v>
      </c>
      <c r="K13">
        <v>51.79</v>
      </c>
      <c r="L13">
        <v>347</v>
      </c>
      <c r="M13">
        <v>5</v>
      </c>
      <c r="N13">
        <v>47</v>
      </c>
      <c r="O13" s="12">
        <v>0.33888888888888891</v>
      </c>
      <c r="P13" s="12">
        <v>0.58333333333333337</v>
      </c>
      <c r="Q13">
        <v>4</v>
      </c>
    </row>
  </sheetData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D8D8E8-2C08-40DF-991A-B5396C9C3FCC}">
  <sheetPr>
    <tabColor rgb="FFFFC000"/>
  </sheetPr>
  <dimension ref="A3:E72"/>
  <sheetViews>
    <sheetView workbookViewId="0">
      <selection activeCell="H22" sqref="H22"/>
    </sheetView>
  </sheetViews>
  <sheetFormatPr defaultRowHeight="14.4" x14ac:dyDescent="0.3"/>
  <cols>
    <col min="1" max="1" width="23.6640625" bestFit="1" customWidth="1"/>
    <col min="2" max="2" width="7.5546875" style="12" bestFit="1" customWidth="1"/>
    <col min="3" max="3" width="9.77734375" style="12" bestFit="1" customWidth="1"/>
    <col min="4" max="4" width="8.6640625" style="12" bestFit="1" customWidth="1"/>
    <col min="5" max="5" width="21.44140625" style="12" bestFit="1" customWidth="1"/>
  </cols>
  <sheetData>
    <row r="3" spans="1:5" x14ac:dyDescent="0.3">
      <c r="A3" s="19" t="s">
        <v>387</v>
      </c>
      <c r="B3" s="12" t="s">
        <v>370</v>
      </c>
      <c r="C3" s="12" t="s">
        <v>478</v>
      </c>
      <c r="D3" s="12" t="s">
        <v>466</v>
      </c>
      <c r="E3" s="12" t="s">
        <v>372</v>
      </c>
    </row>
    <row r="4" spans="1:5" x14ac:dyDescent="0.3">
      <c r="A4" s="28" t="s">
        <v>460</v>
      </c>
      <c r="B4" s="12">
        <v>0.33402777777777781</v>
      </c>
      <c r="C4" s="12">
        <v>0.11597222222222221</v>
      </c>
      <c r="D4" s="12">
        <v>0.31388888888888888</v>
      </c>
      <c r="E4" s="12">
        <v>0.61527777777777781</v>
      </c>
    </row>
    <row r="5" spans="1:5" x14ac:dyDescent="0.3">
      <c r="A5" s="83">
        <v>45764</v>
      </c>
      <c r="B5" s="12">
        <v>9.7222222222222224E-2</v>
      </c>
      <c r="C5" s="12">
        <v>0.11597222222222221</v>
      </c>
      <c r="D5" s="12">
        <v>0.4236111111111111</v>
      </c>
      <c r="E5" s="12">
        <v>0.5180555555555556</v>
      </c>
    </row>
    <row r="6" spans="1:5" x14ac:dyDescent="0.3">
      <c r="A6" s="83">
        <v>45777</v>
      </c>
      <c r="B6" s="12">
        <v>0.33402777777777781</v>
      </c>
      <c r="C6" s="12">
        <v>0.11597222222222221</v>
      </c>
      <c r="D6" s="12">
        <v>0.31388888888888888</v>
      </c>
      <c r="E6" s="12">
        <v>0.61527777777777781</v>
      </c>
    </row>
    <row r="7" spans="1:5" x14ac:dyDescent="0.3">
      <c r="A7" s="28" t="s">
        <v>473</v>
      </c>
      <c r="B7" s="12">
        <v>0.40416666666666662</v>
      </c>
      <c r="C7" s="12">
        <v>0.28611111111111115</v>
      </c>
      <c r="D7" s="12">
        <v>0.32291666666666669</v>
      </c>
      <c r="E7" s="12">
        <v>0.75</v>
      </c>
    </row>
    <row r="8" spans="1:5" x14ac:dyDescent="0.3">
      <c r="A8" s="83">
        <v>45777</v>
      </c>
      <c r="B8" s="12">
        <v>0.2902777777777778</v>
      </c>
      <c r="C8" s="12">
        <v>0.28611111111111115</v>
      </c>
      <c r="D8" s="12">
        <v>0.32847222222222222</v>
      </c>
      <c r="E8" s="12">
        <v>0.61111111111111105</v>
      </c>
    </row>
    <row r="9" spans="1:5" x14ac:dyDescent="0.3">
      <c r="A9" s="83">
        <v>45748</v>
      </c>
      <c r="B9" s="12">
        <v>0.40416666666666662</v>
      </c>
      <c r="C9" s="12">
        <v>0.28611111111111115</v>
      </c>
      <c r="D9" s="12">
        <v>0.32847222222222222</v>
      </c>
      <c r="E9" s="12">
        <v>0.75</v>
      </c>
    </row>
    <row r="10" spans="1:5" x14ac:dyDescent="0.3">
      <c r="A10" s="83">
        <v>45750</v>
      </c>
      <c r="B10" s="12">
        <v>0.34236111111111112</v>
      </c>
      <c r="C10" s="12">
        <v>0.28611111111111115</v>
      </c>
      <c r="D10" s="12">
        <v>0.32847222222222222</v>
      </c>
      <c r="E10" s="12">
        <v>0.69791666666666663</v>
      </c>
    </row>
    <row r="11" spans="1:5" x14ac:dyDescent="0.3">
      <c r="A11" s="83">
        <v>45769</v>
      </c>
      <c r="B11" s="12">
        <v>0.32708333333333334</v>
      </c>
      <c r="C11" s="12">
        <v>0.28611111111111115</v>
      </c>
      <c r="D11" s="12">
        <v>0.32500000000000001</v>
      </c>
      <c r="E11" s="12">
        <v>0.68611111111111101</v>
      </c>
    </row>
    <row r="12" spans="1:5" x14ac:dyDescent="0.3">
      <c r="A12" s="83">
        <v>45771</v>
      </c>
      <c r="B12" s="12">
        <v>0.37152777777777773</v>
      </c>
      <c r="C12" s="12">
        <v>0.28611111111111115</v>
      </c>
      <c r="D12" s="12">
        <v>0.32916666666666666</v>
      </c>
      <c r="E12" s="12">
        <v>0.72361111111111109</v>
      </c>
    </row>
    <row r="13" spans="1:5" x14ac:dyDescent="0.3">
      <c r="A13" s="83">
        <v>45776</v>
      </c>
      <c r="B13" s="12">
        <v>0.3347222222222222</v>
      </c>
      <c r="C13" s="12">
        <v>0.28611111111111115</v>
      </c>
      <c r="D13" s="12">
        <v>0.32291666666666669</v>
      </c>
      <c r="E13" s="12">
        <v>0.71180555555555547</v>
      </c>
    </row>
    <row r="14" spans="1:5" x14ac:dyDescent="0.3">
      <c r="A14" s="28" t="s">
        <v>474</v>
      </c>
      <c r="B14" s="12">
        <v>0.42152777777777778</v>
      </c>
      <c r="C14" s="12">
        <v>0.25486111111111109</v>
      </c>
      <c r="D14" s="12">
        <v>0.33888888888888885</v>
      </c>
      <c r="E14" s="12">
        <v>0.66388888888888886</v>
      </c>
    </row>
    <row r="15" spans="1:5" x14ac:dyDescent="0.3">
      <c r="A15" s="83">
        <v>45764</v>
      </c>
      <c r="B15" s="12">
        <v>0.24097222222222223</v>
      </c>
      <c r="C15" s="12">
        <v>0.25486111111111109</v>
      </c>
      <c r="D15" s="12">
        <v>0.33888888888888885</v>
      </c>
      <c r="E15" s="12">
        <v>0.58333333333333337</v>
      </c>
    </row>
    <row r="16" spans="1:5" x14ac:dyDescent="0.3">
      <c r="A16" s="83">
        <v>45755</v>
      </c>
      <c r="B16" s="12">
        <v>0.30277777777777776</v>
      </c>
      <c r="C16" s="12">
        <v>0.25486111111111109</v>
      </c>
      <c r="D16" s="12">
        <v>0.34583333333333338</v>
      </c>
      <c r="E16" s="12">
        <v>0.65416666666666667</v>
      </c>
    </row>
    <row r="17" spans="1:5" x14ac:dyDescent="0.3">
      <c r="A17" s="83">
        <v>45757</v>
      </c>
      <c r="B17" s="12">
        <v>0.42152777777777778</v>
      </c>
      <c r="C17" s="12">
        <v>0.25486111111111109</v>
      </c>
      <c r="D17" s="12">
        <v>0.3520833333333333</v>
      </c>
      <c r="E17" s="12">
        <v>0.66388888888888886</v>
      </c>
    </row>
    <row r="18" spans="1:5" x14ac:dyDescent="0.3">
      <c r="A18" s="83">
        <v>45762</v>
      </c>
      <c r="B18" s="12">
        <v>0.29583333333333334</v>
      </c>
      <c r="C18" s="12">
        <v>0.25486111111111109</v>
      </c>
      <c r="D18" s="12">
        <v>0.34861111111111115</v>
      </c>
      <c r="E18" s="12">
        <v>0.66180555555555554</v>
      </c>
    </row>
    <row r="19" spans="1:5" x14ac:dyDescent="0.3">
      <c r="A19" s="28" t="s">
        <v>388</v>
      </c>
      <c r="B19" s="12">
        <v>0.42152777777777778</v>
      </c>
      <c r="C19" s="12">
        <v>0.28611111111111115</v>
      </c>
      <c r="D19" s="12">
        <v>0.31388888888888888</v>
      </c>
      <c r="E19" s="12">
        <v>0.75</v>
      </c>
    </row>
    <row r="20" spans="1:5" x14ac:dyDescent="0.3">
      <c r="B20"/>
      <c r="C20"/>
      <c r="D20"/>
      <c r="E20"/>
    </row>
    <row r="21" spans="1:5" x14ac:dyDescent="0.3">
      <c r="B21"/>
      <c r="C21"/>
      <c r="D21"/>
      <c r="E21"/>
    </row>
    <row r="22" spans="1:5" x14ac:dyDescent="0.3">
      <c r="B22"/>
      <c r="C22"/>
      <c r="D22"/>
      <c r="E22"/>
    </row>
    <row r="23" spans="1:5" x14ac:dyDescent="0.3">
      <c r="B23"/>
      <c r="C23"/>
      <c r="D23"/>
      <c r="E23"/>
    </row>
    <row r="24" spans="1:5" x14ac:dyDescent="0.3">
      <c r="B24"/>
      <c r="C24"/>
      <c r="D24"/>
      <c r="E24"/>
    </row>
    <row r="25" spans="1:5" x14ac:dyDescent="0.3">
      <c r="B25"/>
      <c r="C25"/>
      <c r="D25"/>
      <c r="E25"/>
    </row>
    <row r="26" spans="1:5" x14ac:dyDescent="0.3">
      <c r="B26"/>
      <c r="C26"/>
      <c r="D26"/>
      <c r="E26"/>
    </row>
    <row r="27" spans="1:5" x14ac:dyDescent="0.3">
      <c r="B27"/>
      <c r="C27"/>
      <c r="D27"/>
      <c r="E27"/>
    </row>
    <row r="28" spans="1:5" x14ac:dyDescent="0.3">
      <c r="B28"/>
      <c r="C28"/>
      <c r="D28"/>
      <c r="E28"/>
    </row>
    <row r="29" spans="1:5" x14ac:dyDescent="0.3">
      <c r="B29"/>
      <c r="C29"/>
      <c r="D29"/>
      <c r="E29"/>
    </row>
    <row r="30" spans="1:5" x14ac:dyDescent="0.3">
      <c r="B30"/>
      <c r="C30"/>
      <c r="D30"/>
      <c r="E30"/>
    </row>
    <row r="31" spans="1:5" x14ac:dyDescent="0.3">
      <c r="B31"/>
      <c r="C31"/>
      <c r="D31"/>
      <c r="E31"/>
    </row>
    <row r="32" spans="1:5" x14ac:dyDescent="0.3">
      <c r="B32"/>
      <c r="C32"/>
      <c r="D32"/>
      <c r="E32"/>
    </row>
    <row r="33" spans="2:5" x14ac:dyDescent="0.3">
      <c r="B33"/>
      <c r="C33"/>
      <c r="D33"/>
      <c r="E33"/>
    </row>
    <row r="34" spans="2:5" x14ac:dyDescent="0.3">
      <c r="B34"/>
      <c r="C34"/>
      <c r="D34"/>
      <c r="E34"/>
    </row>
    <row r="35" spans="2:5" x14ac:dyDescent="0.3">
      <c r="B35"/>
      <c r="C35"/>
      <c r="D35"/>
      <c r="E35"/>
    </row>
    <row r="36" spans="2:5" x14ac:dyDescent="0.3">
      <c r="B36"/>
      <c r="C36"/>
      <c r="D36"/>
      <c r="E36"/>
    </row>
    <row r="37" spans="2:5" x14ac:dyDescent="0.3">
      <c r="B37"/>
      <c r="C37"/>
      <c r="D37"/>
      <c r="E37"/>
    </row>
    <row r="38" spans="2:5" x14ac:dyDescent="0.3">
      <c r="B38"/>
      <c r="C38"/>
      <c r="D38"/>
      <c r="E38"/>
    </row>
    <row r="39" spans="2:5" x14ac:dyDescent="0.3">
      <c r="B39"/>
      <c r="C39"/>
      <c r="D39"/>
      <c r="E39"/>
    </row>
    <row r="40" spans="2:5" x14ac:dyDescent="0.3">
      <c r="B40"/>
      <c r="C40"/>
      <c r="D40"/>
      <c r="E40"/>
    </row>
    <row r="41" spans="2:5" x14ac:dyDescent="0.3">
      <c r="B41"/>
      <c r="C41"/>
      <c r="D41"/>
      <c r="E41"/>
    </row>
    <row r="42" spans="2:5" x14ac:dyDescent="0.3">
      <c r="B42"/>
      <c r="C42"/>
      <c r="D42"/>
      <c r="E42"/>
    </row>
    <row r="43" spans="2:5" x14ac:dyDescent="0.3">
      <c r="B43"/>
      <c r="C43"/>
      <c r="D43"/>
      <c r="E43"/>
    </row>
    <row r="44" spans="2:5" x14ac:dyDescent="0.3">
      <c r="B44"/>
      <c r="C44"/>
      <c r="D44"/>
      <c r="E44"/>
    </row>
    <row r="45" spans="2:5" x14ac:dyDescent="0.3">
      <c r="B45"/>
      <c r="C45"/>
      <c r="D45"/>
      <c r="E45"/>
    </row>
    <row r="46" spans="2:5" x14ac:dyDescent="0.3">
      <c r="B46"/>
      <c r="C46"/>
      <c r="D46"/>
      <c r="E46"/>
    </row>
    <row r="47" spans="2:5" x14ac:dyDescent="0.3">
      <c r="B47"/>
      <c r="C47"/>
      <c r="D47"/>
      <c r="E47"/>
    </row>
    <row r="48" spans="2:5" x14ac:dyDescent="0.3">
      <c r="B48"/>
      <c r="C48"/>
      <c r="D48"/>
      <c r="E48"/>
    </row>
    <row r="49" spans="2:5" x14ac:dyDescent="0.3">
      <c r="B49"/>
      <c r="C49"/>
      <c r="D49"/>
      <c r="E49"/>
    </row>
    <row r="50" spans="2:5" x14ac:dyDescent="0.3">
      <c r="B50"/>
      <c r="C50"/>
      <c r="D50"/>
      <c r="E50"/>
    </row>
    <row r="51" spans="2:5" x14ac:dyDescent="0.3">
      <c r="B51"/>
      <c r="C51"/>
      <c r="D51"/>
      <c r="E51"/>
    </row>
    <row r="52" spans="2:5" x14ac:dyDescent="0.3">
      <c r="B52"/>
      <c r="C52"/>
      <c r="D52"/>
      <c r="E52"/>
    </row>
    <row r="53" spans="2:5" x14ac:dyDescent="0.3">
      <c r="B53"/>
      <c r="C53"/>
      <c r="D53"/>
      <c r="E53"/>
    </row>
    <row r="54" spans="2:5" x14ac:dyDescent="0.3">
      <c r="B54"/>
      <c r="C54"/>
      <c r="D54"/>
      <c r="E54"/>
    </row>
    <row r="55" spans="2:5" x14ac:dyDescent="0.3">
      <c r="B55"/>
      <c r="C55"/>
      <c r="D55"/>
      <c r="E55"/>
    </row>
    <row r="56" spans="2:5" x14ac:dyDescent="0.3">
      <c r="B56"/>
      <c r="C56"/>
      <c r="D56"/>
      <c r="E56"/>
    </row>
    <row r="57" spans="2:5" x14ac:dyDescent="0.3">
      <c r="B57"/>
      <c r="C57"/>
      <c r="D57"/>
      <c r="E57"/>
    </row>
    <row r="58" spans="2:5" x14ac:dyDescent="0.3">
      <c r="B58"/>
      <c r="C58"/>
      <c r="D58"/>
      <c r="E58"/>
    </row>
    <row r="59" spans="2:5" x14ac:dyDescent="0.3">
      <c r="B59"/>
      <c r="C59"/>
      <c r="D59"/>
      <c r="E59"/>
    </row>
    <row r="60" spans="2:5" x14ac:dyDescent="0.3">
      <c r="B60"/>
      <c r="C60"/>
      <c r="D60"/>
      <c r="E60"/>
    </row>
    <row r="61" spans="2:5" x14ac:dyDescent="0.3">
      <c r="B61"/>
      <c r="C61"/>
      <c r="D61"/>
      <c r="E61"/>
    </row>
    <row r="62" spans="2:5" x14ac:dyDescent="0.3">
      <c r="B62"/>
      <c r="C62"/>
      <c r="D62"/>
      <c r="E62"/>
    </row>
    <row r="63" spans="2:5" x14ac:dyDescent="0.3">
      <c r="B63"/>
      <c r="C63"/>
      <c r="D63"/>
      <c r="E63"/>
    </row>
    <row r="64" spans="2:5" x14ac:dyDescent="0.3">
      <c r="B64"/>
      <c r="C64"/>
      <c r="D64"/>
      <c r="E64"/>
    </row>
    <row r="65" spans="2:5" x14ac:dyDescent="0.3">
      <c r="B65"/>
      <c r="C65"/>
      <c r="D65"/>
      <c r="E65"/>
    </row>
    <row r="66" spans="2:5" x14ac:dyDescent="0.3">
      <c r="B66"/>
      <c r="C66"/>
      <c r="D66"/>
      <c r="E66"/>
    </row>
    <row r="67" spans="2:5" x14ac:dyDescent="0.3">
      <c r="B67"/>
      <c r="C67"/>
      <c r="D67"/>
      <c r="E67"/>
    </row>
    <row r="68" spans="2:5" x14ac:dyDescent="0.3">
      <c r="B68"/>
      <c r="C68"/>
      <c r="D68"/>
      <c r="E68"/>
    </row>
    <row r="69" spans="2:5" x14ac:dyDescent="0.3">
      <c r="B69"/>
      <c r="C69"/>
      <c r="D69"/>
      <c r="E69"/>
    </row>
    <row r="70" spans="2:5" x14ac:dyDescent="0.3">
      <c r="B70"/>
      <c r="C70"/>
      <c r="D70"/>
      <c r="E70"/>
    </row>
    <row r="71" spans="2:5" x14ac:dyDescent="0.3">
      <c r="B71"/>
      <c r="C71"/>
      <c r="D71"/>
      <c r="E71"/>
    </row>
    <row r="72" spans="2:5" x14ac:dyDescent="0.3">
      <c r="B72"/>
      <c r="C72"/>
      <c r="D72"/>
      <c r="E72"/>
    </row>
  </sheetData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59A8C-FCD9-4696-8614-AD0D0A596E84}">
  <sheetPr>
    <tabColor rgb="FFFF0000"/>
  </sheetPr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BA767-2797-463A-B2A5-7824117DDD07}">
  <sheetPr>
    <tabColor rgb="FFFF0000"/>
  </sheetPr>
  <dimension ref="A1:G171"/>
  <sheetViews>
    <sheetView workbookViewId="0">
      <selection activeCell="I14" sqref="I14"/>
    </sheetView>
  </sheetViews>
  <sheetFormatPr defaultRowHeight="14.4" x14ac:dyDescent="0.3"/>
  <cols>
    <col min="1" max="1" width="14.33203125" bestFit="1" customWidth="1"/>
    <col min="2" max="2" width="6.5546875" bestFit="1" customWidth="1"/>
    <col min="3" max="3" width="12.88671875" bestFit="1" customWidth="1"/>
    <col min="4" max="4" width="18.88671875" bestFit="1" customWidth="1"/>
    <col min="5" max="5" width="22.33203125" bestFit="1" customWidth="1"/>
    <col min="6" max="6" width="19.6640625" bestFit="1" customWidth="1"/>
    <col min="7" max="7" width="24.44140625" bestFit="1" customWidth="1"/>
  </cols>
  <sheetData>
    <row r="1" spans="1:7" x14ac:dyDescent="0.3">
      <c r="A1" s="1" t="s">
        <v>0</v>
      </c>
      <c r="B1" s="1" t="s">
        <v>1</v>
      </c>
      <c r="C1" s="1" t="s">
        <v>345</v>
      </c>
      <c r="D1" s="1" t="s">
        <v>346</v>
      </c>
      <c r="E1" s="1" t="s">
        <v>347</v>
      </c>
      <c r="F1" s="1" t="s">
        <v>348</v>
      </c>
      <c r="G1" s="1" t="s">
        <v>349</v>
      </c>
    </row>
    <row r="2" spans="1:7" x14ac:dyDescent="0.3">
      <c r="A2" s="2">
        <v>44805</v>
      </c>
      <c r="B2" s="3" t="s">
        <v>4</v>
      </c>
      <c r="C2" s="4">
        <v>3</v>
      </c>
      <c r="D2" s="3" t="s">
        <v>8</v>
      </c>
      <c r="E2" s="3" t="s">
        <v>9</v>
      </c>
      <c r="F2" s="4">
        <v>395</v>
      </c>
      <c r="G2" s="4">
        <v>460</v>
      </c>
    </row>
    <row r="3" spans="1:7" x14ac:dyDescent="0.3">
      <c r="A3" s="2">
        <v>44805</v>
      </c>
      <c r="B3" s="3" t="s">
        <v>10</v>
      </c>
      <c r="C3" s="4">
        <v>3</v>
      </c>
      <c r="D3" s="3" t="s">
        <v>11</v>
      </c>
      <c r="E3" s="3" t="s">
        <v>12</v>
      </c>
      <c r="F3" s="4">
        <v>370</v>
      </c>
      <c r="G3" s="4">
        <v>460</v>
      </c>
    </row>
    <row r="4" spans="1:7" x14ac:dyDescent="0.3">
      <c r="A4" s="2">
        <v>44805</v>
      </c>
      <c r="B4" s="3" t="s">
        <v>3</v>
      </c>
      <c r="C4" s="4">
        <v>4</v>
      </c>
      <c r="D4" s="3" t="s">
        <v>13</v>
      </c>
      <c r="E4" s="3" t="s">
        <v>14</v>
      </c>
      <c r="F4" s="4">
        <v>320</v>
      </c>
      <c r="G4" s="4">
        <v>460</v>
      </c>
    </row>
    <row r="5" spans="1:7" x14ac:dyDescent="0.3">
      <c r="A5" s="2">
        <v>44805</v>
      </c>
      <c r="B5" s="3" t="s">
        <v>6</v>
      </c>
      <c r="C5" s="4">
        <v>4</v>
      </c>
      <c r="D5" s="3" t="s">
        <v>15</v>
      </c>
      <c r="E5" s="3" t="s">
        <v>16</v>
      </c>
      <c r="F5" s="4">
        <v>521</v>
      </c>
      <c r="G5" s="4">
        <v>567</v>
      </c>
    </row>
    <row r="6" spans="1:7" x14ac:dyDescent="0.3">
      <c r="A6" s="2">
        <v>44805</v>
      </c>
      <c r="B6" s="3" t="s">
        <v>17</v>
      </c>
      <c r="C6" s="4">
        <v>4</v>
      </c>
      <c r="D6" s="3" t="s">
        <v>18</v>
      </c>
      <c r="E6" s="3" t="s">
        <v>19</v>
      </c>
      <c r="F6" s="4">
        <v>376</v>
      </c>
      <c r="G6" s="4">
        <v>460</v>
      </c>
    </row>
    <row r="7" spans="1:7" x14ac:dyDescent="0.3">
      <c r="A7" s="2">
        <v>44805</v>
      </c>
      <c r="B7" s="3" t="s">
        <v>7</v>
      </c>
      <c r="C7" s="4">
        <v>4</v>
      </c>
      <c r="D7" s="3" t="s">
        <v>20</v>
      </c>
      <c r="E7" s="3" t="s">
        <v>21</v>
      </c>
      <c r="F7" s="4">
        <v>419</v>
      </c>
      <c r="G7" s="4">
        <v>495</v>
      </c>
    </row>
    <row r="8" spans="1:7" x14ac:dyDescent="0.3">
      <c r="A8" s="2">
        <v>44805</v>
      </c>
      <c r="B8" s="3" t="s">
        <v>2</v>
      </c>
      <c r="C8" s="4">
        <v>2</v>
      </c>
      <c r="D8" s="3" t="s">
        <v>22</v>
      </c>
      <c r="E8" s="3" t="s">
        <v>23</v>
      </c>
      <c r="F8" s="4">
        <v>368</v>
      </c>
      <c r="G8" s="4">
        <v>460</v>
      </c>
    </row>
    <row r="9" spans="1:7" x14ac:dyDescent="0.3">
      <c r="A9" s="2">
        <v>44805</v>
      </c>
      <c r="B9" s="3" t="s">
        <v>24</v>
      </c>
      <c r="C9" s="4">
        <v>1</v>
      </c>
      <c r="D9" s="3" t="s">
        <v>25</v>
      </c>
      <c r="E9" s="3" t="s">
        <v>26</v>
      </c>
      <c r="F9" s="4">
        <v>353</v>
      </c>
      <c r="G9" s="4">
        <v>460</v>
      </c>
    </row>
    <row r="10" spans="1:7" x14ac:dyDescent="0.3">
      <c r="A10" s="2">
        <v>44805</v>
      </c>
      <c r="B10" s="3" t="s">
        <v>28</v>
      </c>
      <c r="C10" s="4">
        <v>3</v>
      </c>
      <c r="D10" s="3" t="s">
        <v>29</v>
      </c>
      <c r="E10" s="3" t="s">
        <v>30</v>
      </c>
      <c r="F10" s="4">
        <v>401</v>
      </c>
      <c r="G10" s="4">
        <v>460</v>
      </c>
    </row>
    <row r="11" spans="1:7" x14ac:dyDescent="0.3">
      <c r="A11" s="2">
        <v>44806</v>
      </c>
      <c r="B11" s="3" t="s">
        <v>4</v>
      </c>
      <c r="C11" s="4">
        <v>4</v>
      </c>
      <c r="D11" s="3" t="s">
        <v>31</v>
      </c>
      <c r="E11" s="3" t="s">
        <v>32</v>
      </c>
      <c r="F11" s="4">
        <v>418</v>
      </c>
      <c r="G11" s="4">
        <v>542</v>
      </c>
    </row>
    <row r="12" spans="1:7" x14ac:dyDescent="0.3">
      <c r="A12" s="2">
        <v>44806</v>
      </c>
      <c r="B12" s="3" t="s">
        <v>10</v>
      </c>
      <c r="C12" s="4">
        <v>5</v>
      </c>
      <c r="D12" s="3" t="s">
        <v>33</v>
      </c>
      <c r="E12" s="3" t="s">
        <v>5</v>
      </c>
      <c r="F12" s="4">
        <v>460</v>
      </c>
      <c r="G12" s="4">
        <v>640</v>
      </c>
    </row>
    <row r="13" spans="1:7" x14ac:dyDescent="0.3">
      <c r="A13" s="2">
        <v>44806</v>
      </c>
      <c r="B13" s="3" t="s">
        <v>6</v>
      </c>
      <c r="C13" s="4">
        <v>3</v>
      </c>
      <c r="D13" s="3" t="s">
        <v>34</v>
      </c>
      <c r="E13" s="3" t="s">
        <v>35</v>
      </c>
      <c r="F13" s="4">
        <v>340</v>
      </c>
      <c r="G13" s="4">
        <v>460</v>
      </c>
    </row>
    <row r="14" spans="1:7" x14ac:dyDescent="0.3">
      <c r="A14" s="2">
        <v>44806</v>
      </c>
      <c r="B14" s="3" t="s">
        <v>17</v>
      </c>
      <c r="C14" s="4">
        <v>6</v>
      </c>
      <c r="D14" s="3" t="s">
        <v>36</v>
      </c>
      <c r="E14" s="3" t="s">
        <v>37</v>
      </c>
      <c r="F14" s="4">
        <v>568</v>
      </c>
      <c r="G14" s="4">
        <v>854</v>
      </c>
    </row>
    <row r="15" spans="1:7" x14ac:dyDescent="0.3">
      <c r="A15" s="2">
        <v>44806</v>
      </c>
      <c r="B15" s="3" t="s">
        <v>2</v>
      </c>
      <c r="C15" s="4">
        <v>3</v>
      </c>
      <c r="D15" s="3" t="s">
        <v>38</v>
      </c>
      <c r="E15" s="3" t="s">
        <v>39</v>
      </c>
      <c r="F15" s="4">
        <v>402</v>
      </c>
      <c r="G15" s="4">
        <v>460</v>
      </c>
    </row>
    <row r="16" spans="1:7" x14ac:dyDescent="0.3">
      <c r="A16" s="2">
        <v>44806</v>
      </c>
      <c r="B16" s="3" t="s">
        <v>24</v>
      </c>
      <c r="C16" s="4">
        <v>3</v>
      </c>
      <c r="D16" s="3" t="s">
        <v>40</v>
      </c>
      <c r="E16" s="3" t="s">
        <v>41</v>
      </c>
      <c r="F16" s="4">
        <v>382</v>
      </c>
      <c r="G16" s="4">
        <v>460</v>
      </c>
    </row>
    <row r="17" spans="1:7" x14ac:dyDescent="0.3">
      <c r="A17" s="2">
        <v>44809</v>
      </c>
      <c r="B17" s="3" t="s">
        <v>4</v>
      </c>
      <c r="C17" s="4">
        <v>2</v>
      </c>
      <c r="D17" s="3" t="s">
        <v>42</v>
      </c>
      <c r="E17" s="3" t="s">
        <v>43</v>
      </c>
      <c r="F17" s="4">
        <v>405</v>
      </c>
      <c r="G17" s="4">
        <v>460</v>
      </c>
    </row>
    <row r="18" spans="1:7" x14ac:dyDescent="0.3">
      <c r="A18" s="2">
        <v>44809</v>
      </c>
      <c r="B18" s="3" t="s">
        <v>10</v>
      </c>
      <c r="C18" s="4">
        <v>5</v>
      </c>
      <c r="D18" s="3" t="s">
        <v>44</v>
      </c>
      <c r="E18" s="3" t="s">
        <v>45</v>
      </c>
      <c r="F18" s="4">
        <v>524</v>
      </c>
      <c r="G18" s="4">
        <v>645</v>
      </c>
    </row>
    <row r="19" spans="1:7" x14ac:dyDescent="0.3">
      <c r="A19" s="2">
        <v>44809</v>
      </c>
      <c r="B19" s="3" t="s">
        <v>3</v>
      </c>
      <c r="C19" s="4">
        <v>3</v>
      </c>
      <c r="D19" s="3" t="s">
        <v>46</v>
      </c>
      <c r="E19" s="3" t="s">
        <v>47</v>
      </c>
      <c r="F19" s="4">
        <v>444</v>
      </c>
      <c r="G19" s="4">
        <v>483</v>
      </c>
    </row>
    <row r="20" spans="1:7" x14ac:dyDescent="0.3">
      <c r="A20" s="2">
        <v>44809</v>
      </c>
      <c r="B20" s="3" t="s">
        <v>6</v>
      </c>
      <c r="C20" s="4">
        <v>5</v>
      </c>
      <c r="D20" s="3" t="s">
        <v>48</v>
      </c>
      <c r="E20" s="3" t="s">
        <v>49</v>
      </c>
      <c r="F20" s="4">
        <v>403</v>
      </c>
      <c r="G20" s="4">
        <v>460</v>
      </c>
    </row>
    <row r="21" spans="1:7" x14ac:dyDescent="0.3">
      <c r="A21" s="2">
        <v>44809</v>
      </c>
      <c r="B21" s="3" t="s">
        <v>17</v>
      </c>
      <c r="C21" s="4">
        <v>6</v>
      </c>
      <c r="D21" s="3" t="s">
        <v>50</v>
      </c>
      <c r="E21" s="3" t="s">
        <v>51</v>
      </c>
      <c r="F21" s="4">
        <v>443</v>
      </c>
      <c r="G21" s="4">
        <v>821</v>
      </c>
    </row>
    <row r="22" spans="1:7" x14ac:dyDescent="0.3">
      <c r="A22" s="2">
        <v>44809</v>
      </c>
      <c r="B22" s="3" t="s">
        <v>7</v>
      </c>
      <c r="C22" s="4">
        <v>2</v>
      </c>
      <c r="D22" s="3" t="s">
        <v>52</v>
      </c>
      <c r="E22" s="3" t="s">
        <v>53</v>
      </c>
      <c r="F22" s="4">
        <v>390</v>
      </c>
      <c r="G22" s="4">
        <v>460</v>
      </c>
    </row>
    <row r="23" spans="1:7" x14ac:dyDescent="0.3">
      <c r="A23" s="2">
        <v>44809</v>
      </c>
      <c r="B23" s="3" t="s">
        <v>24</v>
      </c>
      <c r="C23" s="4">
        <v>3</v>
      </c>
      <c r="D23" s="3" t="s">
        <v>54</v>
      </c>
      <c r="E23" s="3" t="s">
        <v>55</v>
      </c>
      <c r="F23" s="4">
        <v>365</v>
      </c>
      <c r="G23" s="4">
        <v>460</v>
      </c>
    </row>
    <row r="24" spans="1:7" x14ac:dyDescent="0.3">
      <c r="A24" s="2">
        <v>44809</v>
      </c>
      <c r="B24" s="3" t="s">
        <v>27</v>
      </c>
      <c r="C24" s="4">
        <v>3</v>
      </c>
      <c r="D24" s="3" t="s">
        <v>56</v>
      </c>
      <c r="E24" s="3" t="s">
        <v>57</v>
      </c>
      <c r="F24" s="4">
        <v>392</v>
      </c>
      <c r="G24" s="4">
        <v>460</v>
      </c>
    </row>
    <row r="25" spans="1:7" x14ac:dyDescent="0.3">
      <c r="A25" s="2">
        <v>44809</v>
      </c>
      <c r="B25" s="3" t="s">
        <v>28</v>
      </c>
      <c r="C25" s="4">
        <v>5</v>
      </c>
      <c r="D25" s="3" t="s">
        <v>48</v>
      </c>
      <c r="E25" s="3" t="s">
        <v>58</v>
      </c>
      <c r="F25" s="4">
        <v>437</v>
      </c>
      <c r="G25" s="4">
        <v>490</v>
      </c>
    </row>
    <row r="26" spans="1:7" x14ac:dyDescent="0.3">
      <c r="A26" s="2">
        <v>44810</v>
      </c>
      <c r="B26" s="3" t="s">
        <v>4</v>
      </c>
      <c r="C26" s="4">
        <v>6</v>
      </c>
      <c r="D26" s="3" t="s">
        <v>59</v>
      </c>
      <c r="E26" s="3" t="s">
        <v>60</v>
      </c>
      <c r="F26" s="4">
        <v>596</v>
      </c>
      <c r="G26" s="4">
        <v>709</v>
      </c>
    </row>
    <row r="27" spans="1:7" x14ac:dyDescent="0.3">
      <c r="A27" s="2">
        <v>44810</v>
      </c>
      <c r="B27" s="3" t="s">
        <v>10</v>
      </c>
      <c r="C27" s="4">
        <v>2</v>
      </c>
      <c r="D27" s="3" t="s">
        <v>61</v>
      </c>
      <c r="E27" s="3" t="s">
        <v>62</v>
      </c>
      <c r="F27" s="4">
        <v>398</v>
      </c>
      <c r="G27" s="4">
        <v>460</v>
      </c>
    </row>
    <row r="28" spans="1:7" x14ac:dyDescent="0.3">
      <c r="A28" s="2">
        <v>44810</v>
      </c>
      <c r="B28" s="3" t="s">
        <v>6</v>
      </c>
      <c r="C28" s="4">
        <v>2</v>
      </c>
      <c r="D28" s="3" t="s">
        <v>63</v>
      </c>
      <c r="E28" s="3" t="s">
        <v>64</v>
      </c>
      <c r="F28" s="4">
        <v>363</v>
      </c>
      <c r="G28" s="4">
        <v>460</v>
      </c>
    </row>
    <row r="29" spans="1:7" x14ac:dyDescent="0.3">
      <c r="A29" s="2">
        <v>44810</v>
      </c>
      <c r="B29" s="3" t="s">
        <v>17</v>
      </c>
      <c r="C29" s="4">
        <v>4</v>
      </c>
      <c r="D29" s="3" t="s">
        <v>65</v>
      </c>
      <c r="E29" s="3" t="s">
        <v>66</v>
      </c>
      <c r="F29" s="4">
        <v>301</v>
      </c>
      <c r="G29" s="4">
        <v>460</v>
      </c>
    </row>
    <row r="30" spans="1:7" x14ac:dyDescent="0.3">
      <c r="A30" s="2">
        <v>44810</v>
      </c>
      <c r="B30" s="3" t="s">
        <v>2</v>
      </c>
      <c r="C30" s="4">
        <v>3</v>
      </c>
      <c r="D30" s="3" t="s">
        <v>67</v>
      </c>
      <c r="E30" s="3" t="s">
        <v>68</v>
      </c>
      <c r="F30" s="4">
        <v>395</v>
      </c>
      <c r="G30" s="4">
        <v>460</v>
      </c>
    </row>
    <row r="31" spans="1:7" x14ac:dyDescent="0.3">
      <c r="A31" s="2">
        <v>44810</v>
      </c>
      <c r="B31" s="3" t="s">
        <v>27</v>
      </c>
      <c r="C31" s="4">
        <v>4</v>
      </c>
      <c r="D31" s="3" t="s">
        <v>69</v>
      </c>
      <c r="E31" s="3" t="s">
        <v>70</v>
      </c>
      <c r="F31" s="4">
        <v>371</v>
      </c>
      <c r="G31" s="4">
        <v>460</v>
      </c>
    </row>
    <row r="32" spans="1:7" x14ac:dyDescent="0.3">
      <c r="A32" s="2">
        <v>44810</v>
      </c>
      <c r="B32" s="3" t="s">
        <v>28</v>
      </c>
      <c r="C32" s="4">
        <v>1</v>
      </c>
      <c r="D32" s="3" t="s">
        <v>71</v>
      </c>
      <c r="E32" s="3" t="s">
        <v>72</v>
      </c>
      <c r="F32" s="4">
        <v>184</v>
      </c>
      <c r="G32" s="4">
        <v>477</v>
      </c>
    </row>
    <row r="33" spans="1:7" x14ac:dyDescent="0.3">
      <c r="A33" s="2">
        <v>44811</v>
      </c>
      <c r="B33" s="3" t="s">
        <v>10</v>
      </c>
      <c r="C33" s="4">
        <v>3</v>
      </c>
      <c r="D33" s="3" t="s">
        <v>73</v>
      </c>
      <c r="E33" s="3" t="s">
        <v>74</v>
      </c>
      <c r="F33" s="4">
        <v>417</v>
      </c>
      <c r="G33" s="4">
        <v>468</v>
      </c>
    </row>
    <row r="34" spans="1:7" x14ac:dyDescent="0.3">
      <c r="A34" s="2">
        <v>44811</v>
      </c>
      <c r="B34" s="3" t="s">
        <v>3</v>
      </c>
      <c r="C34" s="4">
        <v>6</v>
      </c>
      <c r="D34" s="3" t="s">
        <v>75</v>
      </c>
      <c r="E34" s="3" t="s">
        <v>76</v>
      </c>
      <c r="F34" s="4">
        <v>426</v>
      </c>
      <c r="G34" s="4">
        <v>942</v>
      </c>
    </row>
    <row r="35" spans="1:7" x14ac:dyDescent="0.3">
      <c r="A35" s="2">
        <v>44811</v>
      </c>
      <c r="B35" s="3" t="s">
        <v>6</v>
      </c>
      <c r="C35" s="4">
        <v>2</v>
      </c>
      <c r="D35" s="3" t="s">
        <v>77</v>
      </c>
      <c r="E35" s="3" t="s">
        <v>78</v>
      </c>
      <c r="F35" s="4">
        <v>236</v>
      </c>
      <c r="G35" s="4">
        <v>460</v>
      </c>
    </row>
    <row r="36" spans="1:7" x14ac:dyDescent="0.3">
      <c r="A36" s="2">
        <v>44811</v>
      </c>
      <c r="B36" s="3" t="s">
        <v>17</v>
      </c>
      <c r="C36" s="4">
        <v>7</v>
      </c>
      <c r="D36" s="3" t="s">
        <v>79</v>
      </c>
      <c r="E36" s="3" t="s">
        <v>80</v>
      </c>
      <c r="F36" s="4">
        <v>762</v>
      </c>
      <c r="G36" s="4">
        <v>961</v>
      </c>
    </row>
    <row r="37" spans="1:7" x14ac:dyDescent="0.3">
      <c r="A37" s="2">
        <v>44811</v>
      </c>
      <c r="B37" s="3" t="s">
        <v>7</v>
      </c>
      <c r="C37" s="4">
        <v>1</v>
      </c>
      <c r="D37" s="3" t="s">
        <v>81</v>
      </c>
      <c r="E37" s="3" t="s">
        <v>82</v>
      </c>
      <c r="F37" s="4">
        <v>144</v>
      </c>
      <c r="G37" s="4">
        <v>460</v>
      </c>
    </row>
    <row r="38" spans="1:7" x14ac:dyDescent="0.3">
      <c r="A38" s="2">
        <v>44811</v>
      </c>
      <c r="B38" s="3" t="s">
        <v>2</v>
      </c>
      <c r="C38" s="4">
        <v>2</v>
      </c>
      <c r="D38" s="3" t="s">
        <v>83</v>
      </c>
      <c r="E38" s="3" t="s">
        <v>84</v>
      </c>
      <c r="F38" s="4">
        <v>488</v>
      </c>
      <c r="G38" s="4">
        <v>508</v>
      </c>
    </row>
    <row r="39" spans="1:7" x14ac:dyDescent="0.3">
      <c r="A39" s="2">
        <v>44811</v>
      </c>
      <c r="B39" s="3" t="s">
        <v>24</v>
      </c>
      <c r="C39" s="4">
        <v>3</v>
      </c>
      <c r="D39" s="3" t="s">
        <v>85</v>
      </c>
      <c r="E39" s="3" t="s">
        <v>86</v>
      </c>
      <c r="F39" s="4">
        <v>322</v>
      </c>
      <c r="G39" s="4">
        <v>460</v>
      </c>
    </row>
    <row r="40" spans="1:7" x14ac:dyDescent="0.3">
      <c r="A40" s="2">
        <v>44811</v>
      </c>
      <c r="B40" s="3" t="s">
        <v>28</v>
      </c>
      <c r="C40" s="4">
        <v>4</v>
      </c>
      <c r="D40" s="3" t="s">
        <v>87</v>
      </c>
      <c r="E40" s="3" t="s">
        <v>88</v>
      </c>
      <c r="F40" s="4">
        <v>372</v>
      </c>
      <c r="G40" s="4">
        <v>460</v>
      </c>
    </row>
    <row r="41" spans="1:7" x14ac:dyDescent="0.3">
      <c r="A41" s="2">
        <v>44812</v>
      </c>
      <c r="B41" s="3" t="s">
        <v>4</v>
      </c>
      <c r="C41" s="4">
        <v>5</v>
      </c>
      <c r="D41" s="3" t="s">
        <v>89</v>
      </c>
      <c r="E41" s="3" t="s">
        <v>90</v>
      </c>
      <c r="F41" s="4">
        <v>529</v>
      </c>
      <c r="G41" s="4">
        <v>707</v>
      </c>
    </row>
    <row r="42" spans="1:7" x14ac:dyDescent="0.3">
      <c r="A42" s="2">
        <v>44812</v>
      </c>
      <c r="B42" s="3" t="s">
        <v>10</v>
      </c>
      <c r="C42" s="4">
        <v>3</v>
      </c>
      <c r="D42" s="3" t="s">
        <v>91</v>
      </c>
      <c r="E42" s="3" t="s">
        <v>92</v>
      </c>
      <c r="F42" s="4">
        <v>392</v>
      </c>
      <c r="G42" s="4">
        <v>460</v>
      </c>
    </row>
    <row r="43" spans="1:7" x14ac:dyDescent="0.3">
      <c r="A43" s="2">
        <v>44812</v>
      </c>
      <c r="B43" s="3" t="s">
        <v>3</v>
      </c>
      <c r="C43" s="4">
        <v>3</v>
      </c>
      <c r="D43" s="3" t="s">
        <v>93</v>
      </c>
      <c r="E43" s="3" t="s">
        <v>94</v>
      </c>
      <c r="F43" s="4">
        <v>348</v>
      </c>
      <c r="G43" s="4">
        <v>460</v>
      </c>
    </row>
    <row r="44" spans="1:7" x14ac:dyDescent="0.3">
      <c r="A44" s="2">
        <v>44812</v>
      </c>
      <c r="B44" s="3" t="s">
        <v>6</v>
      </c>
      <c r="C44" s="4">
        <v>4</v>
      </c>
      <c r="D44" s="3" t="s">
        <v>95</v>
      </c>
      <c r="E44" s="3" t="s">
        <v>96</v>
      </c>
      <c r="F44" s="4">
        <v>377</v>
      </c>
      <c r="G44" s="4">
        <v>460</v>
      </c>
    </row>
    <row r="45" spans="1:7" x14ac:dyDescent="0.3">
      <c r="A45" s="2">
        <v>44812</v>
      </c>
      <c r="B45" s="3" t="s">
        <v>17</v>
      </c>
      <c r="C45" s="4">
        <v>5</v>
      </c>
      <c r="D45" s="3" t="s">
        <v>97</v>
      </c>
      <c r="E45" s="3" t="s">
        <v>98</v>
      </c>
      <c r="F45" s="4">
        <v>373</v>
      </c>
      <c r="G45" s="4">
        <v>460</v>
      </c>
    </row>
    <row r="46" spans="1:7" x14ac:dyDescent="0.3">
      <c r="A46" s="2">
        <v>44812</v>
      </c>
      <c r="B46" s="3" t="s">
        <v>7</v>
      </c>
      <c r="C46" s="4">
        <v>4</v>
      </c>
      <c r="D46" s="3" t="s">
        <v>99</v>
      </c>
      <c r="E46" s="3" t="s">
        <v>21</v>
      </c>
      <c r="F46" s="4">
        <v>392</v>
      </c>
      <c r="G46" s="4">
        <v>460</v>
      </c>
    </row>
    <row r="47" spans="1:7" x14ac:dyDescent="0.3">
      <c r="A47" s="2">
        <v>44812</v>
      </c>
      <c r="B47" s="3" t="s">
        <v>2</v>
      </c>
      <c r="C47" s="4">
        <v>2</v>
      </c>
      <c r="D47" s="3" t="s">
        <v>100</v>
      </c>
      <c r="E47" s="3" t="s">
        <v>101</v>
      </c>
      <c r="F47" s="4">
        <v>434</v>
      </c>
      <c r="G47" s="4">
        <v>460</v>
      </c>
    </row>
    <row r="48" spans="1:7" x14ac:dyDescent="0.3">
      <c r="A48" s="2">
        <v>44812</v>
      </c>
      <c r="B48" s="3" t="s">
        <v>27</v>
      </c>
      <c r="C48" s="4">
        <v>1</v>
      </c>
      <c r="D48" s="3" t="s">
        <v>102</v>
      </c>
      <c r="E48" s="3" t="s">
        <v>103</v>
      </c>
      <c r="F48" s="4">
        <v>427</v>
      </c>
      <c r="G48" s="4">
        <v>460</v>
      </c>
    </row>
    <row r="49" spans="1:7" x14ac:dyDescent="0.3">
      <c r="A49" s="2">
        <v>44813</v>
      </c>
      <c r="B49" s="3" t="s">
        <v>4</v>
      </c>
      <c r="C49" s="4">
        <v>3</v>
      </c>
      <c r="D49" s="3" t="s">
        <v>104</v>
      </c>
      <c r="E49" s="3" t="s">
        <v>105</v>
      </c>
      <c r="F49" s="4">
        <v>415</v>
      </c>
      <c r="G49" s="4">
        <v>462</v>
      </c>
    </row>
    <row r="50" spans="1:7" x14ac:dyDescent="0.3">
      <c r="A50" s="2">
        <v>44813</v>
      </c>
      <c r="B50" s="3" t="s">
        <v>10</v>
      </c>
      <c r="C50" s="4">
        <v>1</v>
      </c>
      <c r="D50" s="3" t="s">
        <v>106</v>
      </c>
      <c r="E50" s="3" t="s">
        <v>107</v>
      </c>
      <c r="F50" s="4">
        <v>367</v>
      </c>
      <c r="G50" s="4">
        <v>460</v>
      </c>
    </row>
    <row r="51" spans="1:7" x14ac:dyDescent="0.3">
      <c r="A51" s="2">
        <v>44813</v>
      </c>
      <c r="B51" s="3" t="s">
        <v>3</v>
      </c>
      <c r="C51" s="4">
        <v>3</v>
      </c>
      <c r="D51" s="3" t="s">
        <v>108</v>
      </c>
      <c r="E51" s="3" t="s">
        <v>109</v>
      </c>
      <c r="F51" s="4">
        <v>355</v>
      </c>
      <c r="G51" s="4">
        <v>460</v>
      </c>
    </row>
    <row r="52" spans="1:7" x14ac:dyDescent="0.3">
      <c r="A52" s="2">
        <v>44813</v>
      </c>
      <c r="B52" s="3" t="s">
        <v>6</v>
      </c>
      <c r="C52" s="4">
        <v>2</v>
      </c>
      <c r="D52" s="3" t="s">
        <v>110</v>
      </c>
      <c r="E52" s="3" t="s">
        <v>111</v>
      </c>
      <c r="F52" s="4">
        <v>304</v>
      </c>
      <c r="G52" s="4">
        <v>460</v>
      </c>
    </row>
    <row r="53" spans="1:7" x14ac:dyDescent="0.3">
      <c r="A53" s="2">
        <v>44813</v>
      </c>
      <c r="B53" s="3" t="s">
        <v>17</v>
      </c>
      <c r="C53" s="4">
        <v>4</v>
      </c>
      <c r="D53" s="3" t="s">
        <v>112</v>
      </c>
      <c r="E53" s="3" t="s">
        <v>113</v>
      </c>
      <c r="F53" s="4">
        <v>504</v>
      </c>
      <c r="G53" s="4">
        <v>644</v>
      </c>
    </row>
    <row r="54" spans="1:7" x14ac:dyDescent="0.3">
      <c r="A54" s="2">
        <v>44813</v>
      </c>
      <c r="B54" s="3" t="s">
        <v>7</v>
      </c>
      <c r="C54" s="4">
        <v>7</v>
      </c>
      <c r="D54" s="3" t="s">
        <v>114</v>
      </c>
      <c r="E54" s="3" t="s">
        <v>115</v>
      </c>
      <c r="F54" s="4">
        <v>427</v>
      </c>
      <c r="G54" s="4">
        <v>651</v>
      </c>
    </row>
    <row r="55" spans="1:7" x14ac:dyDescent="0.3">
      <c r="A55" s="2">
        <v>44813</v>
      </c>
      <c r="B55" s="3" t="s">
        <v>2</v>
      </c>
      <c r="C55" s="4">
        <v>3</v>
      </c>
      <c r="D55" s="3" t="s">
        <v>116</v>
      </c>
      <c r="E55" s="3" t="s">
        <v>117</v>
      </c>
      <c r="F55" s="4">
        <v>357</v>
      </c>
      <c r="G55" s="4">
        <v>460</v>
      </c>
    </row>
    <row r="56" spans="1:7" x14ac:dyDescent="0.3">
      <c r="A56" s="2">
        <v>44813</v>
      </c>
      <c r="B56" s="3" t="s">
        <v>24</v>
      </c>
      <c r="C56" s="4">
        <v>1</v>
      </c>
      <c r="D56" s="3" t="s">
        <v>118</v>
      </c>
      <c r="E56" s="3" t="s">
        <v>119</v>
      </c>
      <c r="F56" s="4">
        <v>302</v>
      </c>
      <c r="G56" s="4">
        <v>460</v>
      </c>
    </row>
    <row r="57" spans="1:7" x14ac:dyDescent="0.3">
      <c r="A57" s="2">
        <v>44813</v>
      </c>
      <c r="B57" s="3" t="s">
        <v>27</v>
      </c>
      <c r="C57" s="4">
        <v>4</v>
      </c>
      <c r="D57" s="3" t="s">
        <v>120</v>
      </c>
      <c r="E57" s="3" t="s">
        <v>121</v>
      </c>
      <c r="F57" s="4">
        <v>293</v>
      </c>
      <c r="G57" s="4">
        <v>460</v>
      </c>
    </row>
    <row r="58" spans="1:7" x14ac:dyDescent="0.3">
      <c r="A58" s="2">
        <v>44816</v>
      </c>
      <c r="B58" s="3" t="s">
        <v>4</v>
      </c>
      <c r="C58" s="4">
        <v>2</v>
      </c>
      <c r="D58" s="3" t="s">
        <v>122</v>
      </c>
      <c r="E58" s="3" t="s">
        <v>123</v>
      </c>
      <c r="F58" s="4">
        <v>455</v>
      </c>
      <c r="G58" s="4">
        <v>480</v>
      </c>
    </row>
    <row r="59" spans="1:7" x14ac:dyDescent="0.3">
      <c r="A59" s="2">
        <v>44816</v>
      </c>
      <c r="B59" s="3" t="s">
        <v>10</v>
      </c>
      <c r="C59" s="4">
        <v>4</v>
      </c>
      <c r="D59" s="3" t="s">
        <v>124</v>
      </c>
      <c r="E59" s="3" t="s">
        <v>125</v>
      </c>
      <c r="F59" s="4">
        <v>413</v>
      </c>
      <c r="G59" s="4">
        <v>460</v>
      </c>
    </row>
    <row r="60" spans="1:7" x14ac:dyDescent="0.3">
      <c r="A60" s="2">
        <v>44816</v>
      </c>
      <c r="B60" s="3" t="s">
        <v>3</v>
      </c>
      <c r="C60" s="4">
        <v>2</v>
      </c>
      <c r="D60" s="3" t="s">
        <v>126</v>
      </c>
      <c r="E60" s="3" t="s">
        <v>127</v>
      </c>
      <c r="F60" s="4">
        <v>382</v>
      </c>
      <c r="G60" s="4">
        <v>460</v>
      </c>
    </row>
    <row r="61" spans="1:7" x14ac:dyDescent="0.3">
      <c r="A61" s="2">
        <v>44816</v>
      </c>
      <c r="B61" s="3" t="s">
        <v>6</v>
      </c>
      <c r="C61" s="4">
        <v>5</v>
      </c>
      <c r="D61" s="3" t="s">
        <v>128</v>
      </c>
      <c r="E61" s="3" t="s">
        <v>129</v>
      </c>
      <c r="F61" s="4">
        <v>343</v>
      </c>
      <c r="G61" s="4">
        <v>460</v>
      </c>
    </row>
    <row r="62" spans="1:7" x14ac:dyDescent="0.3">
      <c r="A62" s="2">
        <v>44816</v>
      </c>
      <c r="B62" s="3" t="s">
        <v>17</v>
      </c>
      <c r="C62" s="4">
        <v>4</v>
      </c>
      <c r="D62" s="3" t="s">
        <v>130</v>
      </c>
      <c r="E62" s="3" t="s">
        <v>131</v>
      </c>
      <c r="F62" s="4">
        <v>410</v>
      </c>
      <c r="G62" s="4">
        <v>669</v>
      </c>
    </row>
    <row r="63" spans="1:7" x14ac:dyDescent="0.3">
      <c r="A63" s="2">
        <v>44816</v>
      </c>
      <c r="B63" s="3" t="s">
        <v>7</v>
      </c>
      <c r="C63" s="4">
        <v>2</v>
      </c>
      <c r="D63" s="3" t="s">
        <v>132</v>
      </c>
      <c r="E63" s="3" t="s">
        <v>133</v>
      </c>
      <c r="F63" s="4">
        <v>286</v>
      </c>
      <c r="G63" s="4">
        <v>460</v>
      </c>
    </row>
    <row r="64" spans="1:7" x14ac:dyDescent="0.3">
      <c r="A64" s="2">
        <v>44816</v>
      </c>
      <c r="B64" s="3" t="s">
        <v>24</v>
      </c>
      <c r="C64" s="4">
        <v>3</v>
      </c>
      <c r="D64" s="3" t="s">
        <v>134</v>
      </c>
      <c r="E64" s="3" t="s">
        <v>135</v>
      </c>
      <c r="F64" s="4">
        <v>379</v>
      </c>
      <c r="G64" s="4">
        <v>460</v>
      </c>
    </row>
    <row r="65" spans="1:7" x14ac:dyDescent="0.3">
      <c r="A65" s="2">
        <v>44816</v>
      </c>
      <c r="B65" s="3" t="s">
        <v>27</v>
      </c>
      <c r="C65" s="4">
        <v>4</v>
      </c>
      <c r="D65" s="3" t="s">
        <v>136</v>
      </c>
      <c r="E65" s="3" t="s">
        <v>137</v>
      </c>
      <c r="F65" s="4">
        <v>413</v>
      </c>
      <c r="G65" s="4">
        <v>460</v>
      </c>
    </row>
    <row r="66" spans="1:7" x14ac:dyDescent="0.3">
      <c r="A66" s="2">
        <v>44816</v>
      </c>
      <c r="B66" s="3" t="s">
        <v>28</v>
      </c>
      <c r="C66" s="4">
        <v>4</v>
      </c>
      <c r="D66" s="3" t="s">
        <v>15</v>
      </c>
      <c r="E66" s="3" t="s">
        <v>138</v>
      </c>
      <c r="F66" s="4">
        <v>417</v>
      </c>
      <c r="G66" s="4">
        <v>460</v>
      </c>
    </row>
    <row r="67" spans="1:7" x14ac:dyDescent="0.3">
      <c r="A67" s="2">
        <v>44817</v>
      </c>
      <c r="B67" s="3" t="s">
        <v>4</v>
      </c>
      <c r="C67" s="4">
        <v>4</v>
      </c>
      <c r="D67" s="3" t="s">
        <v>139</v>
      </c>
      <c r="E67" s="3" t="s">
        <v>140</v>
      </c>
      <c r="F67" s="4">
        <v>417</v>
      </c>
      <c r="G67" s="4">
        <v>464</v>
      </c>
    </row>
    <row r="68" spans="1:7" x14ac:dyDescent="0.3">
      <c r="A68" s="2">
        <v>44817</v>
      </c>
      <c r="B68" s="3" t="s">
        <v>10</v>
      </c>
      <c r="C68" s="4">
        <v>3</v>
      </c>
      <c r="D68" s="3" t="s">
        <v>141</v>
      </c>
      <c r="E68" s="3" t="s">
        <v>142</v>
      </c>
      <c r="F68" s="4">
        <v>398</v>
      </c>
      <c r="G68" s="4">
        <v>460</v>
      </c>
    </row>
    <row r="69" spans="1:7" x14ac:dyDescent="0.3">
      <c r="A69" s="2">
        <v>44817</v>
      </c>
      <c r="B69" s="3" t="s">
        <v>6</v>
      </c>
      <c r="C69" s="4">
        <v>2</v>
      </c>
      <c r="D69" s="3" t="s">
        <v>143</v>
      </c>
      <c r="E69" s="3" t="s">
        <v>144</v>
      </c>
      <c r="F69" s="4">
        <v>635</v>
      </c>
      <c r="G69" s="4">
        <v>677</v>
      </c>
    </row>
    <row r="70" spans="1:7" x14ac:dyDescent="0.3">
      <c r="A70" s="2">
        <v>44817</v>
      </c>
      <c r="B70" s="3" t="s">
        <v>17</v>
      </c>
      <c r="C70" s="4">
        <v>7</v>
      </c>
      <c r="D70" s="3" t="s">
        <v>145</v>
      </c>
      <c r="E70" s="3" t="s">
        <v>146</v>
      </c>
      <c r="F70" s="4">
        <v>495</v>
      </c>
      <c r="G70" s="4">
        <v>906</v>
      </c>
    </row>
    <row r="71" spans="1:7" x14ac:dyDescent="0.3">
      <c r="A71" s="2">
        <v>44817</v>
      </c>
      <c r="B71" s="3" t="s">
        <v>7</v>
      </c>
      <c r="C71" s="4">
        <v>4</v>
      </c>
      <c r="D71" s="3" t="s">
        <v>147</v>
      </c>
      <c r="E71" s="3" t="s">
        <v>148</v>
      </c>
      <c r="F71" s="4">
        <v>581</v>
      </c>
      <c r="G71" s="4">
        <v>554</v>
      </c>
    </row>
    <row r="72" spans="1:7" x14ac:dyDescent="0.3">
      <c r="A72" s="2">
        <v>44817</v>
      </c>
      <c r="B72" s="3" t="s">
        <v>2</v>
      </c>
      <c r="C72" s="4">
        <v>2</v>
      </c>
      <c r="D72" s="3" t="s">
        <v>149</v>
      </c>
      <c r="E72" s="3" t="s">
        <v>150</v>
      </c>
      <c r="F72" s="4">
        <v>429</v>
      </c>
      <c r="G72" s="4">
        <v>460</v>
      </c>
    </row>
    <row r="73" spans="1:7" x14ac:dyDescent="0.3">
      <c r="A73" s="2">
        <v>44817</v>
      </c>
      <c r="B73" s="3" t="s">
        <v>27</v>
      </c>
      <c r="C73" s="4">
        <v>2</v>
      </c>
      <c r="D73" s="3" t="s">
        <v>151</v>
      </c>
      <c r="E73" s="3" t="s">
        <v>152</v>
      </c>
      <c r="F73" s="4">
        <v>458</v>
      </c>
      <c r="G73" s="4">
        <v>495</v>
      </c>
    </row>
    <row r="74" spans="1:7" x14ac:dyDescent="0.3">
      <c r="A74" s="2">
        <v>44818</v>
      </c>
      <c r="B74" s="3" t="s">
        <v>4</v>
      </c>
      <c r="C74" s="4">
        <v>4</v>
      </c>
      <c r="D74" s="3" t="s">
        <v>153</v>
      </c>
      <c r="E74" s="3" t="s">
        <v>154</v>
      </c>
      <c r="F74" s="4">
        <v>442</v>
      </c>
      <c r="G74" s="4">
        <v>523</v>
      </c>
    </row>
    <row r="75" spans="1:7" x14ac:dyDescent="0.3">
      <c r="A75" s="2">
        <v>44818</v>
      </c>
      <c r="B75" s="3" t="s">
        <v>10</v>
      </c>
      <c r="C75" s="4">
        <v>3</v>
      </c>
      <c r="D75" s="3" t="s">
        <v>155</v>
      </c>
      <c r="E75" s="3" t="s">
        <v>156</v>
      </c>
      <c r="F75" s="4">
        <v>375</v>
      </c>
      <c r="G75" s="4">
        <v>460</v>
      </c>
    </row>
    <row r="76" spans="1:7" x14ac:dyDescent="0.3">
      <c r="A76" s="2">
        <v>44818</v>
      </c>
      <c r="B76" s="3" t="s">
        <v>3</v>
      </c>
      <c r="C76" s="4">
        <v>3</v>
      </c>
      <c r="D76" s="3" t="s">
        <v>157</v>
      </c>
      <c r="E76" s="3" t="s">
        <v>158</v>
      </c>
      <c r="F76" s="4">
        <v>380</v>
      </c>
      <c r="G76" s="4">
        <v>460</v>
      </c>
    </row>
    <row r="77" spans="1:7" x14ac:dyDescent="0.3">
      <c r="A77" s="2">
        <v>44818</v>
      </c>
      <c r="B77" s="3" t="s">
        <v>6</v>
      </c>
      <c r="C77" s="4">
        <v>2</v>
      </c>
      <c r="D77" s="3" t="s">
        <v>159</v>
      </c>
      <c r="E77" s="3" t="s">
        <v>160</v>
      </c>
      <c r="F77" s="4">
        <v>440</v>
      </c>
      <c r="G77" s="4">
        <v>485</v>
      </c>
    </row>
    <row r="78" spans="1:7" x14ac:dyDescent="0.3">
      <c r="A78" s="2">
        <v>44818</v>
      </c>
      <c r="B78" s="3" t="s">
        <v>17</v>
      </c>
      <c r="C78" s="4">
        <v>6</v>
      </c>
      <c r="D78" s="3" t="s">
        <v>161</v>
      </c>
      <c r="E78" s="3" t="s">
        <v>162</v>
      </c>
      <c r="F78" s="4">
        <v>547</v>
      </c>
      <c r="G78" s="4">
        <v>695</v>
      </c>
    </row>
    <row r="79" spans="1:7" x14ac:dyDescent="0.3">
      <c r="A79" s="2">
        <v>44818</v>
      </c>
      <c r="B79" s="3" t="s">
        <v>24</v>
      </c>
      <c r="C79" s="4">
        <v>2</v>
      </c>
      <c r="D79" s="3" t="s">
        <v>163</v>
      </c>
      <c r="E79" s="3" t="s">
        <v>164</v>
      </c>
      <c r="F79" s="4">
        <v>382</v>
      </c>
      <c r="G79" s="4">
        <v>460</v>
      </c>
    </row>
    <row r="80" spans="1:7" x14ac:dyDescent="0.3">
      <c r="A80" s="2">
        <v>44818</v>
      </c>
      <c r="B80" s="3" t="s">
        <v>28</v>
      </c>
      <c r="C80" s="4">
        <v>4</v>
      </c>
      <c r="D80" s="3" t="s">
        <v>165</v>
      </c>
      <c r="E80" s="3" t="s">
        <v>166</v>
      </c>
      <c r="F80" s="4">
        <v>368</v>
      </c>
      <c r="G80" s="4">
        <v>460</v>
      </c>
    </row>
    <row r="81" spans="1:7" x14ac:dyDescent="0.3">
      <c r="A81" s="2">
        <v>44819</v>
      </c>
      <c r="B81" s="3" t="s">
        <v>4</v>
      </c>
      <c r="C81" s="4">
        <v>1</v>
      </c>
      <c r="D81" s="3" t="s">
        <v>167</v>
      </c>
      <c r="E81" s="3" t="s">
        <v>168</v>
      </c>
      <c r="F81" s="4">
        <v>303</v>
      </c>
      <c r="G81" s="4">
        <v>460</v>
      </c>
    </row>
    <row r="82" spans="1:7" x14ac:dyDescent="0.3">
      <c r="A82" s="2">
        <v>44819</v>
      </c>
      <c r="B82" s="3" t="s">
        <v>10</v>
      </c>
      <c r="C82" s="4">
        <v>4</v>
      </c>
      <c r="D82" s="3" t="s">
        <v>169</v>
      </c>
      <c r="E82" s="3" t="s">
        <v>170</v>
      </c>
      <c r="F82" s="4">
        <v>354</v>
      </c>
      <c r="G82" s="4">
        <v>460</v>
      </c>
    </row>
    <row r="83" spans="1:7" x14ac:dyDescent="0.3">
      <c r="A83" s="2">
        <v>44819</v>
      </c>
      <c r="B83" s="3" t="s">
        <v>3</v>
      </c>
      <c r="C83" s="4">
        <v>3</v>
      </c>
      <c r="D83" s="3" t="s">
        <v>171</v>
      </c>
      <c r="E83" s="3" t="s">
        <v>172</v>
      </c>
      <c r="F83" s="4">
        <v>286</v>
      </c>
      <c r="G83" s="4">
        <v>460</v>
      </c>
    </row>
    <row r="84" spans="1:7" x14ac:dyDescent="0.3">
      <c r="A84" s="2">
        <v>44819</v>
      </c>
      <c r="B84" s="3" t="s">
        <v>6</v>
      </c>
      <c r="C84" s="4">
        <v>3</v>
      </c>
      <c r="D84" s="3" t="s">
        <v>173</v>
      </c>
      <c r="E84" s="3" t="s">
        <v>174</v>
      </c>
      <c r="F84" s="4">
        <v>193</v>
      </c>
      <c r="G84" s="4">
        <v>460</v>
      </c>
    </row>
    <row r="85" spans="1:7" x14ac:dyDescent="0.3">
      <c r="A85" s="2">
        <v>44819</v>
      </c>
      <c r="B85" s="3" t="s">
        <v>17</v>
      </c>
      <c r="C85" s="4">
        <v>7</v>
      </c>
      <c r="D85" s="3" t="s">
        <v>175</v>
      </c>
      <c r="E85" s="3" t="s">
        <v>176</v>
      </c>
      <c r="F85" s="4">
        <v>751</v>
      </c>
      <c r="G85" s="4">
        <v>914</v>
      </c>
    </row>
    <row r="86" spans="1:7" x14ac:dyDescent="0.3">
      <c r="A86" s="2">
        <v>44819</v>
      </c>
      <c r="B86" s="3" t="s">
        <v>7</v>
      </c>
      <c r="C86" s="4">
        <v>2</v>
      </c>
      <c r="D86" s="3" t="s">
        <v>177</v>
      </c>
      <c r="E86" s="3" t="s">
        <v>178</v>
      </c>
      <c r="F86" s="4">
        <v>264</v>
      </c>
      <c r="G86" s="4">
        <v>862</v>
      </c>
    </row>
    <row r="87" spans="1:7" x14ac:dyDescent="0.3">
      <c r="A87" s="2">
        <v>44819</v>
      </c>
      <c r="B87" s="3" t="s">
        <v>2</v>
      </c>
      <c r="C87" s="4">
        <v>1</v>
      </c>
      <c r="D87" s="3" t="s">
        <v>179</v>
      </c>
      <c r="E87" s="3" t="s">
        <v>180</v>
      </c>
      <c r="F87" s="4">
        <v>563</v>
      </c>
      <c r="G87" s="4">
        <v>579</v>
      </c>
    </row>
    <row r="88" spans="1:7" x14ac:dyDescent="0.3">
      <c r="A88" s="2">
        <v>44819</v>
      </c>
      <c r="B88" s="3" t="s">
        <v>27</v>
      </c>
      <c r="C88" s="4">
        <v>2</v>
      </c>
      <c r="D88" s="3" t="s">
        <v>181</v>
      </c>
      <c r="E88" s="3" t="s">
        <v>182</v>
      </c>
      <c r="F88" s="4">
        <v>398</v>
      </c>
      <c r="G88" s="4">
        <v>460</v>
      </c>
    </row>
    <row r="89" spans="1:7" x14ac:dyDescent="0.3">
      <c r="A89" s="2">
        <v>44819</v>
      </c>
      <c r="B89" s="3" t="s">
        <v>28</v>
      </c>
      <c r="C89" s="4">
        <v>1</v>
      </c>
      <c r="D89" s="3" t="s">
        <v>183</v>
      </c>
      <c r="E89" s="3" t="s">
        <v>184</v>
      </c>
      <c r="F89" s="4">
        <v>58</v>
      </c>
      <c r="G89" s="4">
        <v>460</v>
      </c>
    </row>
    <row r="90" spans="1:7" x14ac:dyDescent="0.3">
      <c r="A90" s="2">
        <v>44820</v>
      </c>
      <c r="B90" s="3" t="s">
        <v>4</v>
      </c>
      <c r="C90" s="4">
        <v>3</v>
      </c>
      <c r="D90" s="3" t="s">
        <v>185</v>
      </c>
      <c r="E90" s="3" t="s">
        <v>186</v>
      </c>
      <c r="F90" s="4">
        <v>263</v>
      </c>
      <c r="G90" s="4">
        <v>460</v>
      </c>
    </row>
    <row r="91" spans="1:7" x14ac:dyDescent="0.3">
      <c r="A91" s="2">
        <v>44820</v>
      </c>
      <c r="B91" s="3" t="s">
        <v>10</v>
      </c>
      <c r="C91" s="4">
        <v>4</v>
      </c>
      <c r="D91" s="3" t="s">
        <v>187</v>
      </c>
      <c r="E91" s="3" t="s">
        <v>188</v>
      </c>
      <c r="F91" s="4">
        <v>320</v>
      </c>
      <c r="G91" s="4">
        <v>460</v>
      </c>
    </row>
    <row r="92" spans="1:7" x14ac:dyDescent="0.3">
      <c r="A92" s="2">
        <v>44820</v>
      </c>
      <c r="B92" s="3" t="s">
        <v>3</v>
      </c>
      <c r="C92" s="4">
        <v>3</v>
      </c>
      <c r="D92" s="3" t="s">
        <v>189</v>
      </c>
      <c r="E92" s="3" t="s">
        <v>190</v>
      </c>
      <c r="F92" s="4">
        <v>317</v>
      </c>
      <c r="G92" s="4">
        <v>460</v>
      </c>
    </row>
    <row r="93" spans="1:7" x14ac:dyDescent="0.3">
      <c r="A93" s="2">
        <v>44820</v>
      </c>
      <c r="B93" s="3" t="s">
        <v>6</v>
      </c>
      <c r="C93" s="4">
        <v>2</v>
      </c>
      <c r="D93" s="3" t="s">
        <v>191</v>
      </c>
      <c r="E93" s="3" t="s">
        <v>192</v>
      </c>
      <c r="F93" s="4">
        <v>238</v>
      </c>
      <c r="G93" s="4">
        <v>460</v>
      </c>
    </row>
    <row r="94" spans="1:7" x14ac:dyDescent="0.3">
      <c r="A94" s="2">
        <v>44820</v>
      </c>
      <c r="B94" s="3" t="s">
        <v>17</v>
      </c>
      <c r="C94" s="4">
        <v>4</v>
      </c>
      <c r="D94" s="3" t="s">
        <v>193</v>
      </c>
      <c r="E94" s="3" t="s">
        <v>194</v>
      </c>
      <c r="F94" s="4">
        <v>334</v>
      </c>
      <c r="G94" s="4">
        <v>644</v>
      </c>
    </row>
    <row r="95" spans="1:7" x14ac:dyDescent="0.3">
      <c r="A95" s="2">
        <v>44820</v>
      </c>
      <c r="B95" s="3" t="s">
        <v>7</v>
      </c>
      <c r="C95" s="4">
        <v>4</v>
      </c>
      <c r="D95" s="3" t="s">
        <v>195</v>
      </c>
      <c r="E95" s="3" t="s">
        <v>196</v>
      </c>
      <c r="F95" s="4">
        <v>250</v>
      </c>
      <c r="G95" s="4">
        <v>460</v>
      </c>
    </row>
    <row r="96" spans="1:7" x14ac:dyDescent="0.3">
      <c r="A96" s="2">
        <v>44820</v>
      </c>
      <c r="B96" s="3" t="s">
        <v>2</v>
      </c>
      <c r="C96" s="4">
        <v>1</v>
      </c>
      <c r="D96" s="3" t="s">
        <v>197</v>
      </c>
      <c r="E96" s="3" t="s">
        <v>198</v>
      </c>
      <c r="F96" s="4">
        <v>268</v>
      </c>
      <c r="G96" s="4">
        <v>460</v>
      </c>
    </row>
    <row r="97" spans="1:7" x14ac:dyDescent="0.3">
      <c r="A97" s="2">
        <v>44820</v>
      </c>
      <c r="B97" s="3" t="s">
        <v>24</v>
      </c>
      <c r="C97" s="4">
        <v>2</v>
      </c>
      <c r="D97" s="3" t="s">
        <v>199</v>
      </c>
      <c r="E97" s="3" t="s">
        <v>200</v>
      </c>
      <c r="F97" s="4">
        <v>372</v>
      </c>
      <c r="G97" s="4">
        <v>460</v>
      </c>
    </row>
    <row r="98" spans="1:7" x14ac:dyDescent="0.3">
      <c r="A98" s="2">
        <v>44820</v>
      </c>
      <c r="B98" s="3" t="s">
        <v>27</v>
      </c>
      <c r="C98" s="4">
        <v>5</v>
      </c>
      <c r="D98" s="3" t="s">
        <v>201</v>
      </c>
      <c r="E98" s="3" t="s">
        <v>202</v>
      </c>
      <c r="F98" s="4">
        <v>370</v>
      </c>
      <c r="G98" s="4">
        <v>460</v>
      </c>
    </row>
    <row r="99" spans="1:7" x14ac:dyDescent="0.3">
      <c r="A99" s="2">
        <v>44820</v>
      </c>
      <c r="B99" s="3" t="s">
        <v>28</v>
      </c>
      <c r="C99" s="4">
        <v>4</v>
      </c>
      <c r="D99" s="3" t="s">
        <v>203</v>
      </c>
      <c r="E99" s="3" t="s">
        <v>204</v>
      </c>
      <c r="F99" s="4">
        <v>308</v>
      </c>
      <c r="G99" s="4">
        <v>460</v>
      </c>
    </row>
    <row r="100" spans="1:7" x14ac:dyDescent="0.3">
      <c r="A100" s="2">
        <v>44823</v>
      </c>
      <c r="B100" s="3" t="s">
        <v>4</v>
      </c>
      <c r="C100" s="4">
        <v>4</v>
      </c>
      <c r="D100" s="3" t="s">
        <v>205</v>
      </c>
      <c r="E100" s="3" t="s">
        <v>206</v>
      </c>
      <c r="F100" s="4">
        <v>434</v>
      </c>
      <c r="G100" s="4">
        <v>745</v>
      </c>
    </row>
    <row r="101" spans="1:7" x14ac:dyDescent="0.3">
      <c r="A101" s="2">
        <v>44823</v>
      </c>
      <c r="B101" s="3" t="s">
        <v>10</v>
      </c>
      <c r="C101" s="4">
        <v>3</v>
      </c>
      <c r="D101" s="3" t="s">
        <v>207</v>
      </c>
      <c r="E101" s="3" t="s">
        <v>208</v>
      </c>
      <c r="F101" s="4">
        <v>373</v>
      </c>
      <c r="G101" s="4">
        <v>803</v>
      </c>
    </row>
    <row r="102" spans="1:7" x14ac:dyDescent="0.3">
      <c r="A102" s="2">
        <v>44823</v>
      </c>
      <c r="B102" s="3" t="s">
        <v>3</v>
      </c>
      <c r="C102" s="4">
        <v>3</v>
      </c>
      <c r="D102" s="3" t="s">
        <v>209</v>
      </c>
      <c r="E102" s="3" t="s">
        <v>210</v>
      </c>
      <c r="F102" s="4">
        <v>212</v>
      </c>
      <c r="G102" s="4">
        <v>460</v>
      </c>
    </row>
    <row r="103" spans="1:7" x14ac:dyDescent="0.3">
      <c r="A103" s="2">
        <v>44823</v>
      </c>
      <c r="B103" s="3" t="s">
        <v>6</v>
      </c>
      <c r="C103" s="4">
        <v>3</v>
      </c>
      <c r="D103" s="3" t="s">
        <v>211</v>
      </c>
      <c r="E103" s="3" t="s">
        <v>212</v>
      </c>
      <c r="F103" s="4">
        <v>224</v>
      </c>
      <c r="G103" s="4">
        <v>460</v>
      </c>
    </row>
    <row r="104" spans="1:7" x14ac:dyDescent="0.3">
      <c r="A104" s="2">
        <v>44823</v>
      </c>
      <c r="B104" s="3" t="s">
        <v>17</v>
      </c>
      <c r="C104" s="4">
        <v>3</v>
      </c>
      <c r="D104" s="3" t="s">
        <v>213</v>
      </c>
      <c r="E104" s="3" t="s">
        <v>214</v>
      </c>
      <c r="F104" s="4">
        <v>318</v>
      </c>
      <c r="G104" s="4">
        <v>460</v>
      </c>
    </row>
    <row r="105" spans="1:7" x14ac:dyDescent="0.3">
      <c r="A105" s="2">
        <v>44823</v>
      </c>
      <c r="B105" s="3" t="s">
        <v>24</v>
      </c>
      <c r="C105" s="4">
        <v>3</v>
      </c>
      <c r="D105" s="3" t="s">
        <v>215</v>
      </c>
      <c r="E105" s="3" t="s">
        <v>216</v>
      </c>
      <c r="F105" s="4">
        <v>313</v>
      </c>
      <c r="G105" s="4">
        <v>460</v>
      </c>
    </row>
    <row r="106" spans="1:7" x14ac:dyDescent="0.3">
      <c r="A106" s="2">
        <v>44823</v>
      </c>
      <c r="B106" s="3" t="s">
        <v>28</v>
      </c>
      <c r="C106" s="4">
        <v>4</v>
      </c>
      <c r="D106" s="3" t="s">
        <v>217</v>
      </c>
      <c r="E106" s="3" t="s">
        <v>218</v>
      </c>
      <c r="F106" s="4">
        <v>274</v>
      </c>
      <c r="G106" s="4">
        <v>460</v>
      </c>
    </row>
    <row r="107" spans="1:7" x14ac:dyDescent="0.3">
      <c r="A107" s="2">
        <v>44824</v>
      </c>
      <c r="B107" s="3" t="s">
        <v>4</v>
      </c>
      <c r="C107" s="4">
        <v>5</v>
      </c>
      <c r="D107" s="3" t="s">
        <v>219</v>
      </c>
      <c r="E107" s="3" t="s">
        <v>220</v>
      </c>
      <c r="F107" s="4">
        <v>473</v>
      </c>
      <c r="G107" s="4">
        <v>583</v>
      </c>
    </row>
    <row r="108" spans="1:7" x14ac:dyDescent="0.3">
      <c r="A108" s="2">
        <v>44824</v>
      </c>
      <c r="B108" s="3" t="s">
        <v>10</v>
      </c>
      <c r="C108" s="4">
        <v>2</v>
      </c>
      <c r="D108" s="3" t="s">
        <v>221</v>
      </c>
      <c r="E108" s="3" t="s">
        <v>222</v>
      </c>
      <c r="F108" s="4">
        <v>448</v>
      </c>
      <c r="G108" s="4">
        <v>486</v>
      </c>
    </row>
    <row r="109" spans="1:7" x14ac:dyDescent="0.3">
      <c r="A109" s="2">
        <v>44824</v>
      </c>
      <c r="B109" s="3" t="s">
        <v>3</v>
      </c>
      <c r="C109" s="4">
        <v>3</v>
      </c>
      <c r="D109" s="3" t="s">
        <v>223</v>
      </c>
      <c r="E109" s="3" t="s">
        <v>224</v>
      </c>
      <c r="F109" s="4">
        <v>362</v>
      </c>
      <c r="G109" s="4">
        <v>460</v>
      </c>
    </row>
    <row r="110" spans="1:7" x14ac:dyDescent="0.3">
      <c r="A110" s="2">
        <v>44824</v>
      </c>
      <c r="B110" s="3" t="s">
        <v>17</v>
      </c>
      <c r="C110" s="4">
        <v>6</v>
      </c>
      <c r="D110" s="3" t="s">
        <v>225</v>
      </c>
      <c r="E110" s="3" t="s">
        <v>226</v>
      </c>
      <c r="F110" s="4">
        <v>469</v>
      </c>
      <c r="G110" s="4">
        <v>800</v>
      </c>
    </row>
    <row r="111" spans="1:7" x14ac:dyDescent="0.3">
      <c r="A111" s="2">
        <v>44824</v>
      </c>
      <c r="B111" s="3" t="s">
        <v>2</v>
      </c>
      <c r="C111" s="4">
        <v>3</v>
      </c>
      <c r="D111" s="3" t="s">
        <v>227</v>
      </c>
      <c r="E111" s="3" t="s">
        <v>228</v>
      </c>
      <c r="F111" s="4">
        <v>452</v>
      </c>
      <c r="G111" s="4">
        <v>484</v>
      </c>
    </row>
    <row r="112" spans="1:7" x14ac:dyDescent="0.3">
      <c r="A112" s="2">
        <v>44824</v>
      </c>
      <c r="B112" s="3" t="s">
        <v>27</v>
      </c>
      <c r="C112" s="4">
        <v>4</v>
      </c>
      <c r="D112" s="3" t="s">
        <v>229</v>
      </c>
      <c r="E112" s="3" t="s">
        <v>230</v>
      </c>
      <c r="F112" s="4">
        <v>291</v>
      </c>
      <c r="G112" s="4">
        <v>460</v>
      </c>
    </row>
    <row r="113" spans="1:7" x14ac:dyDescent="0.3">
      <c r="A113" s="2">
        <v>44825</v>
      </c>
      <c r="B113" s="3" t="s">
        <v>4</v>
      </c>
      <c r="C113" s="4">
        <v>4</v>
      </c>
      <c r="D113" s="3" t="s">
        <v>231</v>
      </c>
      <c r="E113" s="3" t="s">
        <v>232</v>
      </c>
      <c r="F113" s="4">
        <v>437</v>
      </c>
      <c r="G113" s="4">
        <v>915</v>
      </c>
    </row>
    <row r="114" spans="1:7" x14ac:dyDescent="0.3">
      <c r="A114" s="2">
        <v>44825</v>
      </c>
      <c r="B114" s="3" t="s">
        <v>10</v>
      </c>
      <c r="C114" s="4">
        <v>4</v>
      </c>
      <c r="D114" s="3" t="s">
        <v>81</v>
      </c>
      <c r="E114" s="3" t="s">
        <v>233</v>
      </c>
      <c r="F114" s="4">
        <v>339</v>
      </c>
      <c r="G114" s="4">
        <v>460</v>
      </c>
    </row>
    <row r="115" spans="1:7" x14ac:dyDescent="0.3">
      <c r="A115" s="2">
        <v>44825</v>
      </c>
      <c r="B115" s="3" t="s">
        <v>3</v>
      </c>
      <c r="C115" s="4">
        <v>3</v>
      </c>
      <c r="D115" s="3" t="s">
        <v>234</v>
      </c>
      <c r="E115" s="3" t="s">
        <v>235</v>
      </c>
      <c r="F115" s="4">
        <v>404</v>
      </c>
      <c r="G115" s="4">
        <v>460</v>
      </c>
    </row>
    <row r="116" spans="1:7" x14ac:dyDescent="0.3">
      <c r="A116" s="2">
        <v>44825</v>
      </c>
      <c r="B116" s="3" t="s">
        <v>6</v>
      </c>
      <c r="C116" s="4">
        <v>3</v>
      </c>
      <c r="D116" s="3" t="s">
        <v>236</v>
      </c>
      <c r="E116" s="3" t="s">
        <v>237</v>
      </c>
      <c r="F116" s="4">
        <v>339</v>
      </c>
      <c r="G116" s="4">
        <v>460</v>
      </c>
    </row>
    <row r="117" spans="1:7" x14ac:dyDescent="0.3">
      <c r="A117" s="2">
        <v>44825</v>
      </c>
      <c r="B117" s="3" t="s">
        <v>17</v>
      </c>
      <c r="C117" s="4">
        <v>6</v>
      </c>
      <c r="D117" s="3" t="s">
        <v>238</v>
      </c>
      <c r="E117" s="3" t="s">
        <v>239</v>
      </c>
      <c r="F117" s="4">
        <v>488</v>
      </c>
      <c r="G117" s="4">
        <v>884</v>
      </c>
    </row>
    <row r="118" spans="1:7" x14ac:dyDescent="0.3">
      <c r="A118" s="2">
        <v>44825</v>
      </c>
      <c r="B118" s="3" t="s">
        <v>7</v>
      </c>
      <c r="C118" s="4">
        <v>4</v>
      </c>
      <c r="D118" s="3" t="s">
        <v>240</v>
      </c>
      <c r="E118" s="3" t="s">
        <v>241</v>
      </c>
      <c r="F118" s="4">
        <v>566</v>
      </c>
      <c r="G118" s="4">
        <v>652</v>
      </c>
    </row>
    <row r="119" spans="1:7" x14ac:dyDescent="0.3">
      <c r="A119" s="2">
        <v>44825</v>
      </c>
      <c r="B119" s="3" t="s">
        <v>27</v>
      </c>
      <c r="C119" s="4">
        <v>3</v>
      </c>
      <c r="D119" s="3" t="s">
        <v>242</v>
      </c>
      <c r="E119" s="3" t="s">
        <v>243</v>
      </c>
      <c r="F119" s="4">
        <v>364</v>
      </c>
      <c r="G119" s="4">
        <v>460</v>
      </c>
    </row>
    <row r="120" spans="1:7" x14ac:dyDescent="0.3">
      <c r="A120" s="2">
        <v>44826</v>
      </c>
      <c r="B120" s="3" t="s">
        <v>4</v>
      </c>
      <c r="C120" s="4">
        <v>4</v>
      </c>
      <c r="D120" s="3" t="s">
        <v>15</v>
      </c>
      <c r="E120" s="3" t="s">
        <v>244</v>
      </c>
      <c r="F120" s="4">
        <v>428</v>
      </c>
      <c r="G120" s="4">
        <v>845</v>
      </c>
    </row>
    <row r="121" spans="1:7" x14ac:dyDescent="0.3">
      <c r="A121" s="2">
        <v>44826</v>
      </c>
      <c r="B121" s="3" t="s">
        <v>10</v>
      </c>
      <c r="C121" s="4">
        <v>4</v>
      </c>
      <c r="D121" s="3" t="s">
        <v>245</v>
      </c>
      <c r="E121" s="3" t="s">
        <v>246</v>
      </c>
      <c r="F121" s="4">
        <v>276</v>
      </c>
      <c r="G121" s="4">
        <v>460</v>
      </c>
    </row>
    <row r="122" spans="1:7" x14ac:dyDescent="0.3">
      <c r="A122" s="2">
        <v>44826</v>
      </c>
      <c r="B122" s="3" t="s">
        <v>3</v>
      </c>
      <c r="C122" s="4">
        <v>3</v>
      </c>
      <c r="D122" s="3" t="s">
        <v>247</v>
      </c>
      <c r="E122" s="3" t="s">
        <v>248</v>
      </c>
      <c r="F122" s="4">
        <v>315</v>
      </c>
      <c r="G122" s="4">
        <v>460</v>
      </c>
    </row>
    <row r="123" spans="1:7" x14ac:dyDescent="0.3">
      <c r="A123" s="2">
        <v>44826</v>
      </c>
      <c r="B123" s="3" t="s">
        <v>6</v>
      </c>
      <c r="C123" s="4">
        <v>4</v>
      </c>
      <c r="D123" s="3" t="s">
        <v>249</v>
      </c>
      <c r="E123" s="3" t="s">
        <v>250</v>
      </c>
      <c r="F123" s="4">
        <v>353</v>
      </c>
      <c r="G123" s="4">
        <v>734</v>
      </c>
    </row>
    <row r="124" spans="1:7" x14ac:dyDescent="0.3">
      <c r="A124" s="2">
        <v>44826</v>
      </c>
      <c r="B124" s="3" t="s">
        <v>17</v>
      </c>
      <c r="C124" s="4">
        <v>6</v>
      </c>
      <c r="D124" s="3" t="s">
        <v>251</v>
      </c>
      <c r="E124" s="3" t="s">
        <v>252</v>
      </c>
      <c r="F124" s="4">
        <v>521</v>
      </c>
      <c r="G124" s="4">
        <v>731</v>
      </c>
    </row>
    <row r="125" spans="1:7" x14ac:dyDescent="0.3">
      <c r="A125" s="2">
        <v>44826</v>
      </c>
      <c r="B125" s="3" t="s">
        <v>2</v>
      </c>
      <c r="C125" s="4">
        <v>2</v>
      </c>
      <c r="D125" s="3" t="s">
        <v>253</v>
      </c>
      <c r="E125" s="3" t="s">
        <v>254</v>
      </c>
      <c r="F125" s="4">
        <v>458</v>
      </c>
      <c r="G125" s="4">
        <v>487</v>
      </c>
    </row>
    <row r="126" spans="1:7" x14ac:dyDescent="0.3">
      <c r="A126" s="2">
        <v>44826</v>
      </c>
      <c r="B126" s="3" t="s">
        <v>27</v>
      </c>
      <c r="C126" s="4">
        <v>3</v>
      </c>
      <c r="D126" s="3" t="s">
        <v>255</v>
      </c>
      <c r="E126" s="3" t="s">
        <v>256</v>
      </c>
      <c r="F126" s="4">
        <v>405</v>
      </c>
      <c r="G126" s="4">
        <v>460</v>
      </c>
    </row>
    <row r="127" spans="1:7" x14ac:dyDescent="0.3">
      <c r="A127" s="2">
        <v>44826</v>
      </c>
      <c r="B127" s="3" t="s">
        <v>28</v>
      </c>
      <c r="C127" s="4">
        <v>4</v>
      </c>
      <c r="D127" s="3" t="s">
        <v>257</v>
      </c>
      <c r="E127" s="3" t="s">
        <v>258</v>
      </c>
      <c r="F127" s="4">
        <v>278</v>
      </c>
      <c r="G127" s="4">
        <v>460</v>
      </c>
    </row>
    <row r="128" spans="1:7" x14ac:dyDescent="0.3">
      <c r="A128" s="2">
        <v>44827</v>
      </c>
      <c r="B128" s="3" t="s">
        <v>4</v>
      </c>
      <c r="C128" s="4">
        <v>4</v>
      </c>
      <c r="D128" s="3" t="s">
        <v>259</v>
      </c>
      <c r="E128" s="3" t="s">
        <v>260</v>
      </c>
      <c r="F128" s="4">
        <v>297</v>
      </c>
      <c r="G128" s="4">
        <v>460</v>
      </c>
    </row>
    <row r="129" spans="1:7" x14ac:dyDescent="0.3">
      <c r="A129" s="2">
        <v>44827</v>
      </c>
      <c r="B129" s="3" t="s">
        <v>10</v>
      </c>
      <c r="C129" s="4">
        <v>2</v>
      </c>
      <c r="D129" s="3" t="s">
        <v>236</v>
      </c>
      <c r="E129" s="3" t="s">
        <v>261</v>
      </c>
      <c r="F129" s="4">
        <v>454</v>
      </c>
      <c r="G129" s="4">
        <v>466</v>
      </c>
    </row>
    <row r="130" spans="1:7" x14ac:dyDescent="0.3">
      <c r="A130" s="2">
        <v>44827</v>
      </c>
      <c r="B130" s="3" t="s">
        <v>3</v>
      </c>
      <c r="C130" s="4">
        <v>3</v>
      </c>
      <c r="D130" s="3" t="s">
        <v>69</v>
      </c>
      <c r="E130" s="3" t="s">
        <v>237</v>
      </c>
      <c r="F130" s="4">
        <v>319</v>
      </c>
      <c r="G130" s="4">
        <v>460</v>
      </c>
    </row>
    <row r="131" spans="1:7" x14ac:dyDescent="0.3">
      <c r="A131" s="2">
        <v>44827</v>
      </c>
      <c r="B131" s="3" t="s">
        <v>6</v>
      </c>
      <c r="C131" s="4">
        <v>3</v>
      </c>
      <c r="D131" s="3" t="s">
        <v>262</v>
      </c>
      <c r="E131" s="3" t="s">
        <v>263</v>
      </c>
      <c r="F131" s="4">
        <v>235</v>
      </c>
      <c r="G131" s="4">
        <v>460</v>
      </c>
    </row>
    <row r="132" spans="1:7" x14ac:dyDescent="0.3">
      <c r="A132" s="2">
        <v>44827</v>
      </c>
      <c r="B132" s="3" t="s">
        <v>17</v>
      </c>
      <c r="C132" s="4">
        <v>5</v>
      </c>
      <c r="D132" s="3" t="s">
        <v>264</v>
      </c>
      <c r="E132" s="3" t="s">
        <v>265</v>
      </c>
      <c r="F132" s="4">
        <v>362</v>
      </c>
      <c r="G132" s="4">
        <v>936</v>
      </c>
    </row>
    <row r="133" spans="1:7" x14ac:dyDescent="0.3">
      <c r="A133" s="2">
        <v>44827</v>
      </c>
      <c r="B133" s="3" t="s">
        <v>2</v>
      </c>
      <c r="C133" s="4">
        <v>3</v>
      </c>
      <c r="D133" s="3" t="s">
        <v>266</v>
      </c>
      <c r="E133" s="3" t="s">
        <v>267</v>
      </c>
      <c r="F133" s="4">
        <v>481</v>
      </c>
      <c r="G133" s="4">
        <v>506</v>
      </c>
    </row>
    <row r="134" spans="1:7" x14ac:dyDescent="0.3">
      <c r="A134" s="2">
        <v>44827</v>
      </c>
      <c r="B134" s="3" t="s">
        <v>24</v>
      </c>
      <c r="C134" s="4">
        <v>1</v>
      </c>
      <c r="D134" s="3" t="s">
        <v>268</v>
      </c>
      <c r="E134" s="3" t="s">
        <v>269</v>
      </c>
      <c r="F134" s="4">
        <v>109</v>
      </c>
      <c r="G134" s="4">
        <v>460</v>
      </c>
    </row>
    <row r="135" spans="1:7" x14ac:dyDescent="0.3">
      <c r="A135" s="2">
        <v>44827</v>
      </c>
      <c r="B135" s="3" t="s">
        <v>27</v>
      </c>
      <c r="C135" s="4">
        <v>5</v>
      </c>
      <c r="D135" s="3" t="s">
        <v>270</v>
      </c>
      <c r="E135" s="3" t="s">
        <v>271</v>
      </c>
      <c r="F135" s="4">
        <v>370</v>
      </c>
      <c r="G135" s="4">
        <v>460</v>
      </c>
    </row>
    <row r="136" spans="1:7" x14ac:dyDescent="0.3">
      <c r="A136" s="2">
        <v>44827</v>
      </c>
      <c r="B136" s="3" t="s">
        <v>28</v>
      </c>
      <c r="C136" s="4">
        <v>4</v>
      </c>
      <c r="D136" s="3" t="s">
        <v>272</v>
      </c>
      <c r="E136" s="3" t="s">
        <v>273</v>
      </c>
      <c r="F136" s="4">
        <v>327</v>
      </c>
      <c r="G136" s="4">
        <v>460</v>
      </c>
    </row>
    <row r="137" spans="1:7" x14ac:dyDescent="0.3">
      <c r="A137" s="2">
        <v>44830</v>
      </c>
      <c r="B137" s="3" t="s">
        <v>4</v>
      </c>
      <c r="C137" s="4">
        <v>5</v>
      </c>
      <c r="D137" s="3" t="s">
        <v>274</v>
      </c>
      <c r="E137" s="3" t="s">
        <v>275</v>
      </c>
      <c r="F137" s="4">
        <v>497</v>
      </c>
      <c r="G137" s="4">
        <v>686</v>
      </c>
    </row>
    <row r="138" spans="1:7" x14ac:dyDescent="0.3">
      <c r="A138" s="2">
        <v>44830</v>
      </c>
      <c r="B138" s="3" t="s">
        <v>10</v>
      </c>
      <c r="C138" s="4">
        <v>3</v>
      </c>
      <c r="D138" s="3" t="s">
        <v>276</v>
      </c>
      <c r="E138" s="3" t="s">
        <v>277</v>
      </c>
      <c r="F138" s="4">
        <v>570</v>
      </c>
      <c r="G138" s="4">
        <v>736</v>
      </c>
    </row>
    <row r="139" spans="1:7" x14ac:dyDescent="0.3">
      <c r="A139" s="2">
        <v>44830</v>
      </c>
      <c r="B139" s="3" t="s">
        <v>3</v>
      </c>
      <c r="C139" s="4">
        <v>4</v>
      </c>
      <c r="D139" s="3" t="s">
        <v>278</v>
      </c>
      <c r="E139" s="3" t="s">
        <v>279</v>
      </c>
      <c r="F139" s="4">
        <v>330</v>
      </c>
      <c r="G139" s="4">
        <v>460</v>
      </c>
    </row>
    <row r="140" spans="1:7" x14ac:dyDescent="0.3">
      <c r="A140" s="2">
        <v>44830</v>
      </c>
      <c r="B140" s="3" t="s">
        <v>6</v>
      </c>
      <c r="C140" s="4">
        <v>5</v>
      </c>
      <c r="D140" s="3" t="s">
        <v>280</v>
      </c>
      <c r="E140" s="3" t="s">
        <v>281</v>
      </c>
      <c r="F140" s="4">
        <v>563</v>
      </c>
      <c r="G140" s="4">
        <v>813</v>
      </c>
    </row>
    <row r="141" spans="1:7" x14ac:dyDescent="0.3">
      <c r="A141" s="2">
        <v>44830</v>
      </c>
      <c r="B141" s="3" t="s">
        <v>17</v>
      </c>
      <c r="C141" s="4">
        <v>6</v>
      </c>
      <c r="D141" s="3" t="s">
        <v>282</v>
      </c>
      <c r="E141" s="3" t="s">
        <v>283</v>
      </c>
      <c r="F141" s="4">
        <v>439</v>
      </c>
      <c r="G141" s="4">
        <v>911</v>
      </c>
    </row>
    <row r="142" spans="1:7" x14ac:dyDescent="0.3">
      <c r="A142" s="2">
        <v>44830</v>
      </c>
      <c r="B142" s="3" t="s">
        <v>7</v>
      </c>
      <c r="C142" s="4">
        <v>4</v>
      </c>
      <c r="D142" s="3" t="s">
        <v>284</v>
      </c>
      <c r="E142" s="3" t="s">
        <v>285</v>
      </c>
      <c r="F142" s="4">
        <v>299</v>
      </c>
      <c r="G142" s="4">
        <v>460</v>
      </c>
    </row>
    <row r="143" spans="1:7" x14ac:dyDescent="0.3">
      <c r="A143" s="2">
        <v>44830</v>
      </c>
      <c r="B143" s="3" t="s">
        <v>24</v>
      </c>
      <c r="C143" s="4">
        <v>3</v>
      </c>
      <c r="D143" s="3" t="s">
        <v>286</v>
      </c>
      <c r="E143" s="3" t="s">
        <v>287</v>
      </c>
      <c r="F143" s="4">
        <v>404</v>
      </c>
      <c r="G143" s="4">
        <v>463</v>
      </c>
    </row>
    <row r="144" spans="1:7" x14ac:dyDescent="0.3">
      <c r="A144" s="2">
        <v>44830</v>
      </c>
      <c r="B144" s="3" t="s">
        <v>27</v>
      </c>
      <c r="C144" s="4">
        <v>2</v>
      </c>
      <c r="D144" s="3" t="s">
        <v>288</v>
      </c>
      <c r="E144" s="3" t="s">
        <v>289</v>
      </c>
      <c r="F144" s="4">
        <v>389</v>
      </c>
      <c r="G144" s="4">
        <v>460</v>
      </c>
    </row>
    <row r="145" spans="1:7" x14ac:dyDescent="0.3">
      <c r="A145" s="2">
        <v>44830</v>
      </c>
      <c r="B145" s="3" t="s">
        <v>28</v>
      </c>
      <c r="C145" s="4">
        <v>3</v>
      </c>
      <c r="D145" s="3" t="s">
        <v>290</v>
      </c>
      <c r="E145" s="3" t="s">
        <v>291</v>
      </c>
      <c r="F145" s="4">
        <v>389</v>
      </c>
      <c r="G145" s="4">
        <v>460</v>
      </c>
    </row>
    <row r="146" spans="1:7" x14ac:dyDescent="0.3">
      <c r="A146" s="2">
        <v>44831</v>
      </c>
      <c r="B146" s="3" t="s">
        <v>4</v>
      </c>
      <c r="C146" s="4">
        <v>3</v>
      </c>
      <c r="D146" s="3" t="s">
        <v>292</v>
      </c>
      <c r="E146" s="3" t="s">
        <v>293</v>
      </c>
      <c r="F146" s="4">
        <v>480</v>
      </c>
      <c r="G146" s="4">
        <v>764</v>
      </c>
    </row>
    <row r="147" spans="1:7" x14ac:dyDescent="0.3">
      <c r="A147" s="2">
        <v>44831</v>
      </c>
      <c r="B147" s="3" t="s">
        <v>10</v>
      </c>
      <c r="C147" s="4">
        <v>4</v>
      </c>
      <c r="D147" s="3" t="s">
        <v>294</v>
      </c>
      <c r="E147" s="3" t="s">
        <v>295</v>
      </c>
      <c r="F147" s="4">
        <v>476</v>
      </c>
      <c r="G147" s="4">
        <v>535</v>
      </c>
    </row>
    <row r="148" spans="1:7" x14ac:dyDescent="0.3">
      <c r="A148" s="2">
        <v>44831</v>
      </c>
      <c r="B148" s="3" t="s">
        <v>6</v>
      </c>
      <c r="C148" s="4">
        <v>6</v>
      </c>
      <c r="D148" s="3" t="s">
        <v>296</v>
      </c>
      <c r="E148" s="3" t="s">
        <v>297</v>
      </c>
      <c r="F148" s="4">
        <v>310</v>
      </c>
      <c r="G148" s="4">
        <v>461</v>
      </c>
    </row>
    <row r="149" spans="1:7" x14ac:dyDescent="0.3">
      <c r="A149" s="2">
        <v>44831</v>
      </c>
      <c r="B149" s="3" t="s">
        <v>17</v>
      </c>
      <c r="C149" s="4">
        <v>6</v>
      </c>
      <c r="D149" s="3" t="s">
        <v>298</v>
      </c>
      <c r="E149" s="3" t="s">
        <v>299</v>
      </c>
      <c r="F149" s="4">
        <v>371</v>
      </c>
      <c r="G149" s="4">
        <v>460</v>
      </c>
    </row>
    <row r="150" spans="1:7" x14ac:dyDescent="0.3">
      <c r="A150" s="2">
        <v>44831</v>
      </c>
      <c r="B150" s="3" t="s">
        <v>2</v>
      </c>
      <c r="C150" s="4">
        <v>3</v>
      </c>
      <c r="D150" s="3" t="s">
        <v>300</v>
      </c>
      <c r="E150" s="3" t="s">
        <v>301</v>
      </c>
      <c r="F150" s="4">
        <v>411</v>
      </c>
      <c r="G150" s="4">
        <v>460</v>
      </c>
    </row>
    <row r="151" spans="1:7" x14ac:dyDescent="0.3">
      <c r="A151" s="2">
        <v>44831</v>
      </c>
      <c r="B151" s="3" t="s">
        <v>27</v>
      </c>
      <c r="C151" s="4">
        <v>5</v>
      </c>
      <c r="D151" s="3" t="s">
        <v>302</v>
      </c>
      <c r="E151" s="3" t="s">
        <v>303</v>
      </c>
      <c r="F151" s="4">
        <v>323</v>
      </c>
      <c r="G151" s="4">
        <v>460</v>
      </c>
    </row>
    <row r="152" spans="1:7" x14ac:dyDescent="0.3">
      <c r="A152" s="2">
        <v>44831</v>
      </c>
      <c r="B152" s="3" t="s">
        <v>28</v>
      </c>
      <c r="C152" s="4">
        <v>3</v>
      </c>
      <c r="D152" s="3" t="s">
        <v>304</v>
      </c>
      <c r="E152" s="3" t="s">
        <v>305</v>
      </c>
      <c r="F152" s="4">
        <v>367</v>
      </c>
      <c r="G152" s="4">
        <v>460</v>
      </c>
    </row>
    <row r="153" spans="1:7" x14ac:dyDescent="0.3">
      <c r="A153" s="2">
        <v>44833</v>
      </c>
      <c r="B153" s="3" t="s">
        <v>4</v>
      </c>
      <c r="C153" s="4">
        <v>7</v>
      </c>
      <c r="D153" s="3" t="s">
        <v>306</v>
      </c>
      <c r="E153" s="3" t="s">
        <v>307</v>
      </c>
      <c r="F153" s="4">
        <v>629</v>
      </c>
      <c r="G153" s="4">
        <v>926</v>
      </c>
    </row>
    <row r="154" spans="1:7" x14ac:dyDescent="0.3">
      <c r="A154" s="2">
        <v>44833</v>
      </c>
      <c r="B154" s="3" t="s">
        <v>10</v>
      </c>
      <c r="C154" s="4">
        <v>4</v>
      </c>
      <c r="D154" s="3" t="s">
        <v>308</v>
      </c>
      <c r="E154" s="3" t="s">
        <v>309</v>
      </c>
      <c r="F154" s="4">
        <v>370</v>
      </c>
      <c r="G154" s="4">
        <v>460</v>
      </c>
    </row>
    <row r="155" spans="1:7" x14ac:dyDescent="0.3">
      <c r="A155" s="2">
        <v>44833</v>
      </c>
      <c r="B155" s="3" t="s">
        <v>3</v>
      </c>
      <c r="C155" s="4">
        <v>5</v>
      </c>
      <c r="D155" s="3" t="s">
        <v>310</v>
      </c>
      <c r="E155" s="3" t="s">
        <v>311</v>
      </c>
      <c r="F155" s="4">
        <v>433</v>
      </c>
      <c r="G155" s="4">
        <v>675</v>
      </c>
    </row>
    <row r="156" spans="1:7" x14ac:dyDescent="0.3">
      <c r="A156" s="2">
        <v>44833</v>
      </c>
      <c r="B156" s="3" t="s">
        <v>6</v>
      </c>
      <c r="C156" s="4">
        <v>4</v>
      </c>
      <c r="D156" s="3" t="s">
        <v>312</v>
      </c>
      <c r="E156" s="3" t="s">
        <v>313</v>
      </c>
      <c r="F156" s="4">
        <v>422</v>
      </c>
      <c r="G156" s="4">
        <v>481</v>
      </c>
    </row>
    <row r="157" spans="1:7" x14ac:dyDescent="0.3">
      <c r="A157" s="2">
        <v>44833</v>
      </c>
      <c r="B157" s="3" t="s">
        <v>17</v>
      </c>
      <c r="C157" s="4">
        <v>4</v>
      </c>
      <c r="D157" s="3" t="s">
        <v>314</v>
      </c>
      <c r="E157" s="3" t="s">
        <v>315</v>
      </c>
      <c r="F157" s="4">
        <v>391</v>
      </c>
      <c r="G157" s="4">
        <v>460</v>
      </c>
    </row>
    <row r="158" spans="1:7" x14ac:dyDescent="0.3">
      <c r="A158" s="2">
        <v>44833</v>
      </c>
      <c r="B158" s="3" t="s">
        <v>7</v>
      </c>
      <c r="C158" s="4">
        <v>4</v>
      </c>
      <c r="D158" s="3" t="s">
        <v>316</v>
      </c>
      <c r="E158" s="3" t="s">
        <v>317</v>
      </c>
      <c r="F158" s="4">
        <v>375</v>
      </c>
      <c r="G158" s="4">
        <v>460</v>
      </c>
    </row>
    <row r="159" spans="1:7" x14ac:dyDescent="0.3">
      <c r="A159" s="2">
        <v>44833</v>
      </c>
      <c r="B159" s="3" t="s">
        <v>2</v>
      </c>
      <c r="C159" s="4">
        <v>2</v>
      </c>
      <c r="D159" s="3" t="s">
        <v>318</v>
      </c>
      <c r="E159" s="3" t="s">
        <v>319</v>
      </c>
      <c r="F159" s="4">
        <v>346</v>
      </c>
      <c r="G159" s="4">
        <v>460</v>
      </c>
    </row>
    <row r="160" spans="1:7" x14ac:dyDescent="0.3">
      <c r="A160" s="2">
        <v>44833</v>
      </c>
      <c r="B160" s="3" t="s">
        <v>27</v>
      </c>
      <c r="C160" s="4">
        <v>4</v>
      </c>
      <c r="D160" s="3" t="s">
        <v>320</v>
      </c>
      <c r="E160" s="3" t="s">
        <v>321</v>
      </c>
      <c r="F160" s="4">
        <v>321</v>
      </c>
      <c r="G160" s="4">
        <v>460</v>
      </c>
    </row>
    <row r="161" spans="1:7" x14ac:dyDescent="0.3">
      <c r="A161" s="2">
        <v>44833</v>
      </c>
      <c r="B161" s="3" t="s">
        <v>28</v>
      </c>
      <c r="C161" s="4">
        <v>4</v>
      </c>
      <c r="D161" s="3" t="s">
        <v>322</v>
      </c>
      <c r="E161" s="3" t="s">
        <v>323</v>
      </c>
      <c r="F161" s="4">
        <v>416</v>
      </c>
      <c r="G161" s="4">
        <v>460</v>
      </c>
    </row>
    <row r="162" spans="1:7" x14ac:dyDescent="0.3">
      <c r="A162" s="2">
        <v>44834</v>
      </c>
      <c r="B162" s="3" t="s">
        <v>4</v>
      </c>
      <c r="C162" s="4">
        <v>5</v>
      </c>
      <c r="D162" s="3" t="s">
        <v>324</v>
      </c>
      <c r="E162" s="3" t="s">
        <v>325</v>
      </c>
      <c r="F162" s="4">
        <v>544</v>
      </c>
      <c r="G162" s="4">
        <v>881</v>
      </c>
    </row>
    <row r="163" spans="1:7" x14ac:dyDescent="0.3">
      <c r="A163" s="2">
        <v>44834</v>
      </c>
      <c r="B163" s="3" t="s">
        <v>10</v>
      </c>
      <c r="C163" s="4">
        <v>4</v>
      </c>
      <c r="D163" s="3" t="s">
        <v>326</v>
      </c>
      <c r="E163" s="3" t="s">
        <v>327</v>
      </c>
      <c r="F163" s="4">
        <v>396</v>
      </c>
      <c r="G163" s="4">
        <v>460</v>
      </c>
    </row>
    <row r="164" spans="1:7" x14ac:dyDescent="0.3">
      <c r="A164" s="2">
        <v>44834</v>
      </c>
      <c r="B164" s="3" t="s">
        <v>3</v>
      </c>
      <c r="C164" s="4">
        <v>3</v>
      </c>
      <c r="D164" s="3" t="s">
        <v>328</v>
      </c>
      <c r="E164" s="3" t="s">
        <v>329</v>
      </c>
      <c r="F164" s="4">
        <v>437</v>
      </c>
      <c r="G164" s="4">
        <v>503</v>
      </c>
    </row>
    <row r="165" spans="1:7" x14ac:dyDescent="0.3">
      <c r="A165" s="2">
        <v>44834</v>
      </c>
      <c r="B165" s="3" t="s">
        <v>6</v>
      </c>
      <c r="C165" s="4">
        <v>4</v>
      </c>
      <c r="D165" s="3" t="s">
        <v>330</v>
      </c>
      <c r="E165" s="3" t="s">
        <v>331</v>
      </c>
      <c r="F165" s="4">
        <v>426</v>
      </c>
      <c r="G165" s="4">
        <v>805</v>
      </c>
    </row>
    <row r="166" spans="1:7" x14ac:dyDescent="0.3">
      <c r="A166" s="2">
        <v>44834</v>
      </c>
      <c r="B166" s="3" t="s">
        <v>17</v>
      </c>
      <c r="C166" s="4">
        <v>4</v>
      </c>
      <c r="D166" s="3" t="s">
        <v>332</v>
      </c>
      <c r="E166" s="3" t="s">
        <v>333</v>
      </c>
      <c r="F166" s="4">
        <v>334</v>
      </c>
      <c r="G166" s="4">
        <v>460</v>
      </c>
    </row>
    <row r="167" spans="1:7" x14ac:dyDescent="0.3">
      <c r="A167" s="2">
        <v>44834</v>
      </c>
      <c r="B167" s="3" t="s">
        <v>7</v>
      </c>
      <c r="C167" s="4">
        <v>2</v>
      </c>
      <c r="D167" s="3" t="s">
        <v>334</v>
      </c>
      <c r="E167" s="3" t="s">
        <v>335</v>
      </c>
      <c r="F167" s="4">
        <v>142</v>
      </c>
      <c r="G167" s="4">
        <v>501</v>
      </c>
    </row>
    <row r="168" spans="1:7" x14ac:dyDescent="0.3">
      <c r="A168" s="2">
        <v>44834</v>
      </c>
      <c r="B168" s="3" t="s">
        <v>2</v>
      </c>
      <c r="C168" s="4">
        <v>3</v>
      </c>
      <c r="D168" s="3" t="s">
        <v>336</v>
      </c>
      <c r="E168" s="3" t="s">
        <v>337</v>
      </c>
      <c r="F168" s="4">
        <v>428</v>
      </c>
      <c r="G168" s="4">
        <v>467</v>
      </c>
    </row>
    <row r="169" spans="1:7" x14ac:dyDescent="0.3">
      <c r="A169" s="2">
        <v>44834</v>
      </c>
      <c r="B169" s="3" t="s">
        <v>24</v>
      </c>
      <c r="C169" s="4">
        <v>2</v>
      </c>
      <c r="D169" s="3" t="s">
        <v>22</v>
      </c>
      <c r="E169" s="3" t="s">
        <v>338</v>
      </c>
      <c r="F169" s="4">
        <v>336</v>
      </c>
      <c r="G169" s="4">
        <v>460</v>
      </c>
    </row>
    <row r="170" spans="1:7" x14ac:dyDescent="0.3">
      <c r="A170" s="2">
        <v>44834</v>
      </c>
      <c r="B170" s="3" t="s">
        <v>27</v>
      </c>
      <c r="C170" s="4">
        <v>5</v>
      </c>
      <c r="D170" s="3" t="s">
        <v>339</v>
      </c>
      <c r="E170" s="3" t="s">
        <v>340</v>
      </c>
      <c r="F170" s="4">
        <v>335</v>
      </c>
      <c r="G170" s="4">
        <v>460</v>
      </c>
    </row>
    <row r="171" spans="1:7" x14ac:dyDescent="0.3">
      <c r="A171" s="2">
        <v>44834</v>
      </c>
      <c r="B171" s="3" t="s">
        <v>28</v>
      </c>
      <c r="C171" s="4">
        <v>5</v>
      </c>
      <c r="D171" s="3" t="s">
        <v>341</v>
      </c>
      <c r="E171" s="3" t="s">
        <v>342</v>
      </c>
      <c r="F171" s="4">
        <v>334</v>
      </c>
      <c r="G171" s="4">
        <v>460</v>
      </c>
    </row>
  </sheetData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F87B62-972A-4E36-AE24-3983508516FD}">
  <sheetPr>
    <tabColor rgb="FFFF0000"/>
  </sheetPr>
  <dimension ref="A1:D34"/>
  <sheetViews>
    <sheetView workbookViewId="0">
      <selection sqref="A1:D100"/>
    </sheetView>
  </sheetViews>
  <sheetFormatPr defaultRowHeight="14.4" x14ac:dyDescent="0.3"/>
  <cols>
    <col min="1" max="1" width="15.44140625" customWidth="1"/>
    <col min="2" max="2" width="14.33203125" style="76" bestFit="1" customWidth="1"/>
    <col min="3" max="3" width="7" bestFit="1" customWidth="1"/>
    <col min="4" max="4" width="12.88671875" bestFit="1" customWidth="1"/>
  </cols>
  <sheetData>
    <row r="1" spans="1:4" x14ac:dyDescent="0.3">
      <c r="A1" s="34" t="s">
        <v>1</v>
      </c>
      <c r="B1" s="79" t="s">
        <v>0</v>
      </c>
      <c r="C1" s="34" t="s">
        <v>374</v>
      </c>
      <c r="D1" s="34" t="s">
        <v>394</v>
      </c>
    </row>
    <row r="2" spans="1:4" x14ac:dyDescent="0.3">
      <c r="A2" s="35" t="s">
        <v>3</v>
      </c>
      <c r="B2" s="80">
        <v>45748</v>
      </c>
      <c r="C2" s="35" t="s">
        <v>377</v>
      </c>
      <c r="D2" s="36">
        <v>1</v>
      </c>
    </row>
    <row r="3" spans="1:4" x14ac:dyDescent="0.3">
      <c r="A3" s="35" t="s">
        <v>3</v>
      </c>
      <c r="B3" s="80">
        <v>45748</v>
      </c>
      <c r="C3" s="35" t="s">
        <v>376</v>
      </c>
      <c r="D3" s="36">
        <v>4</v>
      </c>
    </row>
    <row r="4" spans="1:4" x14ac:dyDescent="0.3">
      <c r="A4" s="35" t="s">
        <v>3</v>
      </c>
      <c r="B4" s="80">
        <v>45755</v>
      </c>
      <c r="C4" s="35" t="s">
        <v>376</v>
      </c>
      <c r="D4" s="36">
        <v>5</v>
      </c>
    </row>
    <row r="5" spans="1:4" x14ac:dyDescent="0.3">
      <c r="A5" s="35" t="s">
        <v>3</v>
      </c>
      <c r="B5" s="80">
        <v>45769</v>
      </c>
      <c r="C5" s="35" t="s">
        <v>376</v>
      </c>
      <c r="D5" s="36">
        <v>4</v>
      </c>
    </row>
    <row r="6" spans="1:4" x14ac:dyDescent="0.3">
      <c r="A6" s="35" t="s">
        <v>6</v>
      </c>
      <c r="B6" s="80">
        <v>45762</v>
      </c>
      <c r="C6" s="35" t="s">
        <v>377</v>
      </c>
      <c r="D6" s="36">
        <v>3</v>
      </c>
    </row>
    <row r="7" spans="1:4" x14ac:dyDescent="0.3">
      <c r="A7" s="35" t="s">
        <v>6</v>
      </c>
      <c r="B7" s="80">
        <v>45776</v>
      </c>
      <c r="C7" s="35" t="s">
        <v>377</v>
      </c>
      <c r="D7" s="36">
        <v>4</v>
      </c>
    </row>
    <row r="8" spans="1:4" x14ac:dyDescent="0.3">
      <c r="A8" s="35" t="s">
        <v>2</v>
      </c>
      <c r="B8" s="80">
        <v>45754</v>
      </c>
      <c r="C8" s="35" t="s">
        <v>395</v>
      </c>
      <c r="D8" s="36">
        <v>4</v>
      </c>
    </row>
    <row r="9" spans="1:4" x14ac:dyDescent="0.3">
      <c r="A9" s="35" t="s">
        <v>2</v>
      </c>
      <c r="B9" s="80">
        <v>45761</v>
      </c>
      <c r="C9" s="35" t="s">
        <v>395</v>
      </c>
      <c r="D9" s="36">
        <v>3</v>
      </c>
    </row>
    <row r="10" spans="1:4" x14ac:dyDescent="0.3">
      <c r="A10" s="35" t="s">
        <v>2</v>
      </c>
      <c r="B10" s="80">
        <v>45775</v>
      </c>
      <c r="C10" s="35" t="s">
        <v>395</v>
      </c>
      <c r="D10" s="36">
        <v>2</v>
      </c>
    </row>
    <row r="11" spans="1:4" x14ac:dyDescent="0.3">
      <c r="A11" s="35" t="s">
        <v>24</v>
      </c>
      <c r="B11" s="80">
        <v>45754</v>
      </c>
      <c r="C11" s="35" t="s">
        <v>375</v>
      </c>
      <c r="D11" s="36">
        <v>2</v>
      </c>
    </row>
    <row r="12" spans="1:4" x14ac:dyDescent="0.3">
      <c r="A12" s="35" t="s">
        <v>24</v>
      </c>
      <c r="B12" s="80">
        <v>45761</v>
      </c>
      <c r="C12" s="35" t="s">
        <v>375</v>
      </c>
      <c r="D12" s="36">
        <v>2</v>
      </c>
    </row>
    <row r="13" spans="1:4" x14ac:dyDescent="0.3">
      <c r="A13" s="35" t="s">
        <v>24</v>
      </c>
      <c r="B13" s="80">
        <v>45775</v>
      </c>
      <c r="C13" s="35" t="s">
        <v>375</v>
      </c>
      <c r="D13" s="36">
        <v>2</v>
      </c>
    </row>
    <row r="14" spans="1:4" ht="28.8" x14ac:dyDescent="0.3">
      <c r="A14" s="35" t="s">
        <v>460</v>
      </c>
      <c r="B14" s="80">
        <v>45764</v>
      </c>
      <c r="C14" s="35" t="s">
        <v>457</v>
      </c>
      <c r="D14" s="36">
        <v>2</v>
      </c>
    </row>
    <row r="15" spans="1:4" ht="28.8" x14ac:dyDescent="0.3">
      <c r="A15" s="35" t="s">
        <v>460</v>
      </c>
      <c r="B15" s="80">
        <v>45777</v>
      </c>
      <c r="C15" s="35" t="s">
        <v>457</v>
      </c>
      <c r="D15" s="36">
        <v>6</v>
      </c>
    </row>
    <row r="16" spans="1:4" x14ac:dyDescent="0.3">
      <c r="A16" s="35" t="s">
        <v>473</v>
      </c>
      <c r="B16" s="80">
        <v>45748</v>
      </c>
      <c r="C16" s="35" t="s">
        <v>459</v>
      </c>
      <c r="D16" s="36">
        <v>5</v>
      </c>
    </row>
    <row r="17" spans="1:4" x14ac:dyDescent="0.3">
      <c r="A17" s="35" t="s">
        <v>473</v>
      </c>
      <c r="B17" s="80">
        <v>45750</v>
      </c>
      <c r="C17" s="35" t="s">
        <v>459</v>
      </c>
      <c r="D17" s="36">
        <v>4</v>
      </c>
    </row>
    <row r="18" spans="1:4" x14ac:dyDescent="0.3">
      <c r="A18" s="35" t="s">
        <v>473</v>
      </c>
      <c r="B18" s="80">
        <v>45769</v>
      </c>
      <c r="C18" s="35" t="s">
        <v>459</v>
      </c>
      <c r="D18" s="36">
        <v>5</v>
      </c>
    </row>
    <row r="19" spans="1:4" x14ac:dyDescent="0.3">
      <c r="A19" s="35" t="s">
        <v>473</v>
      </c>
      <c r="B19" s="80">
        <v>45771</v>
      </c>
      <c r="C19" s="35" t="s">
        <v>459</v>
      </c>
      <c r="D19" s="36">
        <v>5</v>
      </c>
    </row>
    <row r="20" spans="1:4" x14ac:dyDescent="0.3">
      <c r="A20" s="35" t="s">
        <v>473</v>
      </c>
      <c r="B20" s="80">
        <v>45776</v>
      </c>
      <c r="C20" s="35" t="s">
        <v>459</v>
      </c>
      <c r="D20" s="36">
        <v>4</v>
      </c>
    </row>
    <row r="21" spans="1:4" x14ac:dyDescent="0.3">
      <c r="A21" s="35" t="s">
        <v>473</v>
      </c>
      <c r="B21" s="80">
        <v>45777</v>
      </c>
      <c r="C21" s="35" t="s">
        <v>459</v>
      </c>
      <c r="D21" s="36">
        <v>3</v>
      </c>
    </row>
    <row r="22" spans="1:4" x14ac:dyDescent="0.3">
      <c r="A22" s="35" t="s">
        <v>474</v>
      </c>
      <c r="B22" s="80">
        <v>45755</v>
      </c>
      <c r="C22" s="35" t="s">
        <v>459</v>
      </c>
      <c r="D22" s="36">
        <v>3</v>
      </c>
    </row>
    <row r="23" spans="1:4" x14ac:dyDescent="0.3">
      <c r="A23" s="35" t="s">
        <v>474</v>
      </c>
      <c r="B23" s="80">
        <v>45757</v>
      </c>
      <c r="C23" s="35" t="s">
        <v>459</v>
      </c>
      <c r="D23" s="36">
        <v>4</v>
      </c>
    </row>
    <row r="24" spans="1:4" x14ac:dyDescent="0.3">
      <c r="A24" s="35" t="s">
        <v>474</v>
      </c>
      <c r="B24" s="80">
        <v>45762</v>
      </c>
      <c r="C24" s="35" t="s">
        <v>459</v>
      </c>
      <c r="D24" s="36">
        <v>4</v>
      </c>
    </row>
    <row r="25" spans="1:4" x14ac:dyDescent="0.3">
      <c r="A25" s="35" t="s">
        <v>474</v>
      </c>
      <c r="B25" s="80">
        <v>45764</v>
      </c>
      <c r="C25" s="35" t="s">
        <v>459</v>
      </c>
      <c r="D25" s="36">
        <v>3</v>
      </c>
    </row>
    <row r="26" spans="1:4" x14ac:dyDescent="0.3">
      <c r="A26" s="35"/>
      <c r="B26" s="80"/>
      <c r="C26" s="35"/>
      <c r="D26" s="36"/>
    </row>
    <row r="27" spans="1:4" x14ac:dyDescent="0.3">
      <c r="A27" s="35"/>
      <c r="B27" s="80"/>
      <c r="C27" s="35"/>
      <c r="D27" s="36"/>
    </row>
    <row r="28" spans="1:4" x14ac:dyDescent="0.3">
      <c r="A28" s="35"/>
      <c r="B28" s="80"/>
      <c r="C28" s="35"/>
      <c r="D28" s="36"/>
    </row>
    <row r="29" spans="1:4" x14ac:dyDescent="0.3">
      <c r="A29" s="35"/>
      <c r="B29" s="80"/>
      <c r="C29" s="35"/>
      <c r="D29" s="36"/>
    </row>
    <row r="30" spans="1:4" x14ac:dyDescent="0.3">
      <c r="A30" s="35"/>
      <c r="B30" s="80"/>
      <c r="C30" s="35"/>
      <c r="D30" s="36"/>
    </row>
    <row r="31" spans="1:4" x14ac:dyDescent="0.3">
      <c r="A31" s="35"/>
      <c r="B31" s="80"/>
      <c r="C31" s="35"/>
      <c r="D31" s="36"/>
    </row>
    <row r="32" spans="1:4" x14ac:dyDescent="0.3">
      <c r="A32" s="35"/>
      <c r="B32" s="80"/>
      <c r="C32" s="35"/>
      <c r="D32" s="36"/>
    </row>
    <row r="33" spans="1:4" x14ac:dyDescent="0.3">
      <c r="A33" s="35"/>
      <c r="B33" s="80"/>
      <c r="C33" s="35"/>
      <c r="D33" s="36"/>
    </row>
    <row r="34" spans="1:4" x14ac:dyDescent="0.3">
      <c r="A34" s="35"/>
      <c r="B34" s="80"/>
      <c r="C34" s="35"/>
      <c r="D34" s="36"/>
    </row>
  </sheetData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E4C691-8CB7-4EFB-804F-EB2F5E4FF58A}">
  <dimension ref="A3:E111"/>
  <sheetViews>
    <sheetView workbookViewId="0">
      <selection activeCell="G20" sqref="G20"/>
    </sheetView>
  </sheetViews>
  <sheetFormatPr defaultRowHeight="14.4" x14ac:dyDescent="0.3"/>
  <cols>
    <col min="1" max="1" width="15.109375" style="69" bestFit="1" customWidth="1"/>
    <col min="2" max="2" width="12.44140625" style="57" bestFit="1" customWidth="1"/>
    <col min="3" max="3" width="15.21875" style="57" bestFit="1" customWidth="1"/>
    <col min="4" max="4" width="17.21875" style="57" bestFit="1" customWidth="1"/>
    <col min="5" max="5" width="19.88671875" style="57" bestFit="1" customWidth="1"/>
  </cols>
  <sheetData>
    <row r="3" spans="1:5" x14ac:dyDescent="0.3">
      <c r="A3" s="67" t="s">
        <v>387</v>
      </c>
      <c r="B3" s="57" t="s">
        <v>391</v>
      </c>
      <c r="C3" s="57" t="s">
        <v>389</v>
      </c>
      <c r="D3" s="57" t="s">
        <v>392</v>
      </c>
      <c r="E3" s="57" t="s">
        <v>390</v>
      </c>
    </row>
    <row r="4" spans="1:5" x14ac:dyDescent="0.3">
      <c r="A4" s="68" t="s">
        <v>388</v>
      </c>
    </row>
    <row r="5" spans="1:5" x14ac:dyDescent="0.3">
      <c r="A5"/>
      <c r="B5"/>
      <c r="C5"/>
      <c r="D5"/>
      <c r="E5"/>
    </row>
    <row r="6" spans="1:5" x14ac:dyDescent="0.3">
      <c r="A6"/>
      <c r="B6"/>
      <c r="C6"/>
      <c r="D6"/>
      <c r="E6"/>
    </row>
    <row r="7" spans="1:5" x14ac:dyDescent="0.3">
      <c r="A7"/>
      <c r="B7"/>
      <c r="C7"/>
      <c r="D7"/>
      <c r="E7"/>
    </row>
    <row r="8" spans="1:5" x14ac:dyDescent="0.3">
      <c r="A8"/>
      <c r="B8"/>
      <c r="C8"/>
      <c r="D8"/>
      <c r="E8"/>
    </row>
    <row r="9" spans="1:5" x14ac:dyDescent="0.3">
      <c r="A9"/>
      <c r="B9"/>
      <c r="C9"/>
      <c r="D9"/>
      <c r="E9"/>
    </row>
    <row r="10" spans="1:5" x14ac:dyDescent="0.3">
      <c r="A10"/>
      <c r="B10"/>
      <c r="C10"/>
      <c r="D10"/>
      <c r="E10"/>
    </row>
    <row r="11" spans="1:5" x14ac:dyDescent="0.3">
      <c r="A11"/>
      <c r="B11"/>
      <c r="C11"/>
      <c r="D11"/>
      <c r="E11"/>
    </row>
    <row r="12" spans="1:5" x14ac:dyDescent="0.3">
      <c r="A12"/>
      <c r="B12"/>
      <c r="C12"/>
      <c r="D12"/>
      <c r="E12"/>
    </row>
    <row r="13" spans="1:5" x14ac:dyDescent="0.3">
      <c r="A13"/>
      <c r="B13"/>
      <c r="C13"/>
      <c r="D13"/>
      <c r="E13"/>
    </row>
    <row r="14" spans="1:5" x14ac:dyDescent="0.3">
      <c r="A14"/>
      <c r="B14"/>
      <c r="C14"/>
      <c r="D14"/>
      <c r="E14"/>
    </row>
    <row r="15" spans="1:5" x14ac:dyDescent="0.3">
      <c r="A15"/>
      <c r="B15"/>
      <c r="C15"/>
      <c r="D15"/>
      <c r="E15"/>
    </row>
    <row r="16" spans="1:5" x14ac:dyDescent="0.3">
      <c r="A16"/>
      <c r="B16"/>
      <c r="C16"/>
      <c r="D16"/>
      <c r="E16"/>
    </row>
    <row r="17" spans="1:5" x14ac:dyDescent="0.3">
      <c r="A17"/>
      <c r="B17"/>
      <c r="C17"/>
      <c r="D17"/>
      <c r="E17"/>
    </row>
    <row r="18" spans="1:5" x14ac:dyDescent="0.3">
      <c r="A18"/>
      <c r="B18"/>
      <c r="C18"/>
      <c r="D18"/>
      <c r="E18"/>
    </row>
    <row r="19" spans="1:5" x14ac:dyDescent="0.3">
      <c r="A19"/>
      <c r="B19"/>
      <c r="C19"/>
      <c r="D19"/>
      <c r="E19"/>
    </row>
    <row r="20" spans="1:5" x14ac:dyDescent="0.3">
      <c r="A20"/>
      <c r="B20"/>
      <c r="C20"/>
      <c r="D20"/>
      <c r="E20"/>
    </row>
    <row r="21" spans="1:5" x14ac:dyDescent="0.3">
      <c r="A21"/>
      <c r="B21"/>
      <c r="C21"/>
      <c r="D21"/>
      <c r="E21"/>
    </row>
    <row r="22" spans="1:5" x14ac:dyDescent="0.3">
      <c r="A22"/>
      <c r="B22"/>
      <c r="C22"/>
      <c r="D22"/>
      <c r="E22"/>
    </row>
    <row r="23" spans="1:5" x14ac:dyDescent="0.3">
      <c r="A23"/>
      <c r="B23"/>
      <c r="C23"/>
      <c r="D23"/>
      <c r="E23"/>
    </row>
    <row r="24" spans="1:5" x14ac:dyDescent="0.3">
      <c r="A24"/>
      <c r="B24"/>
      <c r="C24"/>
      <c r="D24"/>
      <c r="E24"/>
    </row>
    <row r="25" spans="1:5" x14ac:dyDescent="0.3">
      <c r="A25"/>
      <c r="B25"/>
      <c r="C25"/>
      <c r="D25"/>
      <c r="E25"/>
    </row>
    <row r="26" spans="1:5" x14ac:dyDescent="0.3">
      <c r="A26"/>
      <c r="B26"/>
      <c r="C26"/>
      <c r="D26"/>
      <c r="E26"/>
    </row>
    <row r="27" spans="1:5" x14ac:dyDescent="0.3">
      <c r="A27"/>
      <c r="B27"/>
      <c r="C27"/>
      <c r="D27"/>
      <c r="E27"/>
    </row>
    <row r="28" spans="1:5" x14ac:dyDescent="0.3">
      <c r="A28"/>
      <c r="B28"/>
      <c r="C28"/>
      <c r="D28"/>
      <c r="E28"/>
    </row>
    <row r="29" spans="1:5" x14ac:dyDescent="0.3">
      <c r="A29"/>
      <c r="B29"/>
      <c r="C29"/>
      <c r="D29"/>
      <c r="E29"/>
    </row>
    <row r="30" spans="1:5" x14ac:dyDescent="0.3">
      <c r="A30"/>
      <c r="B30"/>
      <c r="C30"/>
      <c r="D30"/>
      <c r="E30"/>
    </row>
    <row r="31" spans="1:5" x14ac:dyDescent="0.3">
      <c r="A31"/>
      <c r="B31"/>
      <c r="C31"/>
      <c r="D31"/>
      <c r="E31"/>
    </row>
    <row r="32" spans="1:5" x14ac:dyDescent="0.3">
      <c r="A32"/>
      <c r="B32"/>
      <c r="C32"/>
      <c r="D32"/>
      <c r="E32"/>
    </row>
    <row r="33" spans="1:5" x14ac:dyDescent="0.3">
      <c r="A33"/>
      <c r="B33"/>
      <c r="C33"/>
      <c r="D33"/>
      <c r="E33"/>
    </row>
    <row r="34" spans="1:5" x14ac:dyDescent="0.3">
      <c r="A34"/>
      <c r="B34"/>
      <c r="C34"/>
      <c r="D34"/>
      <c r="E34"/>
    </row>
    <row r="35" spans="1:5" x14ac:dyDescent="0.3">
      <c r="A35"/>
      <c r="B35"/>
      <c r="C35"/>
      <c r="D35"/>
      <c r="E35"/>
    </row>
    <row r="36" spans="1:5" x14ac:dyDescent="0.3">
      <c r="A36"/>
      <c r="B36"/>
      <c r="C36"/>
      <c r="D36"/>
      <c r="E36"/>
    </row>
    <row r="37" spans="1:5" x14ac:dyDescent="0.3">
      <c r="A37"/>
      <c r="B37"/>
      <c r="C37"/>
      <c r="D37"/>
      <c r="E37"/>
    </row>
    <row r="38" spans="1:5" x14ac:dyDescent="0.3">
      <c r="A38"/>
      <c r="B38"/>
      <c r="C38"/>
      <c r="D38"/>
      <c r="E38"/>
    </row>
    <row r="39" spans="1:5" x14ac:dyDescent="0.3">
      <c r="A39"/>
      <c r="B39"/>
      <c r="C39"/>
      <c r="D39"/>
      <c r="E39"/>
    </row>
    <row r="40" spans="1:5" x14ac:dyDescent="0.3">
      <c r="A40"/>
      <c r="B40"/>
      <c r="C40"/>
      <c r="D40"/>
      <c r="E40"/>
    </row>
    <row r="41" spans="1:5" x14ac:dyDescent="0.3">
      <c r="A41"/>
      <c r="B41"/>
      <c r="C41"/>
      <c r="D41"/>
      <c r="E41"/>
    </row>
    <row r="42" spans="1:5" x14ac:dyDescent="0.3">
      <c r="A42"/>
      <c r="B42"/>
      <c r="C42"/>
      <c r="D42"/>
      <c r="E42"/>
    </row>
    <row r="43" spans="1:5" x14ac:dyDescent="0.3">
      <c r="A43"/>
      <c r="B43"/>
      <c r="C43"/>
      <c r="D43"/>
      <c r="E43"/>
    </row>
    <row r="44" spans="1:5" x14ac:dyDescent="0.3">
      <c r="A44"/>
      <c r="B44"/>
      <c r="C44"/>
      <c r="D44"/>
      <c r="E44"/>
    </row>
    <row r="45" spans="1:5" x14ac:dyDescent="0.3">
      <c r="A45"/>
      <c r="B45"/>
      <c r="C45"/>
      <c r="D45"/>
      <c r="E45"/>
    </row>
    <row r="46" spans="1:5" x14ac:dyDescent="0.3">
      <c r="A46"/>
      <c r="B46"/>
      <c r="C46"/>
      <c r="D46"/>
      <c r="E46"/>
    </row>
    <row r="47" spans="1:5" x14ac:dyDescent="0.3">
      <c r="A47"/>
      <c r="B47"/>
      <c r="C47"/>
      <c r="D47"/>
      <c r="E47"/>
    </row>
    <row r="48" spans="1:5" x14ac:dyDescent="0.3">
      <c r="A48"/>
      <c r="B48"/>
      <c r="C48"/>
      <c r="D48"/>
      <c r="E48"/>
    </row>
    <row r="49" spans="1:5" x14ac:dyDescent="0.3">
      <c r="A49"/>
      <c r="B49"/>
      <c r="C49"/>
      <c r="D49"/>
      <c r="E49"/>
    </row>
    <row r="50" spans="1:5" x14ac:dyDescent="0.3">
      <c r="A50"/>
      <c r="B50"/>
      <c r="C50"/>
      <c r="D50"/>
      <c r="E50"/>
    </row>
    <row r="51" spans="1:5" x14ac:dyDescent="0.3">
      <c r="A51"/>
      <c r="B51"/>
      <c r="C51"/>
      <c r="D51"/>
      <c r="E51"/>
    </row>
    <row r="52" spans="1:5" x14ac:dyDescent="0.3">
      <c r="A52"/>
      <c r="B52"/>
      <c r="C52"/>
      <c r="D52"/>
      <c r="E52"/>
    </row>
    <row r="53" spans="1:5" x14ac:dyDescent="0.3">
      <c r="A53"/>
      <c r="B53"/>
      <c r="C53"/>
      <c r="D53"/>
      <c r="E53"/>
    </row>
    <row r="54" spans="1:5" x14ac:dyDescent="0.3">
      <c r="A54"/>
      <c r="B54"/>
      <c r="C54"/>
      <c r="D54"/>
      <c r="E54"/>
    </row>
    <row r="55" spans="1:5" x14ac:dyDescent="0.3">
      <c r="A55"/>
      <c r="B55"/>
      <c r="C55"/>
      <c r="D55"/>
      <c r="E55"/>
    </row>
    <row r="56" spans="1:5" x14ac:dyDescent="0.3">
      <c r="A56"/>
      <c r="B56"/>
      <c r="C56"/>
      <c r="D56"/>
      <c r="E56"/>
    </row>
    <row r="57" spans="1:5" x14ac:dyDescent="0.3">
      <c r="A57"/>
      <c r="B57"/>
      <c r="C57"/>
      <c r="D57"/>
      <c r="E57"/>
    </row>
    <row r="58" spans="1:5" x14ac:dyDescent="0.3">
      <c r="A58"/>
      <c r="B58"/>
      <c r="C58"/>
      <c r="D58"/>
      <c r="E58"/>
    </row>
    <row r="59" spans="1:5" x14ac:dyDescent="0.3">
      <c r="A59"/>
      <c r="B59"/>
      <c r="C59"/>
      <c r="D59"/>
      <c r="E59"/>
    </row>
    <row r="60" spans="1:5" x14ac:dyDescent="0.3">
      <c r="A60"/>
      <c r="B60"/>
      <c r="C60"/>
      <c r="D60"/>
      <c r="E60"/>
    </row>
    <row r="61" spans="1:5" x14ac:dyDescent="0.3">
      <c r="A61"/>
      <c r="B61"/>
      <c r="C61"/>
      <c r="D61"/>
      <c r="E61"/>
    </row>
    <row r="62" spans="1:5" x14ac:dyDescent="0.3">
      <c r="A62"/>
      <c r="B62"/>
      <c r="C62"/>
      <c r="D62"/>
      <c r="E62"/>
    </row>
    <row r="63" spans="1:5" x14ac:dyDescent="0.3">
      <c r="A63"/>
      <c r="B63"/>
      <c r="C63"/>
      <c r="D63"/>
      <c r="E63"/>
    </row>
    <row r="64" spans="1:5" x14ac:dyDescent="0.3">
      <c r="A64"/>
      <c r="B64"/>
      <c r="C64"/>
      <c r="D64"/>
      <c r="E64"/>
    </row>
    <row r="65" spans="1:5" x14ac:dyDescent="0.3">
      <c r="A65"/>
      <c r="B65"/>
      <c r="C65"/>
      <c r="D65"/>
      <c r="E65"/>
    </row>
    <row r="66" spans="1:5" x14ac:dyDescent="0.3">
      <c r="A66"/>
      <c r="B66"/>
      <c r="C66"/>
      <c r="D66"/>
      <c r="E66"/>
    </row>
    <row r="67" spans="1:5" x14ac:dyDescent="0.3">
      <c r="A67"/>
      <c r="B67"/>
      <c r="C67"/>
      <c r="D67"/>
      <c r="E67"/>
    </row>
    <row r="68" spans="1:5" x14ac:dyDescent="0.3">
      <c r="A68"/>
      <c r="B68"/>
      <c r="C68"/>
      <c r="D68"/>
      <c r="E68"/>
    </row>
    <row r="69" spans="1:5" x14ac:dyDescent="0.3">
      <c r="A69"/>
      <c r="B69"/>
      <c r="C69"/>
      <c r="D69"/>
      <c r="E69"/>
    </row>
    <row r="70" spans="1:5" x14ac:dyDescent="0.3">
      <c r="A70"/>
      <c r="B70"/>
      <c r="C70"/>
      <c r="D70"/>
      <c r="E70"/>
    </row>
    <row r="71" spans="1:5" x14ac:dyDescent="0.3">
      <c r="A71"/>
      <c r="B71"/>
      <c r="C71"/>
      <c r="D71"/>
      <c r="E71"/>
    </row>
    <row r="72" spans="1:5" x14ac:dyDescent="0.3">
      <c r="A72"/>
      <c r="B72"/>
      <c r="C72"/>
      <c r="D72"/>
      <c r="E72"/>
    </row>
    <row r="73" spans="1:5" x14ac:dyDescent="0.3">
      <c r="A73"/>
      <c r="B73"/>
      <c r="C73"/>
      <c r="D73"/>
      <c r="E73"/>
    </row>
    <row r="74" spans="1:5" x14ac:dyDescent="0.3">
      <c r="A74"/>
      <c r="B74"/>
      <c r="C74"/>
      <c r="D74"/>
      <c r="E74"/>
    </row>
    <row r="75" spans="1:5" x14ac:dyDescent="0.3">
      <c r="A75"/>
      <c r="B75"/>
      <c r="C75"/>
      <c r="D75"/>
      <c r="E75"/>
    </row>
    <row r="76" spans="1:5" x14ac:dyDescent="0.3">
      <c r="A76"/>
      <c r="B76"/>
      <c r="C76"/>
      <c r="D76"/>
      <c r="E76"/>
    </row>
    <row r="77" spans="1:5" x14ac:dyDescent="0.3">
      <c r="A77"/>
      <c r="B77"/>
      <c r="C77"/>
      <c r="D77"/>
      <c r="E77"/>
    </row>
    <row r="78" spans="1:5" x14ac:dyDescent="0.3">
      <c r="A78"/>
      <c r="B78"/>
      <c r="C78"/>
      <c r="D78"/>
      <c r="E78"/>
    </row>
    <row r="79" spans="1:5" x14ac:dyDescent="0.3">
      <c r="A79"/>
      <c r="B79"/>
      <c r="C79"/>
      <c r="D79"/>
      <c r="E79"/>
    </row>
    <row r="80" spans="1:5" x14ac:dyDescent="0.3">
      <c r="A80"/>
      <c r="B80"/>
      <c r="C80"/>
      <c r="D80"/>
      <c r="E80"/>
    </row>
    <row r="81" spans="1:5" x14ac:dyDescent="0.3">
      <c r="A81"/>
      <c r="B81"/>
      <c r="C81"/>
      <c r="D81"/>
      <c r="E81"/>
    </row>
    <row r="82" spans="1:5" x14ac:dyDescent="0.3">
      <c r="A82"/>
      <c r="B82"/>
      <c r="C82"/>
      <c r="D82"/>
      <c r="E82"/>
    </row>
    <row r="83" spans="1:5" x14ac:dyDescent="0.3">
      <c r="A83"/>
      <c r="B83"/>
      <c r="C83"/>
      <c r="D83"/>
      <c r="E83"/>
    </row>
    <row r="84" spans="1:5" x14ac:dyDescent="0.3">
      <c r="A84"/>
      <c r="B84"/>
      <c r="C84"/>
      <c r="D84"/>
      <c r="E84"/>
    </row>
    <row r="85" spans="1:5" x14ac:dyDescent="0.3">
      <c r="A85"/>
      <c r="B85"/>
      <c r="C85"/>
      <c r="D85"/>
      <c r="E85"/>
    </row>
    <row r="86" spans="1:5" x14ac:dyDescent="0.3">
      <c r="A86"/>
      <c r="B86"/>
      <c r="C86"/>
      <c r="D86"/>
      <c r="E86"/>
    </row>
    <row r="87" spans="1:5" x14ac:dyDescent="0.3">
      <c r="A87"/>
      <c r="B87"/>
      <c r="C87"/>
      <c r="D87"/>
      <c r="E87"/>
    </row>
    <row r="88" spans="1:5" x14ac:dyDescent="0.3">
      <c r="A88"/>
      <c r="B88"/>
      <c r="C88"/>
      <c r="D88"/>
      <c r="E88"/>
    </row>
    <row r="89" spans="1:5" x14ac:dyDescent="0.3">
      <c r="A89"/>
      <c r="B89"/>
      <c r="C89"/>
      <c r="D89"/>
      <c r="E89"/>
    </row>
    <row r="90" spans="1:5" x14ac:dyDescent="0.3">
      <c r="A90"/>
      <c r="B90"/>
      <c r="C90"/>
      <c r="D90"/>
      <c r="E90"/>
    </row>
    <row r="91" spans="1:5" x14ac:dyDescent="0.3">
      <c r="A91"/>
      <c r="B91"/>
      <c r="C91"/>
      <c r="D91"/>
      <c r="E91"/>
    </row>
    <row r="92" spans="1:5" x14ac:dyDescent="0.3">
      <c r="A92"/>
      <c r="B92"/>
      <c r="C92"/>
      <c r="D92"/>
      <c r="E92"/>
    </row>
    <row r="93" spans="1:5" x14ac:dyDescent="0.3">
      <c r="A93"/>
      <c r="B93"/>
      <c r="C93"/>
      <c r="D93"/>
      <c r="E93"/>
    </row>
    <row r="94" spans="1:5" x14ac:dyDescent="0.3">
      <c r="A94"/>
      <c r="B94"/>
      <c r="C94"/>
      <c r="D94"/>
      <c r="E94"/>
    </row>
    <row r="95" spans="1:5" x14ac:dyDescent="0.3">
      <c r="A95"/>
      <c r="B95"/>
      <c r="C95"/>
      <c r="D95"/>
      <c r="E95"/>
    </row>
    <row r="96" spans="1:5" x14ac:dyDescent="0.3">
      <c r="A96"/>
      <c r="B96"/>
      <c r="C96"/>
      <c r="D96"/>
      <c r="E96"/>
    </row>
    <row r="97" spans="1:5" x14ac:dyDescent="0.3">
      <c r="A97"/>
      <c r="B97"/>
      <c r="C97"/>
      <c r="D97"/>
      <c r="E97"/>
    </row>
    <row r="98" spans="1:5" x14ac:dyDescent="0.3">
      <c r="A98"/>
      <c r="B98"/>
      <c r="C98"/>
      <c r="D98"/>
      <c r="E98"/>
    </row>
    <row r="99" spans="1:5" x14ac:dyDescent="0.3">
      <c r="A99"/>
      <c r="B99"/>
      <c r="C99"/>
      <c r="D99"/>
      <c r="E99"/>
    </row>
    <row r="100" spans="1:5" x14ac:dyDescent="0.3">
      <c r="A100"/>
      <c r="B100"/>
      <c r="C100"/>
      <c r="D100"/>
      <c r="E100"/>
    </row>
    <row r="101" spans="1:5" x14ac:dyDescent="0.3">
      <c r="A101"/>
      <c r="B101"/>
      <c r="C101"/>
      <c r="D101"/>
      <c r="E101"/>
    </row>
    <row r="102" spans="1:5" x14ac:dyDescent="0.3">
      <c r="A102"/>
      <c r="B102"/>
      <c r="C102"/>
      <c r="D102"/>
      <c r="E102"/>
    </row>
    <row r="103" spans="1:5" x14ac:dyDescent="0.3">
      <c r="A103"/>
      <c r="B103"/>
      <c r="C103"/>
      <c r="D103"/>
      <c r="E103"/>
    </row>
    <row r="104" spans="1:5" x14ac:dyDescent="0.3">
      <c r="A104"/>
      <c r="B104"/>
      <c r="C104"/>
      <c r="D104"/>
      <c r="E104"/>
    </row>
    <row r="105" spans="1:5" x14ac:dyDescent="0.3">
      <c r="A105"/>
      <c r="B105"/>
      <c r="C105"/>
      <c r="D105"/>
      <c r="E105"/>
    </row>
    <row r="106" spans="1:5" x14ac:dyDescent="0.3">
      <c r="A106"/>
      <c r="B106"/>
      <c r="C106"/>
      <c r="D106"/>
      <c r="E106"/>
    </row>
    <row r="107" spans="1:5" x14ac:dyDescent="0.3">
      <c r="A107"/>
      <c r="B107"/>
      <c r="C107"/>
      <c r="D107"/>
      <c r="E107"/>
    </row>
    <row r="108" spans="1:5" x14ac:dyDescent="0.3">
      <c r="A108"/>
      <c r="B108"/>
      <c r="C108"/>
      <c r="D108"/>
      <c r="E108"/>
    </row>
    <row r="109" spans="1:5" x14ac:dyDescent="0.3">
      <c r="A109"/>
      <c r="B109"/>
      <c r="C109"/>
      <c r="D109"/>
      <c r="E109"/>
    </row>
    <row r="110" spans="1:5" x14ac:dyDescent="0.3">
      <c r="A110"/>
      <c r="B110"/>
      <c r="C110"/>
      <c r="D110"/>
      <c r="E110"/>
    </row>
    <row r="111" spans="1:5" x14ac:dyDescent="0.3">
      <c r="A111"/>
      <c r="B111"/>
      <c r="C111"/>
      <c r="D111"/>
      <c r="E111"/>
    </row>
  </sheetData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44DA1-5F84-4EEE-9B38-CCD110488445}">
  <sheetPr>
    <tabColor rgb="FFFF0000"/>
  </sheetPr>
  <dimension ref="A1:I32"/>
  <sheetViews>
    <sheetView workbookViewId="0">
      <selection sqref="A1:J100"/>
    </sheetView>
  </sheetViews>
  <sheetFormatPr defaultRowHeight="14.4" x14ac:dyDescent="0.3"/>
  <cols>
    <col min="1" max="1" width="14.33203125" style="76" bestFit="1" customWidth="1"/>
    <col min="2" max="2" width="7" bestFit="1" customWidth="1"/>
    <col min="3" max="3" width="13.88671875" bestFit="1" customWidth="1"/>
    <col min="4" max="4" width="12.88671875" bestFit="1" customWidth="1"/>
    <col min="5" max="5" width="15.6640625" bestFit="1" customWidth="1"/>
    <col min="6" max="6" width="18.6640625" bestFit="1" customWidth="1"/>
    <col min="7" max="7" width="17.88671875" bestFit="1" customWidth="1"/>
    <col min="8" max="8" width="20.5546875" bestFit="1" customWidth="1"/>
  </cols>
  <sheetData>
    <row r="1" spans="1:9" x14ac:dyDescent="0.3">
      <c r="A1" s="77" t="s">
        <v>0</v>
      </c>
      <c r="B1" s="25" t="s">
        <v>374</v>
      </c>
      <c r="C1" s="25" t="s">
        <v>381</v>
      </c>
      <c r="D1" s="25" t="s">
        <v>382</v>
      </c>
      <c r="E1" s="25" t="s">
        <v>383</v>
      </c>
      <c r="F1" s="25" t="s">
        <v>384</v>
      </c>
      <c r="G1" s="25" t="s">
        <v>385</v>
      </c>
      <c r="H1" s="25" t="s">
        <v>386</v>
      </c>
      <c r="I1" t="s">
        <v>467</v>
      </c>
    </row>
    <row r="2" spans="1:9" x14ac:dyDescent="0.3">
      <c r="A2" s="78">
        <v>45748</v>
      </c>
      <c r="B2" s="26" t="s">
        <v>459</v>
      </c>
      <c r="C2" s="27">
        <v>5</v>
      </c>
      <c r="D2" s="29">
        <v>50.73</v>
      </c>
      <c r="E2" s="29">
        <v>85.03</v>
      </c>
      <c r="F2" s="27">
        <v>4</v>
      </c>
      <c r="G2" s="29">
        <v>41.86</v>
      </c>
      <c r="H2" s="29">
        <v>68.599999999999994</v>
      </c>
      <c r="I2">
        <v>4</v>
      </c>
    </row>
    <row r="3" spans="1:9" x14ac:dyDescent="0.3">
      <c r="A3" s="78">
        <v>45750</v>
      </c>
      <c r="B3" s="26" t="s">
        <v>459</v>
      </c>
      <c r="C3" s="27">
        <v>4</v>
      </c>
      <c r="D3" s="29">
        <v>45.69</v>
      </c>
      <c r="E3" s="29">
        <v>72.41</v>
      </c>
      <c r="F3" s="27">
        <v>3</v>
      </c>
      <c r="G3" s="29">
        <v>36.93</v>
      </c>
      <c r="H3" s="29">
        <v>57.37</v>
      </c>
      <c r="I3">
        <v>4</v>
      </c>
    </row>
    <row r="4" spans="1:9" x14ac:dyDescent="0.3">
      <c r="A4" s="78">
        <v>45754</v>
      </c>
      <c r="B4" s="26" t="s">
        <v>375</v>
      </c>
      <c r="C4" s="27">
        <v>2</v>
      </c>
      <c r="D4" s="29">
        <v>70.45</v>
      </c>
      <c r="E4" s="29">
        <v>91.79</v>
      </c>
      <c r="F4" s="27">
        <v>1</v>
      </c>
      <c r="G4" s="29">
        <v>67.91</v>
      </c>
      <c r="H4" s="29">
        <v>85.22</v>
      </c>
      <c r="I4">
        <v>4</v>
      </c>
    </row>
    <row r="5" spans="1:9" x14ac:dyDescent="0.3">
      <c r="A5" s="78">
        <v>45754</v>
      </c>
      <c r="B5" s="26" t="s">
        <v>395</v>
      </c>
      <c r="C5" s="27">
        <v>4</v>
      </c>
      <c r="D5" s="29">
        <v>46.12</v>
      </c>
      <c r="E5" s="29">
        <v>76.72</v>
      </c>
      <c r="F5" s="27">
        <v>4</v>
      </c>
      <c r="G5" s="29">
        <v>46.12</v>
      </c>
      <c r="H5" s="29">
        <v>76.72</v>
      </c>
      <c r="I5">
        <v>4</v>
      </c>
    </row>
    <row r="6" spans="1:9" x14ac:dyDescent="0.3">
      <c r="A6" s="78">
        <v>45755</v>
      </c>
      <c r="B6" s="26" t="s">
        <v>459</v>
      </c>
      <c r="C6" s="27">
        <v>3</v>
      </c>
      <c r="D6" s="29">
        <v>42.39</v>
      </c>
      <c r="E6" s="29">
        <v>65.37</v>
      </c>
      <c r="F6" s="27">
        <v>3</v>
      </c>
      <c r="G6" s="29">
        <v>42.39</v>
      </c>
      <c r="H6" s="29">
        <v>65.37</v>
      </c>
      <c r="I6">
        <v>4</v>
      </c>
    </row>
    <row r="7" spans="1:9" x14ac:dyDescent="0.3">
      <c r="A7" s="78">
        <v>45755</v>
      </c>
      <c r="B7" s="26" t="s">
        <v>376</v>
      </c>
      <c r="C7" s="27">
        <v>5</v>
      </c>
      <c r="D7" s="29">
        <v>33.58</v>
      </c>
      <c r="E7" s="29">
        <v>62.54</v>
      </c>
      <c r="F7" s="27">
        <v>4</v>
      </c>
      <c r="G7" s="29">
        <v>29.1</v>
      </c>
      <c r="H7" s="29">
        <v>52.99</v>
      </c>
      <c r="I7">
        <v>4</v>
      </c>
    </row>
    <row r="8" spans="1:9" x14ac:dyDescent="0.3">
      <c r="A8" s="78">
        <v>45757</v>
      </c>
      <c r="B8" s="26" t="s">
        <v>459</v>
      </c>
      <c r="C8" s="27">
        <v>4</v>
      </c>
      <c r="D8" s="29">
        <v>44.48</v>
      </c>
      <c r="E8" s="29">
        <v>90.6</v>
      </c>
      <c r="F8" s="27">
        <v>4</v>
      </c>
      <c r="G8" s="29">
        <v>44.48</v>
      </c>
      <c r="H8" s="29">
        <v>90.6</v>
      </c>
      <c r="I8">
        <v>4</v>
      </c>
    </row>
    <row r="9" spans="1:9" x14ac:dyDescent="0.3">
      <c r="A9" s="78">
        <v>45761</v>
      </c>
      <c r="B9" s="26" t="s">
        <v>375</v>
      </c>
      <c r="C9" s="27">
        <v>2</v>
      </c>
      <c r="D9" s="29">
        <v>62.84</v>
      </c>
      <c r="E9" s="29">
        <v>80.599999999999994</v>
      </c>
      <c r="F9" s="27">
        <v>2</v>
      </c>
      <c r="G9" s="29">
        <v>62.84</v>
      </c>
      <c r="H9" s="29">
        <v>80.599999999999994</v>
      </c>
      <c r="I9">
        <v>4</v>
      </c>
    </row>
    <row r="10" spans="1:9" x14ac:dyDescent="0.3">
      <c r="A10" s="78">
        <v>45761</v>
      </c>
      <c r="B10" s="26" t="s">
        <v>395</v>
      </c>
      <c r="C10" s="27">
        <v>3</v>
      </c>
      <c r="D10" s="29">
        <v>39.4</v>
      </c>
      <c r="E10" s="29">
        <v>61.49</v>
      </c>
      <c r="F10" s="27">
        <v>3</v>
      </c>
      <c r="G10" s="29">
        <v>39.4</v>
      </c>
      <c r="H10" s="29">
        <v>61.49</v>
      </c>
      <c r="I10">
        <v>4</v>
      </c>
    </row>
    <row r="11" spans="1:9" x14ac:dyDescent="0.3">
      <c r="A11" s="78">
        <v>45762</v>
      </c>
      <c r="B11" s="26" t="s">
        <v>377</v>
      </c>
      <c r="C11" s="27">
        <v>3</v>
      </c>
      <c r="D11" s="29">
        <v>68.599999999999994</v>
      </c>
      <c r="E11" s="29">
        <v>90.59</v>
      </c>
      <c r="F11" s="27">
        <v>2</v>
      </c>
      <c r="G11" s="29">
        <v>63.73</v>
      </c>
      <c r="H11" s="29">
        <v>81.19</v>
      </c>
      <c r="I11">
        <v>4</v>
      </c>
    </row>
    <row r="12" spans="1:9" x14ac:dyDescent="0.3">
      <c r="A12" s="78">
        <v>45762</v>
      </c>
      <c r="B12" s="26" t="s">
        <v>459</v>
      </c>
      <c r="C12" s="27">
        <v>4</v>
      </c>
      <c r="D12" s="29">
        <v>32.39</v>
      </c>
      <c r="E12" s="29">
        <v>63.88</v>
      </c>
      <c r="F12" s="27">
        <v>4</v>
      </c>
      <c r="G12" s="29">
        <v>32.39</v>
      </c>
      <c r="H12" s="29">
        <v>63.88</v>
      </c>
      <c r="I12">
        <v>4</v>
      </c>
    </row>
    <row r="13" spans="1:9" x14ac:dyDescent="0.3">
      <c r="A13" s="78">
        <v>45764</v>
      </c>
      <c r="B13" s="26" t="s">
        <v>457</v>
      </c>
      <c r="C13" s="27">
        <v>2</v>
      </c>
      <c r="D13" s="29">
        <v>13.73</v>
      </c>
      <c r="E13" s="29">
        <v>21.04</v>
      </c>
      <c r="F13" s="27">
        <v>2</v>
      </c>
      <c r="G13" s="29">
        <v>13.73</v>
      </c>
      <c r="H13" s="29">
        <v>21.04</v>
      </c>
      <c r="I13">
        <v>4</v>
      </c>
    </row>
    <row r="14" spans="1:9" x14ac:dyDescent="0.3">
      <c r="A14" s="78">
        <v>45764</v>
      </c>
      <c r="B14" s="26" t="s">
        <v>459</v>
      </c>
      <c r="C14" s="27">
        <v>3</v>
      </c>
      <c r="D14" s="29">
        <v>34.03</v>
      </c>
      <c r="E14" s="29">
        <v>52.09</v>
      </c>
      <c r="F14" s="27">
        <v>3</v>
      </c>
      <c r="G14" s="29">
        <v>34.03</v>
      </c>
      <c r="H14" s="29">
        <v>52.09</v>
      </c>
      <c r="I14">
        <v>4</v>
      </c>
    </row>
    <row r="15" spans="1:9" x14ac:dyDescent="0.3">
      <c r="A15" s="78">
        <v>45769</v>
      </c>
      <c r="B15" s="26" t="s">
        <v>459</v>
      </c>
      <c r="C15" s="27">
        <v>5</v>
      </c>
      <c r="D15" s="29">
        <v>41.56</v>
      </c>
      <c r="E15" s="29">
        <v>69.459999999999994</v>
      </c>
      <c r="F15" s="27">
        <v>5</v>
      </c>
      <c r="G15" s="29">
        <v>41.56</v>
      </c>
      <c r="H15" s="29">
        <v>69.459999999999994</v>
      </c>
      <c r="I15">
        <v>4</v>
      </c>
    </row>
    <row r="16" spans="1:9" x14ac:dyDescent="0.3">
      <c r="A16" s="78">
        <v>45769</v>
      </c>
      <c r="B16" s="26" t="s">
        <v>376</v>
      </c>
      <c r="C16" s="27">
        <v>4</v>
      </c>
      <c r="D16" s="29">
        <v>48.36</v>
      </c>
      <c r="E16" s="29">
        <v>76.12</v>
      </c>
      <c r="F16" s="27">
        <v>3</v>
      </c>
      <c r="G16" s="29">
        <v>41.64</v>
      </c>
      <c r="H16" s="29">
        <v>62.99</v>
      </c>
      <c r="I16">
        <v>4</v>
      </c>
    </row>
    <row r="17" spans="1:9" x14ac:dyDescent="0.3">
      <c r="A17" s="78">
        <v>45771</v>
      </c>
      <c r="B17" s="26" t="s">
        <v>459</v>
      </c>
      <c r="C17" s="27">
        <v>5</v>
      </c>
      <c r="D17" s="29">
        <v>49.56</v>
      </c>
      <c r="E17" s="29">
        <v>78.739999999999995</v>
      </c>
      <c r="F17" s="27">
        <v>4</v>
      </c>
      <c r="G17" s="29">
        <v>36.36</v>
      </c>
      <c r="H17" s="29">
        <v>60.26</v>
      </c>
      <c r="I17">
        <v>4</v>
      </c>
    </row>
    <row r="18" spans="1:9" x14ac:dyDescent="0.3">
      <c r="A18" s="78">
        <v>45775</v>
      </c>
      <c r="B18" s="26" t="s">
        <v>375</v>
      </c>
      <c r="C18" s="27">
        <v>2</v>
      </c>
      <c r="D18" s="29">
        <v>40.6</v>
      </c>
      <c r="E18" s="29">
        <v>58.36</v>
      </c>
      <c r="F18" s="27">
        <v>2</v>
      </c>
      <c r="G18" s="29">
        <v>40.6</v>
      </c>
      <c r="H18" s="29">
        <v>58.36</v>
      </c>
      <c r="I18">
        <v>4</v>
      </c>
    </row>
    <row r="19" spans="1:9" x14ac:dyDescent="0.3">
      <c r="A19" s="78">
        <v>45775</v>
      </c>
      <c r="B19" s="26" t="s">
        <v>395</v>
      </c>
      <c r="C19" s="27">
        <v>2</v>
      </c>
      <c r="D19" s="29">
        <v>49.25</v>
      </c>
      <c r="E19" s="29">
        <v>72.39</v>
      </c>
      <c r="F19" s="27">
        <v>2</v>
      </c>
      <c r="G19" s="29">
        <v>49.25</v>
      </c>
      <c r="H19" s="29">
        <v>72.39</v>
      </c>
      <c r="I19">
        <v>4</v>
      </c>
    </row>
    <row r="20" spans="1:9" x14ac:dyDescent="0.3">
      <c r="A20" s="78">
        <v>45776</v>
      </c>
      <c r="B20" s="26" t="s">
        <v>377</v>
      </c>
      <c r="C20" s="27">
        <v>4</v>
      </c>
      <c r="D20" s="29">
        <v>42.16</v>
      </c>
      <c r="E20" s="29">
        <v>61.06</v>
      </c>
      <c r="F20" s="27">
        <v>3</v>
      </c>
      <c r="G20" s="29">
        <v>35.22</v>
      </c>
      <c r="H20" s="29">
        <v>55.52</v>
      </c>
      <c r="I20">
        <v>4</v>
      </c>
    </row>
    <row r="21" spans="1:9" x14ac:dyDescent="0.3">
      <c r="A21" s="78">
        <v>45776</v>
      </c>
      <c r="B21" s="26" t="s">
        <v>459</v>
      </c>
      <c r="C21" s="27">
        <v>4</v>
      </c>
      <c r="D21" s="29">
        <v>47.05</v>
      </c>
      <c r="E21" s="29">
        <v>71.239999999999995</v>
      </c>
      <c r="F21" s="27">
        <v>4</v>
      </c>
      <c r="G21" s="29">
        <v>47.05</v>
      </c>
      <c r="H21" s="29">
        <v>71.239999999999995</v>
      </c>
      <c r="I21">
        <v>4</v>
      </c>
    </row>
    <row r="22" spans="1:9" x14ac:dyDescent="0.3">
      <c r="A22" s="78">
        <v>45777</v>
      </c>
      <c r="B22" s="26" t="s">
        <v>457</v>
      </c>
      <c r="C22" s="27">
        <v>6</v>
      </c>
      <c r="D22" s="29">
        <v>35.11</v>
      </c>
      <c r="E22" s="29">
        <v>71.41</v>
      </c>
      <c r="F22" s="27">
        <v>6</v>
      </c>
      <c r="G22" s="29">
        <v>35.11</v>
      </c>
      <c r="H22" s="29">
        <v>71.41</v>
      </c>
      <c r="I22">
        <v>4</v>
      </c>
    </row>
    <row r="23" spans="1:9" x14ac:dyDescent="0.3">
      <c r="A23" s="78">
        <v>45777</v>
      </c>
      <c r="B23" s="26" t="s">
        <v>459</v>
      </c>
      <c r="C23" s="27">
        <v>3</v>
      </c>
      <c r="D23" s="29">
        <v>42.07</v>
      </c>
      <c r="E23" s="29">
        <v>60.84</v>
      </c>
      <c r="F23" s="27">
        <v>3</v>
      </c>
      <c r="G23" s="29">
        <v>42.07</v>
      </c>
      <c r="H23" s="29">
        <v>60.84</v>
      </c>
      <c r="I23">
        <v>4</v>
      </c>
    </row>
    <row r="24" spans="1:9" x14ac:dyDescent="0.3">
      <c r="A24" s="78"/>
      <c r="B24" s="26"/>
      <c r="C24" s="27"/>
      <c r="D24" s="29"/>
      <c r="E24" s="29"/>
      <c r="F24" s="27"/>
      <c r="G24" s="29"/>
      <c r="H24" s="29"/>
    </row>
    <row r="25" spans="1:9" x14ac:dyDescent="0.3">
      <c r="A25" s="78"/>
      <c r="B25" s="26"/>
      <c r="C25" s="27"/>
      <c r="D25" s="29"/>
      <c r="E25" s="29"/>
      <c r="F25" s="27"/>
      <c r="G25" s="29"/>
      <c r="H25" s="29"/>
    </row>
    <row r="26" spans="1:9" x14ac:dyDescent="0.3">
      <c r="A26" s="78"/>
      <c r="B26" s="26"/>
      <c r="C26" s="27"/>
      <c r="D26" s="29"/>
      <c r="E26" s="29"/>
      <c r="F26" s="27"/>
      <c r="G26" s="29"/>
      <c r="H26" s="29"/>
    </row>
    <row r="27" spans="1:9" x14ac:dyDescent="0.3">
      <c r="A27" s="78"/>
      <c r="B27" s="26"/>
      <c r="C27" s="27"/>
      <c r="D27" s="29"/>
      <c r="E27" s="29"/>
      <c r="F27" s="27"/>
      <c r="G27" s="29"/>
      <c r="H27" s="29"/>
    </row>
    <row r="28" spans="1:9" x14ac:dyDescent="0.3">
      <c r="A28" s="78"/>
      <c r="B28" s="26"/>
      <c r="C28" s="27"/>
      <c r="D28" s="29"/>
      <c r="E28" s="29"/>
      <c r="F28" s="27"/>
      <c r="G28" s="29"/>
      <c r="H28" s="29"/>
    </row>
    <row r="29" spans="1:9" x14ac:dyDescent="0.3">
      <c r="A29" s="78"/>
      <c r="B29" s="26"/>
      <c r="C29" s="27"/>
      <c r="D29" s="29"/>
      <c r="E29" s="29"/>
      <c r="F29" s="27"/>
      <c r="G29" s="29"/>
      <c r="H29" s="29"/>
    </row>
    <row r="30" spans="1:9" x14ac:dyDescent="0.3">
      <c r="A30" s="78"/>
      <c r="B30" s="26"/>
      <c r="C30" s="27"/>
      <c r="D30" s="29"/>
      <c r="E30" s="29"/>
      <c r="F30" s="27"/>
      <c r="G30" s="29"/>
      <c r="H30" s="29"/>
    </row>
    <row r="31" spans="1:9" x14ac:dyDescent="0.3">
      <c r="A31" s="78"/>
      <c r="B31" s="26"/>
      <c r="C31" s="27"/>
      <c r="D31" s="29"/>
      <c r="E31" s="29"/>
      <c r="F31" s="27"/>
      <c r="G31" s="29"/>
      <c r="H31" s="29"/>
    </row>
    <row r="32" spans="1:9" x14ac:dyDescent="0.3">
      <c r="A32" s="78"/>
      <c r="B32" s="26"/>
      <c r="C32" s="27"/>
      <c r="D32" s="29"/>
      <c r="E32" s="29"/>
      <c r="F32" s="27"/>
      <c r="G32" s="29"/>
      <c r="H32" s="29"/>
    </row>
  </sheetData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D8CD9-8E97-4C95-AF30-333F68A67022}">
  <dimension ref="A1:F6"/>
  <sheetViews>
    <sheetView workbookViewId="0">
      <selection activeCell="I14" sqref="I14"/>
    </sheetView>
  </sheetViews>
  <sheetFormatPr defaultRowHeight="14.4" x14ac:dyDescent="0.3"/>
  <cols>
    <col min="1" max="1" width="6.5546875" bestFit="1" customWidth="1"/>
    <col min="2" max="2" width="22" bestFit="1" customWidth="1"/>
    <col min="3" max="3" width="12.33203125" bestFit="1" customWidth="1"/>
    <col min="4" max="4" width="26.44140625" bestFit="1" customWidth="1"/>
    <col min="5" max="6" width="6.33203125" bestFit="1" customWidth="1"/>
  </cols>
  <sheetData>
    <row r="1" spans="1:6" x14ac:dyDescent="0.3">
      <c r="A1" s="5" t="s">
        <v>1</v>
      </c>
      <c r="B1" s="5" t="s">
        <v>352</v>
      </c>
      <c r="C1" s="5" t="s">
        <v>350</v>
      </c>
      <c r="D1" s="5" t="s">
        <v>351</v>
      </c>
      <c r="E1" s="5" t="s">
        <v>343</v>
      </c>
      <c r="F1" s="5" t="s">
        <v>344</v>
      </c>
    </row>
    <row r="2" spans="1:6" x14ac:dyDescent="0.3">
      <c r="A2" s="6" t="s">
        <v>4</v>
      </c>
      <c r="B2" s="7">
        <v>3</v>
      </c>
      <c r="C2" s="7">
        <v>82.18</v>
      </c>
      <c r="D2" s="7">
        <v>687</v>
      </c>
      <c r="E2" s="7">
        <v>11</v>
      </c>
      <c r="F2" s="7">
        <v>27</v>
      </c>
    </row>
    <row r="3" spans="1:6" x14ac:dyDescent="0.3">
      <c r="A3" s="6" t="s">
        <v>3</v>
      </c>
      <c r="B3" s="7">
        <v>5</v>
      </c>
      <c r="C3" s="7">
        <v>78.09</v>
      </c>
      <c r="D3" s="7">
        <v>524.33000000000004</v>
      </c>
      <c r="E3" s="7">
        <v>8</v>
      </c>
      <c r="F3" s="7">
        <v>44</v>
      </c>
    </row>
    <row r="4" spans="1:6" x14ac:dyDescent="0.3">
      <c r="A4" s="6" t="s">
        <v>6</v>
      </c>
      <c r="B4" s="7">
        <v>2</v>
      </c>
      <c r="C4" s="7">
        <v>28.26</v>
      </c>
      <c r="D4" s="7">
        <v>271</v>
      </c>
      <c r="E4" s="7">
        <v>4</v>
      </c>
      <c r="F4" s="7">
        <v>31</v>
      </c>
    </row>
    <row r="5" spans="1:6" x14ac:dyDescent="0.3">
      <c r="A5" s="6" t="s">
        <v>7</v>
      </c>
      <c r="B5" s="7">
        <v>5</v>
      </c>
      <c r="C5" s="7">
        <v>81</v>
      </c>
      <c r="D5" s="7">
        <v>682</v>
      </c>
      <c r="E5" s="7">
        <v>11</v>
      </c>
      <c r="F5" s="7">
        <v>22</v>
      </c>
    </row>
    <row r="6" spans="1:6" x14ac:dyDescent="0.3">
      <c r="A6" s="6" t="s">
        <v>2</v>
      </c>
      <c r="B6" s="7">
        <v>3.17</v>
      </c>
      <c r="C6" s="7">
        <v>83.69</v>
      </c>
      <c r="D6" s="7">
        <v>561.66999999999996</v>
      </c>
      <c r="E6" s="7">
        <v>9</v>
      </c>
      <c r="F6" s="7">
        <v>21</v>
      </c>
    </row>
  </sheetData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B73A9-9374-444E-9D95-9934E4FED736}">
  <dimension ref="A1:F11"/>
  <sheetViews>
    <sheetView workbookViewId="0">
      <selection activeCell="I14" sqref="I14"/>
    </sheetView>
  </sheetViews>
  <sheetFormatPr defaultRowHeight="14.4" x14ac:dyDescent="0.3"/>
  <cols>
    <col min="1" max="1" width="6.5546875" bestFit="1" customWidth="1"/>
    <col min="2" max="2" width="22" bestFit="1" customWidth="1"/>
    <col min="3" max="3" width="12.33203125" bestFit="1" customWidth="1"/>
    <col min="4" max="4" width="26.44140625" bestFit="1" customWidth="1"/>
    <col min="5" max="6" width="6.33203125" bestFit="1" customWidth="1"/>
  </cols>
  <sheetData>
    <row r="1" spans="1:6" x14ac:dyDescent="0.3">
      <c r="A1" s="8" t="s">
        <v>1</v>
      </c>
      <c r="B1" s="8" t="s">
        <v>352</v>
      </c>
      <c r="C1" s="8" t="s">
        <v>350</v>
      </c>
      <c r="D1" s="8" t="s">
        <v>351</v>
      </c>
      <c r="E1" s="8" t="s">
        <v>343</v>
      </c>
      <c r="F1" s="8" t="s">
        <v>344</v>
      </c>
    </row>
    <row r="2" spans="1:6" x14ac:dyDescent="0.3">
      <c r="A2" s="9" t="s">
        <v>4</v>
      </c>
      <c r="B2" s="10">
        <v>3.9</v>
      </c>
      <c r="C2" s="10">
        <v>72.959999999999994</v>
      </c>
      <c r="D2" s="10">
        <v>442.85</v>
      </c>
      <c r="E2" s="10">
        <v>7</v>
      </c>
      <c r="F2" s="10">
        <v>22</v>
      </c>
    </row>
    <row r="3" spans="1:6" x14ac:dyDescent="0.3">
      <c r="A3" s="9" t="s">
        <v>10</v>
      </c>
      <c r="B3" s="10">
        <v>3.33</v>
      </c>
      <c r="C3" s="10">
        <v>80.06</v>
      </c>
      <c r="D3" s="10">
        <v>404.29</v>
      </c>
      <c r="E3" s="10">
        <v>6</v>
      </c>
      <c r="F3" s="10">
        <v>44</v>
      </c>
    </row>
    <row r="4" spans="1:6" x14ac:dyDescent="0.3">
      <c r="A4" s="9" t="s">
        <v>3</v>
      </c>
      <c r="B4" s="10">
        <v>3.35</v>
      </c>
      <c r="C4" s="10">
        <v>72.319999999999993</v>
      </c>
      <c r="D4" s="10">
        <v>357.06</v>
      </c>
      <c r="E4" s="10">
        <v>5</v>
      </c>
      <c r="F4" s="10">
        <v>57</v>
      </c>
    </row>
    <row r="5" spans="1:6" x14ac:dyDescent="0.3">
      <c r="A5" s="9" t="s">
        <v>6</v>
      </c>
      <c r="B5" s="10">
        <v>3.4</v>
      </c>
      <c r="C5" s="10">
        <v>69.16</v>
      </c>
      <c r="D5" s="10">
        <v>363.25</v>
      </c>
      <c r="E5" s="10">
        <v>6</v>
      </c>
      <c r="F5" s="10">
        <v>3</v>
      </c>
    </row>
    <row r="6" spans="1:6" x14ac:dyDescent="0.3">
      <c r="A6" s="9" t="s">
        <v>17</v>
      </c>
      <c r="B6" s="10">
        <v>5.24</v>
      </c>
      <c r="C6" s="10">
        <v>67.349999999999994</v>
      </c>
      <c r="D6" s="10">
        <v>455.1</v>
      </c>
      <c r="E6" s="10">
        <v>7</v>
      </c>
      <c r="F6" s="10">
        <v>35</v>
      </c>
    </row>
    <row r="7" spans="1:6" x14ac:dyDescent="0.3">
      <c r="A7" s="9" t="s">
        <v>7</v>
      </c>
      <c r="B7" s="10">
        <v>3.38</v>
      </c>
      <c r="C7" s="10">
        <v>66.56</v>
      </c>
      <c r="D7" s="10">
        <v>348.85</v>
      </c>
      <c r="E7" s="10">
        <v>5</v>
      </c>
      <c r="F7" s="10">
        <v>48</v>
      </c>
    </row>
    <row r="8" spans="1:6" x14ac:dyDescent="0.3">
      <c r="A8" s="9" t="s">
        <v>2</v>
      </c>
      <c r="B8" s="10">
        <v>2.33</v>
      </c>
      <c r="C8" s="10">
        <v>87.25</v>
      </c>
      <c r="D8" s="10">
        <v>418.67</v>
      </c>
      <c r="E8" s="10">
        <v>6</v>
      </c>
      <c r="F8" s="10">
        <v>58</v>
      </c>
    </row>
    <row r="9" spans="1:6" x14ac:dyDescent="0.3">
      <c r="A9" s="9" t="s">
        <v>24</v>
      </c>
      <c r="B9" s="10">
        <v>2.25</v>
      </c>
      <c r="C9" s="10">
        <v>72.760000000000005</v>
      </c>
      <c r="D9" s="10">
        <v>334.92</v>
      </c>
      <c r="E9" s="10">
        <v>5</v>
      </c>
      <c r="F9" s="10">
        <v>34</v>
      </c>
    </row>
    <row r="10" spans="1:6" x14ac:dyDescent="0.3">
      <c r="A10" s="9" t="s">
        <v>27</v>
      </c>
      <c r="B10" s="10">
        <v>3.5</v>
      </c>
      <c r="C10" s="10">
        <v>79.989999999999995</v>
      </c>
      <c r="D10" s="10">
        <v>370</v>
      </c>
      <c r="E10" s="10">
        <v>6</v>
      </c>
      <c r="F10" s="10">
        <v>10</v>
      </c>
    </row>
    <row r="11" spans="1:6" x14ac:dyDescent="0.3">
      <c r="A11" s="9" t="s">
        <v>28</v>
      </c>
      <c r="B11" s="10">
        <v>3.53</v>
      </c>
      <c r="C11" s="10">
        <v>70.97</v>
      </c>
      <c r="D11" s="10">
        <v>328.67</v>
      </c>
      <c r="E11" s="10">
        <v>5</v>
      </c>
      <c r="F11" s="10">
        <v>28</v>
      </c>
    </row>
  </sheetData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A86F4F-DF68-41E2-857E-996FC1847842}">
  <dimension ref="A3:C20"/>
  <sheetViews>
    <sheetView workbookViewId="0">
      <selection activeCell="K21" sqref="K21"/>
    </sheetView>
  </sheetViews>
  <sheetFormatPr defaultRowHeight="14.4" x14ac:dyDescent="0.3"/>
  <cols>
    <col min="1" max="1" width="15.6640625" bestFit="1" customWidth="1"/>
    <col min="2" max="2" width="13.5546875" bestFit="1" customWidth="1"/>
    <col min="3" max="3" width="16.33203125" bestFit="1" customWidth="1"/>
    <col min="4" max="4" width="18.44140625" bestFit="1" customWidth="1"/>
    <col min="5" max="5" width="21.109375" bestFit="1" customWidth="1"/>
  </cols>
  <sheetData>
    <row r="3" spans="1:3" x14ac:dyDescent="0.3">
      <c r="A3" s="58"/>
      <c r="B3" s="59"/>
      <c r="C3" s="60"/>
    </row>
    <row r="4" spans="1:3" x14ac:dyDescent="0.3">
      <c r="A4" s="61"/>
      <c r="B4" s="62"/>
      <c r="C4" s="63"/>
    </row>
    <row r="5" spans="1:3" x14ac:dyDescent="0.3">
      <c r="A5" s="61"/>
      <c r="B5" s="62"/>
      <c r="C5" s="63"/>
    </row>
    <row r="6" spans="1:3" x14ac:dyDescent="0.3">
      <c r="A6" s="61"/>
      <c r="B6" s="62"/>
      <c r="C6" s="63"/>
    </row>
    <row r="7" spans="1:3" x14ac:dyDescent="0.3">
      <c r="A7" s="61"/>
      <c r="B7" s="62"/>
      <c r="C7" s="63"/>
    </row>
    <row r="8" spans="1:3" x14ac:dyDescent="0.3">
      <c r="A8" s="61"/>
      <c r="B8" s="62"/>
      <c r="C8" s="63"/>
    </row>
    <row r="9" spans="1:3" x14ac:dyDescent="0.3">
      <c r="A9" s="61"/>
      <c r="B9" s="62"/>
      <c r="C9" s="63"/>
    </row>
    <row r="10" spans="1:3" x14ac:dyDescent="0.3">
      <c r="A10" s="61"/>
      <c r="B10" s="62"/>
      <c r="C10" s="63"/>
    </row>
    <row r="11" spans="1:3" x14ac:dyDescent="0.3">
      <c r="A11" s="61"/>
      <c r="B11" s="62"/>
      <c r="C11" s="63"/>
    </row>
    <row r="12" spans="1:3" x14ac:dyDescent="0.3">
      <c r="A12" s="61"/>
      <c r="B12" s="62"/>
      <c r="C12" s="63"/>
    </row>
    <row r="13" spans="1:3" x14ac:dyDescent="0.3">
      <c r="A13" s="61"/>
      <c r="B13" s="62"/>
      <c r="C13" s="63"/>
    </row>
    <row r="14" spans="1:3" x14ac:dyDescent="0.3">
      <c r="A14" s="61"/>
      <c r="B14" s="62"/>
      <c r="C14" s="63"/>
    </row>
    <row r="15" spans="1:3" x14ac:dyDescent="0.3">
      <c r="A15" s="61"/>
      <c r="B15" s="62"/>
      <c r="C15" s="63"/>
    </row>
    <row r="16" spans="1:3" x14ac:dyDescent="0.3">
      <c r="A16" s="61"/>
      <c r="B16" s="62"/>
      <c r="C16" s="63"/>
    </row>
    <row r="17" spans="1:3" x14ac:dyDescent="0.3">
      <c r="A17" s="61"/>
      <c r="B17" s="62"/>
      <c r="C17" s="63"/>
    </row>
    <row r="18" spans="1:3" x14ac:dyDescent="0.3">
      <c r="A18" s="61"/>
      <c r="B18" s="62"/>
      <c r="C18" s="63"/>
    </row>
    <row r="19" spans="1:3" x14ac:dyDescent="0.3">
      <c r="A19" s="61"/>
      <c r="B19" s="62"/>
      <c r="C19" s="63"/>
    </row>
    <row r="20" spans="1:3" x14ac:dyDescent="0.3">
      <c r="A20" s="64"/>
      <c r="B20" s="65"/>
      <c r="C20" s="66"/>
    </row>
  </sheetData>
  <pageMargins left="0.7" right="0.7" top="0.78740157499999996" bottom="0.78740157499999996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D55DAA-91AD-4E68-8A22-27124EE13C49}">
  <dimension ref="A3:C4"/>
  <sheetViews>
    <sheetView workbookViewId="0">
      <selection activeCell="M31" sqref="M31"/>
    </sheetView>
  </sheetViews>
  <sheetFormatPr defaultRowHeight="14.4" x14ac:dyDescent="0.3"/>
  <cols>
    <col min="1" max="1" width="15.109375" bestFit="1" customWidth="1"/>
    <col min="2" max="2" width="19.6640625" bestFit="1" customWidth="1"/>
    <col min="3" max="3" width="22.44140625" bestFit="1" customWidth="1"/>
    <col min="4" max="5" width="21.109375" bestFit="1" customWidth="1"/>
  </cols>
  <sheetData>
    <row r="3" spans="1:3" x14ac:dyDescent="0.3">
      <c r="A3" s="19" t="s">
        <v>387</v>
      </c>
      <c r="B3" t="s">
        <v>462</v>
      </c>
      <c r="C3" t="s">
        <v>463</v>
      </c>
    </row>
    <row r="4" spans="1:3" x14ac:dyDescent="0.3">
      <c r="A4" s="28" t="s">
        <v>388</v>
      </c>
      <c r="B4" s="57"/>
      <c r="C4" s="57"/>
    </row>
  </sheetData>
  <pageMargins left="0.7" right="0.7" top="0.78740157499999996" bottom="0.78740157499999996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551FE5-8954-4F1C-94DF-EEB43C1F9052}">
  <sheetPr>
    <tabColor rgb="FFFFC000"/>
  </sheetPr>
  <dimension ref="A3:E116"/>
  <sheetViews>
    <sheetView workbookViewId="0">
      <selection activeCell="J29" sqref="J29"/>
    </sheetView>
  </sheetViews>
  <sheetFormatPr defaultRowHeight="14.4" x14ac:dyDescent="0.3"/>
  <cols>
    <col min="1" max="1" width="15.109375" style="69" bestFit="1" customWidth="1"/>
    <col min="2" max="2" width="12.44140625" bestFit="1" customWidth="1"/>
    <col min="3" max="3" width="15.21875" bestFit="1" customWidth="1"/>
    <col min="4" max="4" width="17.21875" bestFit="1" customWidth="1"/>
    <col min="5" max="5" width="19.88671875" bestFit="1" customWidth="1"/>
  </cols>
  <sheetData>
    <row r="3" spans="1:5" x14ac:dyDescent="0.3">
      <c r="A3" s="67" t="s">
        <v>387</v>
      </c>
      <c r="B3" t="s">
        <v>391</v>
      </c>
      <c r="C3" t="s">
        <v>389</v>
      </c>
      <c r="D3" t="s">
        <v>392</v>
      </c>
      <c r="E3" t="s">
        <v>390</v>
      </c>
    </row>
    <row r="4" spans="1:5" x14ac:dyDescent="0.3">
      <c r="A4" s="68" t="s">
        <v>388</v>
      </c>
      <c r="B4" s="57"/>
      <c r="C4" s="57"/>
      <c r="D4" s="57"/>
      <c r="E4" s="57"/>
    </row>
    <row r="5" spans="1:5" x14ac:dyDescent="0.3">
      <c r="A5"/>
    </row>
    <row r="6" spans="1:5" x14ac:dyDescent="0.3">
      <c r="A6"/>
    </row>
    <row r="7" spans="1:5" x14ac:dyDescent="0.3">
      <c r="A7"/>
    </row>
    <row r="8" spans="1:5" x14ac:dyDescent="0.3">
      <c r="A8"/>
    </row>
    <row r="9" spans="1:5" x14ac:dyDescent="0.3">
      <c r="A9"/>
    </row>
    <row r="10" spans="1:5" x14ac:dyDescent="0.3">
      <c r="A10"/>
    </row>
    <row r="11" spans="1:5" x14ac:dyDescent="0.3">
      <c r="A11"/>
    </row>
    <row r="12" spans="1:5" x14ac:dyDescent="0.3">
      <c r="A12"/>
    </row>
    <row r="13" spans="1:5" x14ac:dyDescent="0.3">
      <c r="A13"/>
    </row>
    <row r="14" spans="1:5" x14ac:dyDescent="0.3">
      <c r="A14"/>
    </row>
    <row r="15" spans="1:5" x14ac:dyDescent="0.3">
      <c r="A15"/>
    </row>
    <row r="16" spans="1:5" x14ac:dyDescent="0.3">
      <c r="A16"/>
    </row>
    <row r="17" spans="1:1" x14ac:dyDescent="0.3">
      <c r="A17"/>
    </row>
    <row r="18" spans="1:1" x14ac:dyDescent="0.3">
      <c r="A18"/>
    </row>
    <row r="19" spans="1:1" x14ac:dyDescent="0.3">
      <c r="A19"/>
    </row>
    <row r="20" spans="1:1" x14ac:dyDescent="0.3">
      <c r="A20"/>
    </row>
    <row r="21" spans="1:1" x14ac:dyDescent="0.3">
      <c r="A21"/>
    </row>
    <row r="22" spans="1:1" x14ac:dyDescent="0.3">
      <c r="A22"/>
    </row>
    <row r="23" spans="1:1" x14ac:dyDescent="0.3">
      <c r="A23"/>
    </row>
    <row r="24" spans="1:1" x14ac:dyDescent="0.3">
      <c r="A24"/>
    </row>
    <row r="25" spans="1:1" x14ac:dyDescent="0.3">
      <c r="A25"/>
    </row>
    <row r="26" spans="1:1" x14ac:dyDescent="0.3">
      <c r="A26"/>
    </row>
    <row r="27" spans="1:1" x14ac:dyDescent="0.3">
      <c r="A27"/>
    </row>
    <row r="28" spans="1:1" x14ac:dyDescent="0.3">
      <c r="A28"/>
    </row>
    <row r="29" spans="1:1" x14ac:dyDescent="0.3">
      <c r="A29"/>
    </row>
    <row r="30" spans="1:1" x14ac:dyDescent="0.3">
      <c r="A30"/>
    </row>
    <row r="31" spans="1:1" x14ac:dyDescent="0.3">
      <c r="A31"/>
    </row>
    <row r="32" spans="1:1" x14ac:dyDescent="0.3">
      <c r="A32"/>
    </row>
    <row r="33" spans="1:1" x14ac:dyDescent="0.3">
      <c r="A33"/>
    </row>
    <row r="34" spans="1:1" x14ac:dyDescent="0.3">
      <c r="A34"/>
    </row>
    <row r="35" spans="1:1" x14ac:dyDescent="0.3">
      <c r="A35"/>
    </row>
    <row r="36" spans="1:1" x14ac:dyDescent="0.3">
      <c r="A36"/>
    </row>
    <row r="37" spans="1:1" x14ac:dyDescent="0.3">
      <c r="A37"/>
    </row>
    <row r="38" spans="1:1" x14ac:dyDescent="0.3">
      <c r="A38"/>
    </row>
    <row r="39" spans="1:1" x14ac:dyDescent="0.3">
      <c r="A39"/>
    </row>
    <row r="40" spans="1:1" x14ac:dyDescent="0.3">
      <c r="A40"/>
    </row>
    <row r="41" spans="1:1" x14ac:dyDescent="0.3">
      <c r="A41"/>
    </row>
    <row r="42" spans="1:1" x14ac:dyDescent="0.3">
      <c r="A42"/>
    </row>
    <row r="43" spans="1:1" x14ac:dyDescent="0.3">
      <c r="A43"/>
    </row>
    <row r="44" spans="1:1" x14ac:dyDescent="0.3">
      <c r="A44"/>
    </row>
    <row r="45" spans="1:1" x14ac:dyDescent="0.3">
      <c r="A45"/>
    </row>
    <row r="46" spans="1:1" x14ac:dyDescent="0.3">
      <c r="A46"/>
    </row>
    <row r="47" spans="1:1" x14ac:dyDescent="0.3">
      <c r="A47"/>
    </row>
    <row r="48" spans="1:1" x14ac:dyDescent="0.3">
      <c r="A48"/>
    </row>
    <row r="49" spans="1:1" x14ac:dyDescent="0.3">
      <c r="A49"/>
    </row>
    <row r="50" spans="1:1" x14ac:dyDescent="0.3">
      <c r="A50"/>
    </row>
    <row r="51" spans="1:1" x14ac:dyDescent="0.3">
      <c r="A51"/>
    </row>
    <row r="52" spans="1:1" x14ac:dyDescent="0.3">
      <c r="A52"/>
    </row>
    <row r="53" spans="1:1" x14ac:dyDescent="0.3">
      <c r="A53"/>
    </row>
    <row r="54" spans="1:1" x14ac:dyDescent="0.3">
      <c r="A54"/>
    </row>
    <row r="55" spans="1:1" x14ac:dyDescent="0.3">
      <c r="A55"/>
    </row>
    <row r="56" spans="1:1" x14ac:dyDescent="0.3">
      <c r="A56"/>
    </row>
    <row r="57" spans="1:1" x14ac:dyDescent="0.3">
      <c r="A57"/>
    </row>
    <row r="58" spans="1:1" x14ac:dyDescent="0.3">
      <c r="A58"/>
    </row>
    <row r="59" spans="1:1" x14ac:dyDescent="0.3">
      <c r="A59"/>
    </row>
    <row r="60" spans="1:1" x14ac:dyDescent="0.3">
      <c r="A60"/>
    </row>
    <row r="61" spans="1:1" x14ac:dyDescent="0.3">
      <c r="A61"/>
    </row>
    <row r="62" spans="1:1" x14ac:dyDescent="0.3">
      <c r="A62"/>
    </row>
    <row r="63" spans="1:1" x14ac:dyDescent="0.3">
      <c r="A63"/>
    </row>
    <row r="64" spans="1:1" x14ac:dyDescent="0.3">
      <c r="A64"/>
    </row>
    <row r="65" spans="1:1" x14ac:dyDescent="0.3">
      <c r="A65"/>
    </row>
    <row r="66" spans="1:1" x14ac:dyDescent="0.3">
      <c r="A66"/>
    </row>
    <row r="67" spans="1:1" x14ac:dyDescent="0.3">
      <c r="A67"/>
    </row>
    <row r="68" spans="1:1" x14ac:dyDescent="0.3">
      <c r="A68"/>
    </row>
    <row r="69" spans="1:1" x14ac:dyDescent="0.3">
      <c r="A69"/>
    </row>
    <row r="70" spans="1:1" x14ac:dyDescent="0.3">
      <c r="A70"/>
    </row>
    <row r="71" spans="1:1" x14ac:dyDescent="0.3">
      <c r="A71"/>
    </row>
    <row r="72" spans="1:1" x14ac:dyDescent="0.3">
      <c r="A72"/>
    </row>
    <row r="73" spans="1:1" x14ac:dyDescent="0.3">
      <c r="A73"/>
    </row>
    <row r="74" spans="1:1" x14ac:dyDescent="0.3">
      <c r="A74"/>
    </row>
    <row r="75" spans="1:1" x14ac:dyDescent="0.3">
      <c r="A75"/>
    </row>
    <row r="76" spans="1:1" x14ac:dyDescent="0.3">
      <c r="A76"/>
    </row>
    <row r="77" spans="1:1" x14ac:dyDescent="0.3">
      <c r="A77"/>
    </row>
    <row r="78" spans="1:1" x14ac:dyDescent="0.3">
      <c r="A78"/>
    </row>
    <row r="79" spans="1:1" x14ac:dyDescent="0.3">
      <c r="A79"/>
    </row>
    <row r="80" spans="1:1" x14ac:dyDescent="0.3">
      <c r="A80"/>
    </row>
    <row r="81" spans="1:1" x14ac:dyDescent="0.3">
      <c r="A81"/>
    </row>
    <row r="82" spans="1:1" x14ac:dyDescent="0.3">
      <c r="A82"/>
    </row>
    <row r="83" spans="1:1" x14ac:dyDescent="0.3">
      <c r="A83"/>
    </row>
    <row r="84" spans="1:1" x14ac:dyDescent="0.3">
      <c r="A84"/>
    </row>
    <row r="85" spans="1:1" x14ac:dyDescent="0.3">
      <c r="A85"/>
    </row>
    <row r="86" spans="1:1" x14ac:dyDescent="0.3">
      <c r="A86"/>
    </row>
    <row r="87" spans="1:1" x14ac:dyDescent="0.3">
      <c r="A87"/>
    </row>
    <row r="88" spans="1:1" x14ac:dyDescent="0.3">
      <c r="A88"/>
    </row>
    <row r="89" spans="1:1" x14ac:dyDescent="0.3">
      <c r="A89"/>
    </row>
    <row r="90" spans="1:1" x14ac:dyDescent="0.3">
      <c r="A90"/>
    </row>
    <row r="91" spans="1:1" x14ac:dyDescent="0.3">
      <c r="A91"/>
    </row>
    <row r="92" spans="1:1" x14ac:dyDescent="0.3">
      <c r="A92"/>
    </row>
    <row r="93" spans="1:1" x14ac:dyDescent="0.3">
      <c r="A93"/>
    </row>
    <row r="94" spans="1:1" x14ac:dyDescent="0.3">
      <c r="A94"/>
    </row>
    <row r="95" spans="1:1" x14ac:dyDescent="0.3">
      <c r="A95"/>
    </row>
    <row r="96" spans="1:1" x14ac:dyDescent="0.3">
      <c r="A96"/>
    </row>
    <row r="97" spans="1:1" x14ac:dyDescent="0.3">
      <c r="A97"/>
    </row>
    <row r="98" spans="1:1" x14ac:dyDescent="0.3">
      <c r="A98"/>
    </row>
    <row r="99" spans="1:1" x14ac:dyDescent="0.3">
      <c r="A99"/>
    </row>
    <row r="100" spans="1:1" x14ac:dyDescent="0.3">
      <c r="A100"/>
    </row>
    <row r="101" spans="1:1" x14ac:dyDescent="0.3">
      <c r="A101"/>
    </row>
    <row r="102" spans="1:1" x14ac:dyDescent="0.3">
      <c r="A102"/>
    </row>
    <row r="103" spans="1:1" x14ac:dyDescent="0.3">
      <c r="A103"/>
    </row>
    <row r="104" spans="1:1" x14ac:dyDescent="0.3">
      <c r="A104"/>
    </row>
    <row r="105" spans="1:1" x14ac:dyDescent="0.3">
      <c r="A105"/>
    </row>
    <row r="106" spans="1:1" x14ac:dyDescent="0.3">
      <c r="A106"/>
    </row>
    <row r="107" spans="1:1" x14ac:dyDescent="0.3">
      <c r="A107"/>
    </row>
    <row r="108" spans="1:1" x14ac:dyDescent="0.3">
      <c r="A108"/>
    </row>
    <row r="109" spans="1:1" x14ac:dyDescent="0.3">
      <c r="A109"/>
    </row>
    <row r="110" spans="1:1" x14ac:dyDescent="0.3">
      <c r="A110"/>
    </row>
    <row r="111" spans="1:1" x14ac:dyDescent="0.3">
      <c r="A111"/>
    </row>
    <row r="112" spans="1:1" x14ac:dyDescent="0.3">
      <c r="A112"/>
    </row>
    <row r="113" spans="1:1" x14ac:dyDescent="0.3">
      <c r="A113"/>
    </row>
    <row r="114" spans="1:1" x14ac:dyDescent="0.3">
      <c r="A114"/>
    </row>
    <row r="115" spans="1:1" x14ac:dyDescent="0.3">
      <c r="A115"/>
    </row>
    <row r="116" spans="1:1" x14ac:dyDescent="0.3">
      <c r="A116"/>
    </row>
  </sheetData>
  <pageMargins left="0.7" right="0.7" top="0.78740157499999996" bottom="0.78740157499999996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3FF9E-6C6E-44E4-9A25-F692CDEFB82A}">
  <sheetPr>
    <tabColor rgb="FFFF0000"/>
  </sheetPr>
  <dimension ref="A1:I33"/>
  <sheetViews>
    <sheetView workbookViewId="0">
      <selection sqref="A1:J100"/>
    </sheetView>
  </sheetViews>
  <sheetFormatPr defaultRowHeight="14.4" x14ac:dyDescent="0.3"/>
  <cols>
    <col min="1" max="1" width="14.33203125" style="76" bestFit="1" customWidth="1"/>
    <col min="2" max="2" width="22.33203125" bestFit="1" customWidth="1"/>
    <col min="3" max="3" width="13.88671875" bestFit="1" customWidth="1"/>
    <col min="4" max="4" width="12.88671875" bestFit="1" customWidth="1"/>
    <col min="5" max="5" width="15.6640625" bestFit="1" customWidth="1"/>
    <col min="6" max="6" width="18.6640625" bestFit="1" customWidth="1"/>
    <col min="7" max="7" width="17.88671875" bestFit="1" customWidth="1"/>
    <col min="8" max="8" width="20.5546875" bestFit="1" customWidth="1"/>
  </cols>
  <sheetData>
    <row r="1" spans="1:9" x14ac:dyDescent="0.3">
      <c r="A1" s="74" t="s">
        <v>0</v>
      </c>
      <c r="B1" s="30" t="s">
        <v>1</v>
      </c>
      <c r="C1" s="30" t="s">
        <v>381</v>
      </c>
      <c r="D1" s="30" t="s">
        <v>382</v>
      </c>
      <c r="E1" s="30" t="s">
        <v>383</v>
      </c>
      <c r="F1" s="30" t="s">
        <v>384</v>
      </c>
      <c r="G1" s="30" t="s">
        <v>385</v>
      </c>
      <c r="H1" s="30" t="s">
        <v>386</v>
      </c>
      <c r="I1" t="s">
        <v>467</v>
      </c>
    </row>
    <row r="2" spans="1:9" x14ac:dyDescent="0.3">
      <c r="A2" s="75">
        <v>45748</v>
      </c>
      <c r="B2" s="31" t="s">
        <v>3</v>
      </c>
      <c r="C2" s="32">
        <v>5</v>
      </c>
      <c r="D2" s="33">
        <v>40.15</v>
      </c>
      <c r="E2" s="33">
        <v>68.510000000000005</v>
      </c>
      <c r="F2" s="32">
        <v>4</v>
      </c>
      <c r="G2" s="33">
        <v>34.33</v>
      </c>
      <c r="H2" s="33">
        <v>55.67</v>
      </c>
      <c r="I2">
        <v>4</v>
      </c>
    </row>
    <row r="3" spans="1:9" x14ac:dyDescent="0.3">
      <c r="A3" s="75">
        <v>45748</v>
      </c>
      <c r="B3" s="31" t="s">
        <v>473</v>
      </c>
      <c r="C3" s="32">
        <v>5</v>
      </c>
      <c r="D3" s="33">
        <v>50.73</v>
      </c>
      <c r="E3" s="33">
        <v>85.03</v>
      </c>
      <c r="F3" s="32">
        <v>4</v>
      </c>
      <c r="G3" s="33">
        <v>41.86</v>
      </c>
      <c r="H3" s="33">
        <v>68.599999999999994</v>
      </c>
      <c r="I3">
        <v>4</v>
      </c>
    </row>
    <row r="4" spans="1:9" x14ac:dyDescent="0.3">
      <c r="A4" s="75">
        <v>45750</v>
      </c>
      <c r="B4" s="31" t="s">
        <v>473</v>
      </c>
      <c r="C4" s="32">
        <v>4</v>
      </c>
      <c r="D4" s="33">
        <v>45.69</v>
      </c>
      <c r="E4" s="33">
        <v>72.41</v>
      </c>
      <c r="F4" s="32">
        <v>3</v>
      </c>
      <c r="G4" s="33">
        <v>36.93</v>
      </c>
      <c r="H4" s="33">
        <v>57.37</v>
      </c>
      <c r="I4">
        <v>4</v>
      </c>
    </row>
    <row r="5" spans="1:9" x14ac:dyDescent="0.3">
      <c r="A5" s="75">
        <v>45754</v>
      </c>
      <c r="B5" s="31" t="s">
        <v>2</v>
      </c>
      <c r="C5" s="32">
        <v>4</v>
      </c>
      <c r="D5" s="33">
        <v>46.12</v>
      </c>
      <c r="E5" s="33">
        <v>76.72</v>
      </c>
      <c r="F5" s="32">
        <v>4</v>
      </c>
      <c r="G5" s="33">
        <v>46.12</v>
      </c>
      <c r="H5" s="33">
        <v>76.72</v>
      </c>
      <c r="I5">
        <v>4</v>
      </c>
    </row>
    <row r="6" spans="1:9" x14ac:dyDescent="0.3">
      <c r="A6" s="75">
        <v>45754</v>
      </c>
      <c r="B6" s="31" t="s">
        <v>24</v>
      </c>
      <c r="C6" s="32">
        <v>2</v>
      </c>
      <c r="D6" s="33">
        <v>70.45</v>
      </c>
      <c r="E6" s="33">
        <v>91.79</v>
      </c>
      <c r="F6" s="32">
        <v>1</v>
      </c>
      <c r="G6" s="33">
        <v>67.91</v>
      </c>
      <c r="H6" s="33">
        <v>85.22</v>
      </c>
      <c r="I6">
        <v>4</v>
      </c>
    </row>
    <row r="7" spans="1:9" x14ac:dyDescent="0.3">
      <c r="A7" s="75">
        <v>45755</v>
      </c>
      <c r="B7" s="31" t="s">
        <v>3</v>
      </c>
      <c r="C7" s="32">
        <v>5</v>
      </c>
      <c r="D7" s="33">
        <v>33.58</v>
      </c>
      <c r="E7" s="33">
        <v>62.54</v>
      </c>
      <c r="F7" s="32">
        <v>4</v>
      </c>
      <c r="G7" s="33">
        <v>29.1</v>
      </c>
      <c r="H7" s="33">
        <v>52.99</v>
      </c>
      <c r="I7">
        <v>4</v>
      </c>
    </row>
    <row r="8" spans="1:9" x14ac:dyDescent="0.3">
      <c r="A8" s="75">
        <v>45755</v>
      </c>
      <c r="B8" s="31" t="s">
        <v>474</v>
      </c>
      <c r="C8" s="32">
        <v>3</v>
      </c>
      <c r="D8" s="33">
        <v>42.39</v>
      </c>
      <c r="E8" s="33">
        <v>65.37</v>
      </c>
      <c r="F8" s="32">
        <v>3</v>
      </c>
      <c r="G8" s="33">
        <v>42.39</v>
      </c>
      <c r="H8" s="33">
        <v>65.37</v>
      </c>
      <c r="I8">
        <v>4</v>
      </c>
    </row>
    <row r="9" spans="1:9" x14ac:dyDescent="0.3">
      <c r="A9" s="75">
        <v>45757</v>
      </c>
      <c r="B9" s="31" t="s">
        <v>474</v>
      </c>
      <c r="C9" s="32">
        <v>4</v>
      </c>
      <c r="D9" s="33">
        <v>44.48</v>
      </c>
      <c r="E9" s="33">
        <v>90.6</v>
      </c>
      <c r="F9" s="32">
        <v>4</v>
      </c>
      <c r="G9" s="33">
        <v>44.48</v>
      </c>
      <c r="H9" s="33">
        <v>90.6</v>
      </c>
      <c r="I9">
        <v>4</v>
      </c>
    </row>
    <row r="10" spans="1:9" x14ac:dyDescent="0.3">
      <c r="A10" s="75">
        <v>45761</v>
      </c>
      <c r="B10" s="31" t="s">
        <v>2</v>
      </c>
      <c r="C10" s="32">
        <v>3</v>
      </c>
      <c r="D10" s="33">
        <v>39.4</v>
      </c>
      <c r="E10" s="33">
        <v>61.49</v>
      </c>
      <c r="F10" s="32">
        <v>3</v>
      </c>
      <c r="G10" s="33">
        <v>39.4</v>
      </c>
      <c r="H10" s="33">
        <v>61.49</v>
      </c>
      <c r="I10">
        <v>4</v>
      </c>
    </row>
    <row r="11" spans="1:9" x14ac:dyDescent="0.3">
      <c r="A11" s="75">
        <v>45761</v>
      </c>
      <c r="B11" s="31" t="s">
        <v>24</v>
      </c>
      <c r="C11" s="32">
        <v>2</v>
      </c>
      <c r="D11" s="33">
        <v>62.84</v>
      </c>
      <c r="E11" s="33">
        <v>80.599999999999994</v>
      </c>
      <c r="F11" s="32">
        <v>2</v>
      </c>
      <c r="G11" s="33">
        <v>62.84</v>
      </c>
      <c r="H11" s="33">
        <v>80.599999999999994</v>
      </c>
      <c r="I11">
        <v>4</v>
      </c>
    </row>
    <row r="12" spans="1:9" x14ac:dyDescent="0.3">
      <c r="A12" s="75">
        <v>45762</v>
      </c>
      <c r="B12" s="31" t="s">
        <v>6</v>
      </c>
      <c r="C12" s="32">
        <v>3</v>
      </c>
      <c r="D12" s="33">
        <v>68.599999999999994</v>
      </c>
      <c r="E12" s="33">
        <v>90.59</v>
      </c>
      <c r="F12" s="32">
        <v>2</v>
      </c>
      <c r="G12" s="33">
        <v>63.73</v>
      </c>
      <c r="H12" s="33">
        <v>81.19</v>
      </c>
      <c r="I12">
        <v>4</v>
      </c>
    </row>
    <row r="13" spans="1:9" x14ac:dyDescent="0.3">
      <c r="A13" s="75">
        <v>45762</v>
      </c>
      <c r="B13" s="31" t="s">
        <v>474</v>
      </c>
      <c r="C13" s="32">
        <v>4</v>
      </c>
      <c r="D13" s="33">
        <v>32.39</v>
      </c>
      <c r="E13" s="33">
        <v>63.88</v>
      </c>
      <c r="F13" s="32">
        <v>4</v>
      </c>
      <c r="G13" s="33">
        <v>32.39</v>
      </c>
      <c r="H13" s="33">
        <v>63.88</v>
      </c>
      <c r="I13">
        <v>4</v>
      </c>
    </row>
    <row r="14" spans="1:9" x14ac:dyDescent="0.3">
      <c r="A14" s="75">
        <v>45764</v>
      </c>
      <c r="B14" s="31" t="s">
        <v>460</v>
      </c>
      <c r="C14" s="32">
        <v>2</v>
      </c>
      <c r="D14" s="33">
        <v>13.73</v>
      </c>
      <c r="E14" s="33">
        <v>21.04</v>
      </c>
      <c r="F14" s="32">
        <v>2</v>
      </c>
      <c r="G14" s="33">
        <v>13.73</v>
      </c>
      <c r="H14" s="33">
        <v>21.04</v>
      </c>
      <c r="I14">
        <v>4</v>
      </c>
    </row>
    <row r="15" spans="1:9" x14ac:dyDescent="0.3">
      <c r="A15" s="75">
        <v>45764</v>
      </c>
      <c r="B15" s="31" t="s">
        <v>474</v>
      </c>
      <c r="C15" s="32">
        <v>3</v>
      </c>
      <c r="D15" s="33">
        <v>34.03</v>
      </c>
      <c r="E15" s="33">
        <v>52.09</v>
      </c>
      <c r="F15" s="32">
        <v>3</v>
      </c>
      <c r="G15" s="33">
        <v>34.03</v>
      </c>
      <c r="H15" s="33">
        <v>52.09</v>
      </c>
      <c r="I15">
        <v>4</v>
      </c>
    </row>
    <row r="16" spans="1:9" x14ac:dyDescent="0.3">
      <c r="A16" s="75">
        <v>45769</v>
      </c>
      <c r="B16" s="31" t="s">
        <v>3</v>
      </c>
      <c r="C16" s="32">
        <v>4</v>
      </c>
      <c r="D16" s="33">
        <v>48.36</v>
      </c>
      <c r="E16" s="33">
        <v>76.12</v>
      </c>
      <c r="F16" s="32">
        <v>3</v>
      </c>
      <c r="G16" s="33">
        <v>41.64</v>
      </c>
      <c r="H16" s="33">
        <v>62.99</v>
      </c>
      <c r="I16">
        <v>4</v>
      </c>
    </row>
    <row r="17" spans="1:9" x14ac:dyDescent="0.3">
      <c r="A17" s="75">
        <v>45769</v>
      </c>
      <c r="B17" s="31" t="s">
        <v>473</v>
      </c>
      <c r="C17" s="32">
        <v>5</v>
      </c>
      <c r="D17" s="33">
        <v>41.56</v>
      </c>
      <c r="E17" s="33">
        <v>69.459999999999994</v>
      </c>
      <c r="F17" s="32">
        <v>5</v>
      </c>
      <c r="G17" s="33">
        <v>41.56</v>
      </c>
      <c r="H17" s="33">
        <v>69.459999999999994</v>
      </c>
      <c r="I17">
        <v>4</v>
      </c>
    </row>
    <row r="18" spans="1:9" x14ac:dyDescent="0.3">
      <c r="A18" s="75">
        <v>45771</v>
      </c>
      <c r="B18" s="31" t="s">
        <v>473</v>
      </c>
      <c r="C18" s="32">
        <v>5</v>
      </c>
      <c r="D18" s="33">
        <v>49.56</v>
      </c>
      <c r="E18" s="33">
        <v>78.739999999999995</v>
      </c>
      <c r="F18" s="32">
        <v>4</v>
      </c>
      <c r="G18" s="33">
        <v>36.36</v>
      </c>
      <c r="H18" s="33">
        <v>60.26</v>
      </c>
      <c r="I18">
        <v>4</v>
      </c>
    </row>
    <row r="19" spans="1:9" x14ac:dyDescent="0.3">
      <c r="A19" s="75">
        <v>45775</v>
      </c>
      <c r="B19" s="31" t="s">
        <v>2</v>
      </c>
      <c r="C19" s="32">
        <v>2</v>
      </c>
      <c r="D19" s="33">
        <v>49.25</v>
      </c>
      <c r="E19" s="33">
        <v>72.39</v>
      </c>
      <c r="F19" s="32">
        <v>2</v>
      </c>
      <c r="G19" s="33">
        <v>49.25</v>
      </c>
      <c r="H19" s="33">
        <v>72.39</v>
      </c>
      <c r="I19">
        <v>4</v>
      </c>
    </row>
    <row r="20" spans="1:9" x14ac:dyDescent="0.3">
      <c r="A20" s="75">
        <v>45775</v>
      </c>
      <c r="B20" s="31" t="s">
        <v>24</v>
      </c>
      <c r="C20" s="32">
        <v>2</v>
      </c>
      <c r="D20" s="33">
        <v>40.6</v>
      </c>
      <c r="E20" s="33">
        <v>58.36</v>
      </c>
      <c r="F20" s="32">
        <v>2</v>
      </c>
      <c r="G20" s="33">
        <v>40.6</v>
      </c>
      <c r="H20" s="33">
        <v>58.36</v>
      </c>
      <c r="I20">
        <v>4</v>
      </c>
    </row>
    <row r="21" spans="1:9" x14ac:dyDescent="0.3">
      <c r="A21" s="75">
        <v>45776</v>
      </c>
      <c r="B21" s="31" t="s">
        <v>6</v>
      </c>
      <c r="C21" s="32">
        <v>4</v>
      </c>
      <c r="D21" s="33">
        <v>42.16</v>
      </c>
      <c r="E21" s="33">
        <v>61.06</v>
      </c>
      <c r="F21" s="32">
        <v>3</v>
      </c>
      <c r="G21" s="33">
        <v>35.22</v>
      </c>
      <c r="H21" s="33">
        <v>55.52</v>
      </c>
      <c r="I21">
        <v>4</v>
      </c>
    </row>
    <row r="22" spans="1:9" x14ac:dyDescent="0.3">
      <c r="A22" s="75">
        <v>45776</v>
      </c>
      <c r="B22" s="31" t="s">
        <v>473</v>
      </c>
      <c r="C22" s="32">
        <v>4</v>
      </c>
      <c r="D22" s="33">
        <v>47.05</v>
      </c>
      <c r="E22" s="33">
        <v>71.239999999999995</v>
      </c>
      <c r="F22" s="32">
        <v>4</v>
      </c>
      <c r="G22" s="33">
        <v>47.05</v>
      </c>
      <c r="H22" s="33">
        <v>71.239999999999995</v>
      </c>
      <c r="I22">
        <v>4</v>
      </c>
    </row>
    <row r="23" spans="1:9" x14ac:dyDescent="0.3">
      <c r="A23" s="75">
        <v>45777</v>
      </c>
      <c r="B23" s="31" t="s">
        <v>460</v>
      </c>
      <c r="C23" s="32">
        <v>6</v>
      </c>
      <c r="D23" s="33">
        <v>35.11</v>
      </c>
      <c r="E23" s="33">
        <v>71.41</v>
      </c>
      <c r="F23" s="32">
        <v>6</v>
      </c>
      <c r="G23" s="33">
        <v>35.11</v>
      </c>
      <c r="H23" s="33">
        <v>71.41</v>
      </c>
      <c r="I23">
        <v>4</v>
      </c>
    </row>
    <row r="24" spans="1:9" x14ac:dyDescent="0.3">
      <c r="A24" s="75">
        <v>45777</v>
      </c>
      <c r="B24" s="31" t="s">
        <v>473</v>
      </c>
      <c r="C24" s="32">
        <v>3</v>
      </c>
      <c r="D24" s="33">
        <v>42.07</v>
      </c>
      <c r="E24" s="33">
        <v>60.84</v>
      </c>
      <c r="F24" s="32">
        <v>3</v>
      </c>
      <c r="G24" s="33">
        <v>42.07</v>
      </c>
      <c r="H24" s="33">
        <v>60.84</v>
      </c>
      <c r="I24">
        <v>4</v>
      </c>
    </row>
    <row r="25" spans="1:9" x14ac:dyDescent="0.3">
      <c r="A25" s="75"/>
      <c r="B25" s="31"/>
      <c r="C25" s="32"/>
      <c r="D25" s="33"/>
      <c r="E25" s="33"/>
      <c r="F25" s="32"/>
      <c r="G25" s="33"/>
      <c r="H25" s="33"/>
    </row>
    <row r="26" spans="1:9" x14ac:dyDescent="0.3">
      <c r="A26" s="75"/>
      <c r="B26" s="31"/>
      <c r="C26" s="32"/>
      <c r="D26" s="33"/>
      <c r="E26" s="33"/>
      <c r="F26" s="32"/>
      <c r="G26" s="33"/>
      <c r="H26" s="33"/>
    </row>
    <row r="27" spans="1:9" x14ac:dyDescent="0.3">
      <c r="A27" s="75"/>
      <c r="B27" s="31"/>
      <c r="C27" s="32"/>
      <c r="D27" s="33"/>
      <c r="E27" s="33"/>
      <c r="F27" s="32"/>
      <c r="G27" s="33"/>
      <c r="H27" s="33"/>
    </row>
    <row r="28" spans="1:9" x14ac:dyDescent="0.3">
      <c r="A28" s="75"/>
      <c r="B28" s="31"/>
      <c r="C28" s="32"/>
      <c r="D28" s="33"/>
      <c r="E28" s="33"/>
      <c r="F28" s="32"/>
      <c r="G28" s="33"/>
      <c r="H28" s="33"/>
    </row>
    <row r="29" spans="1:9" x14ac:dyDescent="0.3">
      <c r="A29" s="75"/>
      <c r="B29" s="31"/>
      <c r="C29" s="32"/>
      <c r="D29" s="33"/>
      <c r="E29" s="33"/>
      <c r="F29" s="32"/>
      <c r="G29" s="33"/>
      <c r="H29" s="33"/>
    </row>
    <row r="30" spans="1:9" x14ac:dyDescent="0.3">
      <c r="A30" s="75"/>
      <c r="B30" s="31"/>
      <c r="C30" s="32"/>
      <c r="D30" s="33"/>
      <c r="E30" s="33"/>
      <c r="F30" s="32"/>
      <c r="G30" s="33"/>
      <c r="H30" s="33"/>
    </row>
    <row r="31" spans="1:9" x14ac:dyDescent="0.3">
      <c r="A31" s="75"/>
      <c r="B31" s="31"/>
      <c r="C31" s="32"/>
      <c r="D31" s="33"/>
      <c r="E31" s="33"/>
      <c r="F31" s="32"/>
      <c r="G31" s="33"/>
      <c r="H31" s="33"/>
    </row>
    <row r="32" spans="1:9" x14ac:dyDescent="0.3">
      <c r="A32" s="75"/>
      <c r="B32" s="31"/>
      <c r="C32" s="32"/>
      <c r="D32" s="33"/>
      <c r="E32" s="33"/>
      <c r="F32" s="32"/>
      <c r="G32" s="33"/>
      <c r="H32" s="33"/>
    </row>
    <row r="33" spans="1:8" x14ac:dyDescent="0.3">
      <c r="A33" s="75"/>
      <c r="B33" s="31"/>
      <c r="C33" s="32"/>
      <c r="D33" s="33"/>
      <c r="E33" s="33"/>
      <c r="F33" s="32"/>
      <c r="G33" s="33"/>
      <c r="H33" s="33"/>
    </row>
  </sheetData>
  <pageMargins left="0.7" right="0.7" top="0.78740157499999996" bottom="0.78740157499999996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B6C0D3-4C3E-40CE-8184-F9C08B2DC37E}">
  <sheetPr>
    <tabColor rgb="FFFF0000"/>
  </sheetPr>
  <dimension ref="A1:I24"/>
  <sheetViews>
    <sheetView workbookViewId="0">
      <selection sqref="A1:I1048576"/>
    </sheetView>
  </sheetViews>
  <sheetFormatPr defaultRowHeight="14.4" x14ac:dyDescent="0.3"/>
  <cols>
    <col min="1" max="1" width="10.109375" style="84" bestFit="1" customWidth="1"/>
  </cols>
  <sheetData>
    <row r="1" spans="1:9" x14ac:dyDescent="0.3">
      <c r="A1" s="84" t="s">
        <v>0</v>
      </c>
      <c r="B1" t="s">
        <v>1</v>
      </c>
      <c r="C1" t="s">
        <v>381</v>
      </c>
      <c r="D1" t="s">
        <v>382</v>
      </c>
      <c r="E1" t="s">
        <v>383</v>
      </c>
      <c r="F1" t="s">
        <v>384</v>
      </c>
      <c r="G1" t="s">
        <v>385</v>
      </c>
      <c r="H1" t="s">
        <v>386</v>
      </c>
      <c r="I1" t="s">
        <v>467</v>
      </c>
    </row>
    <row r="2" spans="1:9" x14ac:dyDescent="0.3">
      <c r="A2" s="84">
        <v>45201</v>
      </c>
      <c r="B2" t="s">
        <v>2</v>
      </c>
      <c r="C2">
        <v>3</v>
      </c>
      <c r="D2">
        <v>37.46</v>
      </c>
      <c r="E2">
        <v>57.61</v>
      </c>
      <c r="F2">
        <v>3</v>
      </c>
      <c r="G2">
        <v>37.46</v>
      </c>
      <c r="H2">
        <v>57.61</v>
      </c>
      <c r="I2">
        <v>10</v>
      </c>
    </row>
    <row r="3" spans="1:9" x14ac:dyDescent="0.3">
      <c r="A3" s="84">
        <v>45202</v>
      </c>
      <c r="B3" t="s">
        <v>6</v>
      </c>
      <c r="C3">
        <v>5</v>
      </c>
      <c r="D3">
        <v>46.72</v>
      </c>
      <c r="E3">
        <v>77.760000000000005</v>
      </c>
      <c r="F3">
        <v>4</v>
      </c>
      <c r="G3">
        <v>41.49</v>
      </c>
      <c r="H3">
        <v>64.33</v>
      </c>
      <c r="I3">
        <v>10</v>
      </c>
    </row>
    <row r="4" spans="1:9" x14ac:dyDescent="0.3">
      <c r="A4" s="84">
        <v>45203</v>
      </c>
      <c r="B4" t="s">
        <v>2</v>
      </c>
      <c r="C4">
        <v>1</v>
      </c>
      <c r="D4">
        <v>87.14</v>
      </c>
      <c r="E4">
        <v>99.86</v>
      </c>
      <c r="F4">
        <v>1</v>
      </c>
      <c r="G4">
        <v>87.14</v>
      </c>
      <c r="H4">
        <v>99.86</v>
      </c>
      <c r="I4">
        <v>10</v>
      </c>
    </row>
    <row r="5" spans="1:9" x14ac:dyDescent="0.3">
      <c r="A5" s="84">
        <v>45204</v>
      </c>
      <c r="B5" t="s">
        <v>2</v>
      </c>
      <c r="C5">
        <v>3</v>
      </c>
      <c r="D5">
        <v>51.34</v>
      </c>
      <c r="E5">
        <v>81.040000000000006</v>
      </c>
      <c r="F5">
        <v>2</v>
      </c>
      <c r="G5">
        <v>41.64</v>
      </c>
      <c r="H5">
        <v>60.9</v>
      </c>
      <c r="I5">
        <v>10</v>
      </c>
    </row>
    <row r="6" spans="1:9" x14ac:dyDescent="0.3">
      <c r="A6" s="84">
        <v>45204</v>
      </c>
      <c r="B6" t="s">
        <v>27</v>
      </c>
      <c r="C6">
        <v>8</v>
      </c>
      <c r="D6">
        <v>46.92</v>
      </c>
      <c r="E6">
        <v>94.42</v>
      </c>
      <c r="F6">
        <v>5</v>
      </c>
      <c r="G6">
        <v>37.54</v>
      </c>
      <c r="H6">
        <v>66.28</v>
      </c>
      <c r="I6">
        <v>10</v>
      </c>
    </row>
    <row r="7" spans="1:9" x14ac:dyDescent="0.3">
      <c r="A7" s="84">
        <v>45208</v>
      </c>
      <c r="B7" t="s">
        <v>2</v>
      </c>
      <c r="C7">
        <v>4</v>
      </c>
      <c r="D7">
        <v>62.12</v>
      </c>
      <c r="E7">
        <v>92.56</v>
      </c>
      <c r="F7">
        <v>2</v>
      </c>
      <c r="G7">
        <v>42.84</v>
      </c>
      <c r="H7">
        <v>65.37</v>
      </c>
      <c r="I7">
        <v>10</v>
      </c>
    </row>
    <row r="8" spans="1:9" x14ac:dyDescent="0.3">
      <c r="A8" s="84">
        <v>45209</v>
      </c>
      <c r="B8" t="s">
        <v>3</v>
      </c>
      <c r="C8">
        <v>4</v>
      </c>
      <c r="D8">
        <v>42.99</v>
      </c>
      <c r="E8">
        <v>66.72</v>
      </c>
      <c r="F8">
        <v>4</v>
      </c>
      <c r="G8">
        <v>42.99</v>
      </c>
      <c r="H8">
        <v>66.72</v>
      </c>
      <c r="I8">
        <v>10</v>
      </c>
    </row>
    <row r="9" spans="1:9" x14ac:dyDescent="0.3">
      <c r="A9" s="84">
        <v>45210</v>
      </c>
      <c r="B9" t="s">
        <v>4</v>
      </c>
      <c r="C9">
        <v>5</v>
      </c>
      <c r="D9">
        <v>61.24</v>
      </c>
      <c r="E9">
        <v>91.72</v>
      </c>
      <c r="F9">
        <v>4</v>
      </c>
      <c r="G9">
        <v>64.37</v>
      </c>
      <c r="H9">
        <v>92.1</v>
      </c>
      <c r="I9">
        <v>10</v>
      </c>
    </row>
    <row r="10" spans="1:9" x14ac:dyDescent="0.3">
      <c r="A10" s="84">
        <v>45211</v>
      </c>
      <c r="B10" t="s">
        <v>2</v>
      </c>
      <c r="C10">
        <v>3</v>
      </c>
      <c r="D10">
        <v>69.63</v>
      </c>
      <c r="E10">
        <v>93.05</v>
      </c>
      <c r="F10">
        <v>3</v>
      </c>
      <c r="G10">
        <v>69.63</v>
      </c>
      <c r="H10">
        <v>93.05</v>
      </c>
      <c r="I10">
        <v>10</v>
      </c>
    </row>
    <row r="11" spans="1:9" x14ac:dyDescent="0.3">
      <c r="A11" s="84">
        <v>45215</v>
      </c>
      <c r="B11" t="s">
        <v>2</v>
      </c>
      <c r="C11">
        <v>4</v>
      </c>
      <c r="D11">
        <v>53.58</v>
      </c>
      <c r="E11">
        <v>82.39</v>
      </c>
      <c r="F11">
        <v>3</v>
      </c>
      <c r="G11">
        <v>52.54</v>
      </c>
      <c r="H11">
        <v>76.87</v>
      </c>
      <c r="I11">
        <v>10</v>
      </c>
    </row>
    <row r="12" spans="1:9" x14ac:dyDescent="0.3">
      <c r="A12" s="84">
        <v>45216</v>
      </c>
      <c r="B12" t="s">
        <v>6</v>
      </c>
      <c r="C12">
        <v>6</v>
      </c>
      <c r="D12">
        <v>18.36</v>
      </c>
      <c r="E12">
        <v>50.3</v>
      </c>
      <c r="F12">
        <v>6</v>
      </c>
      <c r="G12">
        <v>18.36</v>
      </c>
      <c r="H12">
        <v>50.3</v>
      </c>
      <c r="I12">
        <v>10</v>
      </c>
    </row>
    <row r="13" spans="1:9" x14ac:dyDescent="0.3">
      <c r="A13" s="84">
        <v>45217</v>
      </c>
      <c r="B13" t="s">
        <v>10</v>
      </c>
      <c r="C13">
        <v>6</v>
      </c>
      <c r="D13">
        <v>46.27</v>
      </c>
      <c r="E13">
        <v>89.36</v>
      </c>
      <c r="F13">
        <v>4</v>
      </c>
      <c r="G13">
        <v>26.27</v>
      </c>
      <c r="H13">
        <v>61.94</v>
      </c>
      <c r="I13">
        <v>10</v>
      </c>
    </row>
    <row r="14" spans="1:9" x14ac:dyDescent="0.3">
      <c r="A14" s="84">
        <v>45217</v>
      </c>
      <c r="B14" t="s">
        <v>27</v>
      </c>
      <c r="C14">
        <v>5</v>
      </c>
      <c r="D14">
        <v>54.55</v>
      </c>
      <c r="E14">
        <v>89.44</v>
      </c>
      <c r="F14">
        <v>3</v>
      </c>
      <c r="G14">
        <v>45.67</v>
      </c>
      <c r="H14">
        <v>64.33</v>
      </c>
      <c r="I14">
        <v>10</v>
      </c>
    </row>
    <row r="15" spans="1:9" x14ac:dyDescent="0.3">
      <c r="A15" s="84">
        <v>45218</v>
      </c>
      <c r="B15" t="s">
        <v>2</v>
      </c>
      <c r="C15">
        <v>3</v>
      </c>
      <c r="D15">
        <v>67.37</v>
      </c>
      <c r="E15">
        <v>94.07</v>
      </c>
      <c r="F15">
        <v>2</v>
      </c>
      <c r="G15">
        <v>41.19</v>
      </c>
      <c r="H15">
        <v>61.04</v>
      </c>
      <c r="I15">
        <v>10</v>
      </c>
    </row>
    <row r="16" spans="1:9" x14ac:dyDescent="0.3">
      <c r="A16" s="84">
        <v>45222</v>
      </c>
      <c r="B16" t="s">
        <v>2</v>
      </c>
      <c r="C16">
        <v>3</v>
      </c>
      <c r="D16">
        <v>57.31</v>
      </c>
      <c r="E16">
        <v>74.78</v>
      </c>
      <c r="F16">
        <v>3</v>
      </c>
      <c r="G16">
        <v>57.31</v>
      </c>
      <c r="H16">
        <v>74.78</v>
      </c>
      <c r="I16">
        <v>10</v>
      </c>
    </row>
    <row r="17" spans="1:9" x14ac:dyDescent="0.3">
      <c r="A17" s="84">
        <v>45222</v>
      </c>
      <c r="B17" t="s">
        <v>27</v>
      </c>
      <c r="C17">
        <v>4</v>
      </c>
      <c r="D17">
        <v>20.9</v>
      </c>
      <c r="E17">
        <v>39.1</v>
      </c>
      <c r="F17">
        <v>4</v>
      </c>
      <c r="G17">
        <v>20.9</v>
      </c>
      <c r="H17">
        <v>39.1</v>
      </c>
      <c r="I17">
        <v>10</v>
      </c>
    </row>
    <row r="18" spans="1:9" x14ac:dyDescent="0.3">
      <c r="A18" s="84">
        <v>45223</v>
      </c>
      <c r="B18" t="s">
        <v>3</v>
      </c>
      <c r="C18">
        <v>5</v>
      </c>
      <c r="D18">
        <v>42.09</v>
      </c>
      <c r="E18">
        <v>73.73</v>
      </c>
      <c r="F18">
        <v>4</v>
      </c>
      <c r="G18">
        <v>38.36</v>
      </c>
      <c r="H18">
        <v>65.22</v>
      </c>
      <c r="I18">
        <v>10</v>
      </c>
    </row>
    <row r="19" spans="1:9" x14ac:dyDescent="0.3">
      <c r="A19" s="84">
        <v>45224</v>
      </c>
      <c r="B19" t="s">
        <v>2</v>
      </c>
      <c r="C19">
        <v>2</v>
      </c>
      <c r="D19">
        <v>77.680000000000007</v>
      </c>
      <c r="E19">
        <v>98.19</v>
      </c>
      <c r="F19">
        <v>2</v>
      </c>
      <c r="G19">
        <v>77.680000000000007</v>
      </c>
      <c r="H19">
        <v>98.19</v>
      </c>
      <c r="I19">
        <v>10</v>
      </c>
    </row>
    <row r="20" spans="1:9" x14ac:dyDescent="0.3">
      <c r="A20" s="84">
        <v>45225</v>
      </c>
      <c r="B20" t="s">
        <v>2</v>
      </c>
      <c r="C20">
        <v>3</v>
      </c>
      <c r="D20">
        <v>50</v>
      </c>
      <c r="E20">
        <v>82.69</v>
      </c>
      <c r="F20">
        <v>3</v>
      </c>
      <c r="G20">
        <v>50</v>
      </c>
      <c r="H20">
        <v>82.69</v>
      </c>
      <c r="I20">
        <v>10</v>
      </c>
    </row>
    <row r="21" spans="1:9" x14ac:dyDescent="0.3">
      <c r="A21" s="84">
        <v>45225</v>
      </c>
      <c r="B21" t="s">
        <v>27</v>
      </c>
      <c r="C21">
        <v>6</v>
      </c>
      <c r="D21">
        <v>62.46</v>
      </c>
      <c r="E21">
        <v>93.33</v>
      </c>
      <c r="F21">
        <v>5</v>
      </c>
      <c r="G21">
        <v>58.7</v>
      </c>
      <c r="H21">
        <v>83.77</v>
      </c>
      <c r="I21">
        <v>10</v>
      </c>
    </row>
    <row r="22" spans="1:9" x14ac:dyDescent="0.3">
      <c r="A22" s="84">
        <v>45229</v>
      </c>
      <c r="B22" t="s">
        <v>2</v>
      </c>
      <c r="C22">
        <v>4</v>
      </c>
      <c r="D22">
        <v>45.52</v>
      </c>
      <c r="E22">
        <v>70.150000000000006</v>
      </c>
      <c r="F22">
        <v>3</v>
      </c>
      <c r="G22">
        <v>42.24</v>
      </c>
      <c r="H22">
        <v>64.48</v>
      </c>
      <c r="I22">
        <v>10</v>
      </c>
    </row>
    <row r="23" spans="1:9" x14ac:dyDescent="0.3">
      <c r="A23" s="84">
        <v>45230</v>
      </c>
      <c r="B23" t="s">
        <v>6</v>
      </c>
      <c r="C23">
        <v>8</v>
      </c>
      <c r="D23">
        <v>37.31</v>
      </c>
      <c r="E23">
        <v>76.42</v>
      </c>
      <c r="F23">
        <v>7</v>
      </c>
      <c r="G23">
        <v>31.79</v>
      </c>
      <c r="H23">
        <v>64.63</v>
      </c>
      <c r="I23">
        <v>10</v>
      </c>
    </row>
    <row r="24" spans="1:9" x14ac:dyDescent="0.3">
      <c r="A24" s="84">
        <v>45230</v>
      </c>
      <c r="B24" t="s">
        <v>27</v>
      </c>
      <c r="C24">
        <v>4</v>
      </c>
      <c r="D24">
        <v>23.73</v>
      </c>
      <c r="E24">
        <v>48.96</v>
      </c>
      <c r="F24">
        <v>4</v>
      </c>
      <c r="G24">
        <v>23.73</v>
      </c>
      <c r="H24">
        <v>48.96</v>
      </c>
      <c r="I24">
        <v>10</v>
      </c>
    </row>
  </sheetData>
  <pageMargins left="0.7" right="0.7" top="0.78740157499999996" bottom="0.78740157499999996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08D2F3-9F1A-4CCF-9058-B0A95C3EF73A}">
  <sheetPr>
    <tabColor rgb="FFFFC000"/>
  </sheetPr>
  <dimension ref="A3:E33"/>
  <sheetViews>
    <sheetView workbookViewId="0">
      <selection activeCell="H24" sqref="H24"/>
    </sheetView>
  </sheetViews>
  <sheetFormatPr defaultRowHeight="14.4" x14ac:dyDescent="0.3"/>
  <cols>
    <col min="1" max="1" width="15.109375" bestFit="1" customWidth="1"/>
    <col min="2" max="2" width="12.44140625" bestFit="1" customWidth="1"/>
    <col min="3" max="3" width="15.21875" bestFit="1" customWidth="1"/>
    <col min="4" max="4" width="17.21875" bestFit="1" customWidth="1"/>
    <col min="5" max="5" width="19.88671875" bestFit="1" customWidth="1"/>
  </cols>
  <sheetData>
    <row r="3" spans="1:5" x14ac:dyDescent="0.3">
      <c r="A3" s="19" t="s">
        <v>387</v>
      </c>
      <c r="B3" t="s">
        <v>391</v>
      </c>
      <c r="C3" t="s">
        <v>389</v>
      </c>
      <c r="D3" t="s">
        <v>392</v>
      </c>
      <c r="E3" t="s">
        <v>390</v>
      </c>
    </row>
    <row r="4" spans="1:5" x14ac:dyDescent="0.3">
      <c r="A4" s="28" t="s">
        <v>4</v>
      </c>
      <c r="B4" s="57">
        <v>61.24</v>
      </c>
      <c r="C4" s="57">
        <v>91.72</v>
      </c>
      <c r="D4" s="57">
        <v>64.37</v>
      </c>
      <c r="E4" s="57">
        <v>92.1</v>
      </c>
    </row>
    <row r="5" spans="1:5" x14ac:dyDescent="0.3">
      <c r="A5" s="83">
        <v>45210</v>
      </c>
      <c r="B5" s="57">
        <v>61.24</v>
      </c>
      <c r="C5" s="57">
        <v>91.72</v>
      </c>
      <c r="D5" s="57">
        <v>64.37</v>
      </c>
      <c r="E5" s="57">
        <v>92.1</v>
      </c>
    </row>
    <row r="6" spans="1:5" x14ac:dyDescent="0.3">
      <c r="A6" s="28" t="s">
        <v>10</v>
      </c>
      <c r="B6" s="57">
        <v>46.27</v>
      </c>
      <c r="C6" s="57">
        <v>89.36</v>
      </c>
      <c r="D6" s="57">
        <v>26.27</v>
      </c>
      <c r="E6" s="57">
        <v>61.94</v>
      </c>
    </row>
    <row r="7" spans="1:5" x14ac:dyDescent="0.3">
      <c r="A7" s="83">
        <v>45217</v>
      </c>
      <c r="B7" s="57">
        <v>46.27</v>
      </c>
      <c r="C7" s="57">
        <v>89.36</v>
      </c>
      <c r="D7" s="57">
        <v>26.27</v>
      </c>
      <c r="E7" s="57">
        <v>61.94</v>
      </c>
    </row>
    <row r="8" spans="1:5" x14ac:dyDescent="0.3">
      <c r="A8" s="28" t="s">
        <v>3</v>
      </c>
      <c r="B8" s="57">
        <v>42.540000000000006</v>
      </c>
      <c r="C8" s="57">
        <v>70.224999999999994</v>
      </c>
      <c r="D8" s="57">
        <v>40.674999999999997</v>
      </c>
      <c r="E8" s="57">
        <v>65.97</v>
      </c>
    </row>
    <row r="9" spans="1:5" x14ac:dyDescent="0.3">
      <c r="A9" s="83">
        <v>45209</v>
      </c>
      <c r="B9" s="57">
        <v>42.99</v>
      </c>
      <c r="C9" s="57">
        <v>66.72</v>
      </c>
      <c r="D9" s="57">
        <v>42.99</v>
      </c>
      <c r="E9" s="57">
        <v>66.72</v>
      </c>
    </row>
    <row r="10" spans="1:5" x14ac:dyDescent="0.3">
      <c r="A10" s="83">
        <v>45223</v>
      </c>
      <c r="B10" s="57">
        <v>42.09</v>
      </c>
      <c r="C10" s="57">
        <v>73.73</v>
      </c>
      <c r="D10" s="57">
        <v>38.36</v>
      </c>
      <c r="E10" s="57">
        <v>65.22</v>
      </c>
    </row>
    <row r="11" spans="1:5" x14ac:dyDescent="0.3">
      <c r="A11" s="28" t="s">
        <v>6</v>
      </c>
      <c r="B11" s="57">
        <v>34.130000000000003</v>
      </c>
      <c r="C11" s="57">
        <v>68.160000000000011</v>
      </c>
      <c r="D11" s="57">
        <v>30.546666666666667</v>
      </c>
      <c r="E11" s="57">
        <v>59.75333333333333</v>
      </c>
    </row>
    <row r="12" spans="1:5" x14ac:dyDescent="0.3">
      <c r="A12" s="83">
        <v>45202</v>
      </c>
      <c r="B12" s="57">
        <v>46.72</v>
      </c>
      <c r="C12" s="57">
        <v>77.760000000000005</v>
      </c>
      <c r="D12" s="57">
        <v>41.49</v>
      </c>
      <c r="E12" s="57">
        <v>64.33</v>
      </c>
    </row>
    <row r="13" spans="1:5" x14ac:dyDescent="0.3">
      <c r="A13" s="83">
        <v>45216</v>
      </c>
      <c r="B13" s="57">
        <v>18.36</v>
      </c>
      <c r="C13" s="57">
        <v>50.3</v>
      </c>
      <c r="D13" s="57">
        <v>18.36</v>
      </c>
      <c r="E13" s="57">
        <v>50.3</v>
      </c>
    </row>
    <row r="14" spans="1:5" x14ac:dyDescent="0.3">
      <c r="A14" s="83">
        <v>45230</v>
      </c>
      <c r="B14" s="57">
        <v>37.31</v>
      </c>
      <c r="C14" s="57">
        <v>76.42</v>
      </c>
      <c r="D14" s="57">
        <v>31.79</v>
      </c>
      <c r="E14" s="57">
        <v>64.63</v>
      </c>
    </row>
    <row r="15" spans="1:5" x14ac:dyDescent="0.3">
      <c r="A15" s="28" t="s">
        <v>2</v>
      </c>
      <c r="B15" s="57">
        <v>59.922727272727272</v>
      </c>
      <c r="C15" s="57">
        <v>84.217272727272729</v>
      </c>
      <c r="D15" s="57">
        <v>54.515454545454553</v>
      </c>
      <c r="E15" s="57">
        <v>75.894545454545465</v>
      </c>
    </row>
    <row r="16" spans="1:5" x14ac:dyDescent="0.3">
      <c r="A16" s="83">
        <v>45201</v>
      </c>
      <c r="B16" s="57">
        <v>37.46</v>
      </c>
      <c r="C16" s="57">
        <v>57.61</v>
      </c>
      <c r="D16" s="57">
        <v>37.46</v>
      </c>
      <c r="E16" s="57">
        <v>57.61</v>
      </c>
    </row>
    <row r="17" spans="1:5" x14ac:dyDescent="0.3">
      <c r="A17" s="83">
        <v>45203</v>
      </c>
      <c r="B17" s="57">
        <v>87.14</v>
      </c>
      <c r="C17" s="57">
        <v>99.86</v>
      </c>
      <c r="D17" s="57">
        <v>87.14</v>
      </c>
      <c r="E17" s="57">
        <v>99.86</v>
      </c>
    </row>
    <row r="18" spans="1:5" x14ac:dyDescent="0.3">
      <c r="A18" s="83">
        <v>45204</v>
      </c>
      <c r="B18" s="57">
        <v>51.34</v>
      </c>
      <c r="C18" s="57">
        <v>81.040000000000006</v>
      </c>
      <c r="D18" s="57">
        <v>41.64</v>
      </c>
      <c r="E18" s="57">
        <v>60.9</v>
      </c>
    </row>
    <row r="19" spans="1:5" x14ac:dyDescent="0.3">
      <c r="A19" s="83">
        <v>45208</v>
      </c>
      <c r="B19" s="57">
        <v>62.12</v>
      </c>
      <c r="C19" s="57">
        <v>92.56</v>
      </c>
      <c r="D19" s="57">
        <v>42.84</v>
      </c>
      <c r="E19" s="57">
        <v>65.37</v>
      </c>
    </row>
    <row r="20" spans="1:5" x14ac:dyDescent="0.3">
      <c r="A20" s="83">
        <v>45211</v>
      </c>
      <c r="B20" s="57">
        <v>69.63</v>
      </c>
      <c r="C20" s="57">
        <v>93.05</v>
      </c>
      <c r="D20" s="57">
        <v>69.63</v>
      </c>
      <c r="E20" s="57">
        <v>93.05</v>
      </c>
    </row>
    <row r="21" spans="1:5" x14ac:dyDescent="0.3">
      <c r="A21" s="83">
        <v>45215</v>
      </c>
      <c r="B21" s="57">
        <v>53.58</v>
      </c>
      <c r="C21" s="57">
        <v>82.39</v>
      </c>
      <c r="D21" s="57">
        <v>52.54</v>
      </c>
      <c r="E21" s="57">
        <v>76.87</v>
      </c>
    </row>
    <row r="22" spans="1:5" x14ac:dyDescent="0.3">
      <c r="A22" s="83">
        <v>45218</v>
      </c>
      <c r="B22" s="57">
        <v>67.37</v>
      </c>
      <c r="C22" s="57">
        <v>94.07</v>
      </c>
      <c r="D22" s="57">
        <v>41.19</v>
      </c>
      <c r="E22" s="57">
        <v>61.04</v>
      </c>
    </row>
    <row r="23" spans="1:5" x14ac:dyDescent="0.3">
      <c r="A23" s="83">
        <v>45222</v>
      </c>
      <c r="B23" s="57">
        <v>57.31</v>
      </c>
      <c r="C23" s="57">
        <v>74.78</v>
      </c>
      <c r="D23" s="57">
        <v>57.31</v>
      </c>
      <c r="E23" s="57">
        <v>74.78</v>
      </c>
    </row>
    <row r="24" spans="1:5" x14ac:dyDescent="0.3">
      <c r="A24" s="83">
        <v>45224</v>
      </c>
      <c r="B24" s="57">
        <v>77.680000000000007</v>
      </c>
      <c r="C24" s="57">
        <v>98.19</v>
      </c>
      <c r="D24" s="57">
        <v>77.680000000000007</v>
      </c>
      <c r="E24" s="57">
        <v>98.19</v>
      </c>
    </row>
    <row r="25" spans="1:5" x14ac:dyDescent="0.3">
      <c r="A25" s="83">
        <v>45225</v>
      </c>
      <c r="B25" s="57">
        <v>50</v>
      </c>
      <c r="C25" s="57">
        <v>82.69</v>
      </c>
      <c r="D25" s="57">
        <v>50</v>
      </c>
      <c r="E25" s="57">
        <v>82.69</v>
      </c>
    </row>
    <row r="26" spans="1:5" x14ac:dyDescent="0.3">
      <c r="A26" s="83">
        <v>45229</v>
      </c>
      <c r="B26" s="57">
        <v>45.52</v>
      </c>
      <c r="C26" s="57">
        <v>70.150000000000006</v>
      </c>
      <c r="D26" s="57">
        <v>42.24</v>
      </c>
      <c r="E26" s="57">
        <v>64.48</v>
      </c>
    </row>
    <row r="27" spans="1:5" x14ac:dyDescent="0.3">
      <c r="A27" s="28" t="s">
        <v>27</v>
      </c>
      <c r="B27" s="57">
        <v>41.712000000000003</v>
      </c>
      <c r="C27" s="57">
        <v>73.05</v>
      </c>
      <c r="D27" s="57">
        <v>37.308</v>
      </c>
      <c r="E27" s="57">
        <v>60.488</v>
      </c>
    </row>
    <row r="28" spans="1:5" x14ac:dyDescent="0.3">
      <c r="A28" s="83">
        <v>45204</v>
      </c>
      <c r="B28" s="57">
        <v>46.92</v>
      </c>
      <c r="C28" s="57">
        <v>94.42</v>
      </c>
      <c r="D28" s="57">
        <v>37.54</v>
      </c>
      <c r="E28" s="57">
        <v>66.28</v>
      </c>
    </row>
    <row r="29" spans="1:5" x14ac:dyDescent="0.3">
      <c r="A29" s="83">
        <v>45217</v>
      </c>
      <c r="B29" s="57">
        <v>54.55</v>
      </c>
      <c r="C29" s="57">
        <v>89.44</v>
      </c>
      <c r="D29" s="57">
        <v>45.67</v>
      </c>
      <c r="E29" s="57">
        <v>64.33</v>
      </c>
    </row>
    <row r="30" spans="1:5" x14ac:dyDescent="0.3">
      <c r="A30" s="83">
        <v>45222</v>
      </c>
      <c r="B30" s="57">
        <v>20.9</v>
      </c>
      <c r="C30" s="57">
        <v>39.1</v>
      </c>
      <c r="D30" s="57">
        <v>20.9</v>
      </c>
      <c r="E30" s="57">
        <v>39.1</v>
      </c>
    </row>
    <row r="31" spans="1:5" x14ac:dyDescent="0.3">
      <c r="A31" s="83">
        <v>45225</v>
      </c>
      <c r="B31" s="57">
        <v>62.46</v>
      </c>
      <c r="C31" s="57">
        <v>93.33</v>
      </c>
      <c r="D31" s="57">
        <v>58.7</v>
      </c>
      <c r="E31" s="57">
        <v>83.77</v>
      </c>
    </row>
    <row r="32" spans="1:5" x14ac:dyDescent="0.3">
      <c r="A32" s="83">
        <v>45230</v>
      </c>
      <c r="B32" s="57">
        <v>23.73</v>
      </c>
      <c r="C32" s="57">
        <v>48.96</v>
      </c>
      <c r="D32" s="57">
        <v>23.73</v>
      </c>
      <c r="E32" s="57">
        <v>48.96</v>
      </c>
    </row>
    <row r="33" spans="1:5" x14ac:dyDescent="0.3">
      <c r="A33" s="28" t="s">
        <v>388</v>
      </c>
      <c r="B33" s="57">
        <v>50.551739130434797</v>
      </c>
      <c r="C33" s="57">
        <v>79.028260869565216</v>
      </c>
      <c r="D33" s="57">
        <v>45.645217391304342</v>
      </c>
      <c r="E33" s="57">
        <v>69.674782608695651</v>
      </c>
    </row>
  </sheetData>
  <pageMargins left="0.7" right="0.7" top="0.78740157499999996" bottom="0.78740157499999996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629231-08B6-4BB3-9242-4E27D897C5CF}">
  <sheetPr>
    <tabColor rgb="FFFF0000"/>
  </sheetPr>
  <dimension ref="A1:I23"/>
  <sheetViews>
    <sheetView workbookViewId="0">
      <selection activeCell="O22" sqref="O22"/>
    </sheetView>
  </sheetViews>
  <sheetFormatPr defaultRowHeight="14.4" x14ac:dyDescent="0.3"/>
  <cols>
    <col min="1" max="1" width="10.109375" style="84" bestFit="1" customWidth="1"/>
  </cols>
  <sheetData>
    <row r="1" spans="1:9" x14ac:dyDescent="0.3">
      <c r="A1" s="84" t="s">
        <v>0</v>
      </c>
      <c r="B1" t="s">
        <v>1</v>
      </c>
      <c r="C1" t="s">
        <v>381</v>
      </c>
      <c r="D1" t="s">
        <v>382</v>
      </c>
      <c r="E1" t="s">
        <v>383</v>
      </c>
      <c r="F1" t="s">
        <v>384</v>
      </c>
      <c r="G1" t="s">
        <v>385</v>
      </c>
      <c r="H1" t="s">
        <v>386</v>
      </c>
      <c r="I1" t="s">
        <v>467</v>
      </c>
    </row>
    <row r="2" spans="1:9" x14ac:dyDescent="0.3">
      <c r="A2" s="84">
        <v>45202</v>
      </c>
      <c r="B2" t="s">
        <v>455</v>
      </c>
      <c r="C2">
        <v>2</v>
      </c>
      <c r="D2">
        <v>69.13</v>
      </c>
      <c r="E2">
        <v>85.9</v>
      </c>
      <c r="F2">
        <v>1</v>
      </c>
      <c r="G2">
        <v>58.66</v>
      </c>
      <c r="H2">
        <v>69.099999999999994</v>
      </c>
      <c r="I2">
        <v>10</v>
      </c>
    </row>
    <row r="3" spans="1:9" x14ac:dyDescent="0.3">
      <c r="A3" s="84">
        <v>45202</v>
      </c>
      <c r="B3" t="s">
        <v>474</v>
      </c>
      <c r="C3">
        <v>4</v>
      </c>
      <c r="D3">
        <v>34.18</v>
      </c>
      <c r="E3">
        <v>60.6</v>
      </c>
      <c r="F3">
        <v>4</v>
      </c>
      <c r="G3">
        <v>34.18</v>
      </c>
      <c r="H3">
        <v>60.6</v>
      </c>
      <c r="I3">
        <v>10</v>
      </c>
    </row>
    <row r="4" spans="1:9" x14ac:dyDescent="0.3">
      <c r="A4" s="84">
        <v>45203</v>
      </c>
      <c r="B4" t="s">
        <v>460</v>
      </c>
      <c r="C4">
        <v>2</v>
      </c>
      <c r="D4">
        <v>20.149999999999999</v>
      </c>
      <c r="E4">
        <v>25.97</v>
      </c>
      <c r="F4">
        <v>2</v>
      </c>
      <c r="G4">
        <v>20.149999999999999</v>
      </c>
      <c r="H4">
        <v>25.97</v>
      </c>
      <c r="I4">
        <v>10</v>
      </c>
    </row>
    <row r="5" spans="1:9" x14ac:dyDescent="0.3">
      <c r="A5" s="84">
        <v>45204</v>
      </c>
      <c r="B5" t="s">
        <v>455</v>
      </c>
      <c r="C5">
        <v>5</v>
      </c>
      <c r="D5">
        <v>61.26</v>
      </c>
      <c r="E5">
        <v>92.58</v>
      </c>
      <c r="F5">
        <v>3</v>
      </c>
      <c r="G5">
        <v>56.72</v>
      </c>
      <c r="H5">
        <v>83.43</v>
      </c>
      <c r="I5">
        <v>10</v>
      </c>
    </row>
    <row r="6" spans="1:9" x14ac:dyDescent="0.3">
      <c r="A6" s="84">
        <v>45204</v>
      </c>
      <c r="B6" t="s">
        <v>473</v>
      </c>
      <c r="C6">
        <v>6</v>
      </c>
      <c r="D6">
        <v>59.06</v>
      </c>
      <c r="E6">
        <v>92.98</v>
      </c>
      <c r="F6">
        <v>4</v>
      </c>
      <c r="G6">
        <v>46.05</v>
      </c>
      <c r="H6">
        <v>71.05</v>
      </c>
      <c r="I6">
        <v>10</v>
      </c>
    </row>
    <row r="7" spans="1:9" x14ac:dyDescent="0.3">
      <c r="A7" s="84">
        <v>45208</v>
      </c>
      <c r="B7" t="s">
        <v>475</v>
      </c>
      <c r="C7">
        <v>4</v>
      </c>
      <c r="D7">
        <v>25.67</v>
      </c>
      <c r="E7">
        <v>42.84</v>
      </c>
      <c r="F7">
        <v>4</v>
      </c>
      <c r="G7">
        <v>25.67</v>
      </c>
      <c r="H7">
        <v>42.84</v>
      </c>
      <c r="I7">
        <v>10</v>
      </c>
    </row>
    <row r="8" spans="1:9" x14ac:dyDescent="0.3">
      <c r="A8" s="84">
        <v>45209</v>
      </c>
      <c r="B8" t="s">
        <v>455</v>
      </c>
      <c r="C8">
        <v>4</v>
      </c>
      <c r="D8">
        <v>63.03</v>
      </c>
      <c r="E8">
        <v>95.63</v>
      </c>
      <c r="F8">
        <v>2</v>
      </c>
      <c r="G8">
        <v>56.27</v>
      </c>
      <c r="H8">
        <v>76.27</v>
      </c>
      <c r="I8">
        <v>10</v>
      </c>
    </row>
    <row r="9" spans="1:9" x14ac:dyDescent="0.3">
      <c r="A9" s="84">
        <v>45209</v>
      </c>
      <c r="B9" t="s">
        <v>473</v>
      </c>
      <c r="C9">
        <v>5</v>
      </c>
      <c r="D9">
        <v>50.58</v>
      </c>
      <c r="E9">
        <v>81.73</v>
      </c>
      <c r="F9">
        <v>4</v>
      </c>
      <c r="G9">
        <v>40.35</v>
      </c>
      <c r="H9">
        <v>66.81</v>
      </c>
      <c r="I9">
        <v>10</v>
      </c>
    </row>
    <row r="10" spans="1:9" x14ac:dyDescent="0.3">
      <c r="A10" s="84">
        <v>45211</v>
      </c>
      <c r="B10" t="s">
        <v>461</v>
      </c>
      <c r="C10">
        <v>4</v>
      </c>
      <c r="D10">
        <v>51.2</v>
      </c>
      <c r="E10">
        <v>87.73</v>
      </c>
      <c r="F10">
        <v>3</v>
      </c>
      <c r="G10">
        <v>49.25</v>
      </c>
      <c r="H10">
        <v>80.599999999999994</v>
      </c>
      <c r="I10">
        <v>10</v>
      </c>
    </row>
    <row r="11" spans="1:9" x14ac:dyDescent="0.3">
      <c r="A11" s="84">
        <v>45211</v>
      </c>
      <c r="B11" t="s">
        <v>473</v>
      </c>
      <c r="C11">
        <v>4</v>
      </c>
      <c r="D11">
        <v>60.09</v>
      </c>
      <c r="E11">
        <v>87.23</v>
      </c>
      <c r="F11">
        <v>3</v>
      </c>
      <c r="G11">
        <v>46.88</v>
      </c>
      <c r="H11">
        <v>69.38</v>
      </c>
      <c r="I11">
        <v>10</v>
      </c>
    </row>
    <row r="12" spans="1:9" x14ac:dyDescent="0.3">
      <c r="A12" s="84">
        <v>45216</v>
      </c>
      <c r="B12" t="s">
        <v>455</v>
      </c>
      <c r="C12">
        <v>4</v>
      </c>
      <c r="D12">
        <v>54.18</v>
      </c>
      <c r="E12">
        <v>84.48</v>
      </c>
      <c r="F12">
        <v>3</v>
      </c>
      <c r="G12">
        <v>51.19</v>
      </c>
      <c r="H12">
        <v>75.819999999999993</v>
      </c>
      <c r="I12">
        <v>10</v>
      </c>
    </row>
    <row r="13" spans="1:9" x14ac:dyDescent="0.3">
      <c r="A13" s="84">
        <v>45216</v>
      </c>
      <c r="B13" t="s">
        <v>473</v>
      </c>
      <c r="C13">
        <v>5</v>
      </c>
      <c r="D13">
        <v>48.25</v>
      </c>
      <c r="E13">
        <v>82.07</v>
      </c>
      <c r="F13">
        <v>4</v>
      </c>
      <c r="G13">
        <v>37.9</v>
      </c>
      <c r="H13">
        <v>65.45</v>
      </c>
      <c r="I13">
        <v>10</v>
      </c>
    </row>
    <row r="14" spans="1:9" x14ac:dyDescent="0.3">
      <c r="A14" s="84">
        <v>45217</v>
      </c>
      <c r="B14" t="s">
        <v>460</v>
      </c>
      <c r="C14">
        <v>2</v>
      </c>
      <c r="D14">
        <v>20.6</v>
      </c>
      <c r="E14">
        <v>24.78</v>
      </c>
      <c r="F14">
        <v>3</v>
      </c>
      <c r="G14">
        <v>24.48</v>
      </c>
      <c r="H14">
        <v>26</v>
      </c>
      <c r="I14">
        <v>10</v>
      </c>
    </row>
    <row r="15" spans="1:9" x14ac:dyDescent="0.3">
      <c r="A15" s="84">
        <v>45218</v>
      </c>
      <c r="B15" t="s">
        <v>455</v>
      </c>
      <c r="C15">
        <v>2</v>
      </c>
      <c r="D15">
        <v>55.22</v>
      </c>
      <c r="E15">
        <v>72.84</v>
      </c>
      <c r="F15">
        <v>2</v>
      </c>
      <c r="G15">
        <v>55.22</v>
      </c>
      <c r="H15">
        <v>72.84</v>
      </c>
      <c r="I15">
        <v>10</v>
      </c>
    </row>
    <row r="16" spans="1:9" x14ac:dyDescent="0.3">
      <c r="A16" s="84">
        <v>45218</v>
      </c>
      <c r="B16" t="s">
        <v>473</v>
      </c>
      <c r="C16">
        <v>4</v>
      </c>
      <c r="D16">
        <v>43.13</v>
      </c>
      <c r="E16">
        <v>75.88</v>
      </c>
      <c r="F16">
        <v>4</v>
      </c>
      <c r="G16">
        <v>43.13</v>
      </c>
      <c r="H16">
        <v>75.88</v>
      </c>
      <c r="I16">
        <v>10</v>
      </c>
    </row>
    <row r="17" spans="1:9" x14ac:dyDescent="0.3">
      <c r="A17" s="84">
        <v>45222</v>
      </c>
      <c r="B17" t="s">
        <v>475</v>
      </c>
      <c r="C17">
        <v>3</v>
      </c>
      <c r="D17">
        <v>55.67</v>
      </c>
      <c r="E17">
        <v>73.73</v>
      </c>
      <c r="F17">
        <v>2</v>
      </c>
      <c r="G17">
        <v>54.18</v>
      </c>
      <c r="H17">
        <v>67.91</v>
      </c>
      <c r="I17">
        <v>10</v>
      </c>
    </row>
    <row r="18" spans="1:9" x14ac:dyDescent="0.3">
      <c r="A18" s="84">
        <v>45223</v>
      </c>
      <c r="B18" t="s">
        <v>455</v>
      </c>
      <c r="C18">
        <v>4</v>
      </c>
      <c r="D18">
        <v>52.69</v>
      </c>
      <c r="E18">
        <v>80.45</v>
      </c>
      <c r="F18">
        <v>3</v>
      </c>
      <c r="G18">
        <v>49.85</v>
      </c>
      <c r="H18">
        <v>70.45</v>
      </c>
      <c r="I18">
        <v>10</v>
      </c>
    </row>
    <row r="19" spans="1:9" x14ac:dyDescent="0.3">
      <c r="A19" s="84">
        <v>45223</v>
      </c>
      <c r="B19" t="s">
        <v>474</v>
      </c>
      <c r="C19">
        <v>5</v>
      </c>
      <c r="D19">
        <v>57.16</v>
      </c>
      <c r="E19">
        <v>87.61</v>
      </c>
      <c r="F19">
        <v>4</v>
      </c>
      <c r="G19">
        <v>48.21</v>
      </c>
      <c r="H19">
        <v>72.69</v>
      </c>
      <c r="I19">
        <v>10</v>
      </c>
    </row>
    <row r="20" spans="1:9" x14ac:dyDescent="0.3">
      <c r="A20" s="84">
        <v>45225</v>
      </c>
      <c r="B20" t="s">
        <v>461</v>
      </c>
      <c r="C20">
        <v>4</v>
      </c>
      <c r="D20">
        <v>60.15</v>
      </c>
      <c r="E20">
        <v>89.1</v>
      </c>
      <c r="F20">
        <v>2</v>
      </c>
      <c r="G20">
        <v>49.85</v>
      </c>
      <c r="H20">
        <v>67.61</v>
      </c>
      <c r="I20">
        <v>10</v>
      </c>
    </row>
    <row r="21" spans="1:9" x14ac:dyDescent="0.3">
      <c r="A21" s="84">
        <v>45225</v>
      </c>
      <c r="B21" t="s">
        <v>473</v>
      </c>
      <c r="C21">
        <v>5</v>
      </c>
      <c r="D21">
        <v>56.67</v>
      </c>
      <c r="E21">
        <v>92.03</v>
      </c>
      <c r="F21">
        <v>4</v>
      </c>
      <c r="G21">
        <v>42.17</v>
      </c>
      <c r="H21">
        <v>71.010000000000005</v>
      </c>
      <c r="I21">
        <v>10</v>
      </c>
    </row>
    <row r="22" spans="1:9" x14ac:dyDescent="0.3">
      <c r="A22" s="84">
        <v>45230</v>
      </c>
      <c r="B22" t="s">
        <v>461</v>
      </c>
      <c r="C22">
        <v>4</v>
      </c>
      <c r="D22">
        <v>42.09</v>
      </c>
      <c r="E22">
        <v>64.180000000000007</v>
      </c>
      <c r="F22">
        <v>4</v>
      </c>
      <c r="G22">
        <v>42.09</v>
      </c>
      <c r="H22">
        <v>64.180000000000007</v>
      </c>
      <c r="I22">
        <v>10</v>
      </c>
    </row>
    <row r="23" spans="1:9" x14ac:dyDescent="0.3">
      <c r="A23" s="84">
        <v>45230</v>
      </c>
      <c r="B23" t="s">
        <v>474</v>
      </c>
      <c r="C23">
        <v>5</v>
      </c>
      <c r="D23">
        <v>37.01</v>
      </c>
      <c r="E23">
        <v>67.61</v>
      </c>
      <c r="F23">
        <v>5</v>
      </c>
      <c r="G23">
        <v>37.01</v>
      </c>
      <c r="H23">
        <v>67.61</v>
      </c>
      <c r="I23">
        <v>10</v>
      </c>
    </row>
  </sheetData>
  <pageMargins left="0.7" right="0.7" top="0.78740157499999996" bottom="0.78740157499999996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D84B8-A8DF-490C-877C-4961809D1684}">
  <sheetPr>
    <tabColor rgb="FFFFC000"/>
  </sheetPr>
  <dimension ref="A3:E32"/>
  <sheetViews>
    <sheetView workbookViewId="0">
      <selection activeCell="A3" sqref="A3"/>
    </sheetView>
  </sheetViews>
  <sheetFormatPr defaultRowHeight="14.4" x14ac:dyDescent="0.3"/>
  <cols>
    <col min="1" max="1" width="23.6640625" bestFit="1" customWidth="1"/>
    <col min="2" max="2" width="12.44140625" bestFit="1" customWidth="1"/>
    <col min="3" max="3" width="15.21875" bestFit="1" customWidth="1"/>
    <col min="4" max="4" width="17.21875" bestFit="1" customWidth="1"/>
    <col min="5" max="5" width="20.33203125" bestFit="1" customWidth="1"/>
  </cols>
  <sheetData>
    <row r="3" spans="1:5" x14ac:dyDescent="0.3">
      <c r="A3" s="19" t="s">
        <v>387</v>
      </c>
      <c r="B3" t="s">
        <v>391</v>
      </c>
      <c r="C3" t="s">
        <v>389</v>
      </c>
      <c r="D3" t="s">
        <v>392</v>
      </c>
      <c r="E3" t="s">
        <v>483</v>
      </c>
    </row>
    <row r="4" spans="1:5" x14ac:dyDescent="0.3">
      <c r="A4" s="28" t="s">
        <v>460</v>
      </c>
      <c r="B4" s="57">
        <v>20.375</v>
      </c>
      <c r="C4" s="57">
        <v>25.375</v>
      </c>
      <c r="D4" s="57">
        <v>22.314999999999998</v>
      </c>
      <c r="E4" s="57">
        <v>25.984999999999999</v>
      </c>
    </row>
    <row r="5" spans="1:5" x14ac:dyDescent="0.3">
      <c r="A5" s="83">
        <v>45203</v>
      </c>
      <c r="B5" s="57">
        <v>20.149999999999999</v>
      </c>
      <c r="C5" s="57">
        <v>25.97</v>
      </c>
      <c r="D5" s="57">
        <v>20.149999999999999</v>
      </c>
      <c r="E5" s="57">
        <v>25.97</v>
      </c>
    </row>
    <row r="6" spans="1:5" x14ac:dyDescent="0.3">
      <c r="A6" s="83">
        <v>45217</v>
      </c>
      <c r="B6" s="57">
        <v>20.6</v>
      </c>
      <c r="C6" s="57">
        <v>24.78</v>
      </c>
      <c r="D6" s="57">
        <v>24.48</v>
      </c>
      <c r="E6" s="57">
        <v>26</v>
      </c>
    </row>
    <row r="7" spans="1:5" x14ac:dyDescent="0.3">
      <c r="A7" s="28" t="s">
        <v>461</v>
      </c>
      <c r="B7" s="57">
        <v>51.146666666666668</v>
      </c>
      <c r="C7" s="57">
        <v>80.336666666666659</v>
      </c>
      <c r="D7" s="57">
        <v>47.063333333333333</v>
      </c>
      <c r="E7" s="57">
        <v>70.796666666666667</v>
      </c>
    </row>
    <row r="8" spans="1:5" x14ac:dyDescent="0.3">
      <c r="A8" s="83">
        <v>45211</v>
      </c>
      <c r="B8" s="57">
        <v>51.2</v>
      </c>
      <c r="C8" s="57">
        <v>87.73</v>
      </c>
      <c r="D8" s="57">
        <v>49.25</v>
      </c>
      <c r="E8" s="57">
        <v>80.599999999999994</v>
      </c>
    </row>
    <row r="9" spans="1:5" x14ac:dyDescent="0.3">
      <c r="A9" s="83">
        <v>45225</v>
      </c>
      <c r="B9" s="57">
        <v>60.15</v>
      </c>
      <c r="C9" s="57">
        <v>89.1</v>
      </c>
      <c r="D9" s="57">
        <v>49.85</v>
      </c>
      <c r="E9" s="57">
        <v>67.61</v>
      </c>
    </row>
    <row r="10" spans="1:5" x14ac:dyDescent="0.3">
      <c r="A10" s="83">
        <v>45230</v>
      </c>
      <c r="B10" s="57">
        <v>42.09</v>
      </c>
      <c r="C10" s="57">
        <v>64.180000000000007</v>
      </c>
      <c r="D10" s="57">
        <v>42.09</v>
      </c>
      <c r="E10" s="57">
        <v>64.180000000000007</v>
      </c>
    </row>
    <row r="11" spans="1:5" x14ac:dyDescent="0.3">
      <c r="A11" s="28" t="s">
        <v>455</v>
      </c>
      <c r="B11" s="57">
        <v>59.251666666666665</v>
      </c>
      <c r="C11" s="57">
        <v>85.313333333333347</v>
      </c>
      <c r="D11" s="57">
        <v>54.651666666666671</v>
      </c>
      <c r="E11" s="57">
        <v>74.651666666666671</v>
      </c>
    </row>
    <row r="12" spans="1:5" x14ac:dyDescent="0.3">
      <c r="A12" s="83">
        <v>45202</v>
      </c>
      <c r="B12" s="57">
        <v>69.13</v>
      </c>
      <c r="C12" s="57">
        <v>85.9</v>
      </c>
      <c r="D12" s="57">
        <v>58.66</v>
      </c>
      <c r="E12" s="57">
        <v>69.099999999999994</v>
      </c>
    </row>
    <row r="13" spans="1:5" x14ac:dyDescent="0.3">
      <c r="A13" s="83">
        <v>45204</v>
      </c>
      <c r="B13" s="57">
        <v>61.26</v>
      </c>
      <c r="C13" s="57">
        <v>92.58</v>
      </c>
      <c r="D13" s="57">
        <v>56.72</v>
      </c>
      <c r="E13" s="57">
        <v>83.43</v>
      </c>
    </row>
    <row r="14" spans="1:5" x14ac:dyDescent="0.3">
      <c r="A14" s="83">
        <v>45209</v>
      </c>
      <c r="B14" s="57">
        <v>63.03</v>
      </c>
      <c r="C14" s="57">
        <v>95.63</v>
      </c>
      <c r="D14" s="57">
        <v>56.27</v>
      </c>
      <c r="E14" s="57">
        <v>76.27</v>
      </c>
    </row>
    <row r="15" spans="1:5" x14ac:dyDescent="0.3">
      <c r="A15" s="83">
        <v>45216</v>
      </c>
      <c r="B15" s="57">
        <v>54.18</v>
      </c>
      <c r="C15" s="57">
        <v>84.48</v>
      </c>
      <c r="D15" s="57">
        <v>51.19</v>
      </c>
      <c r="E15" s="57">
        <v>75.819999999999993</v>
      </c>
    </row>
    <row r="16" spans="1:5" x14ac:dyDescent="0.3">
      <c r="A16" s="83">
        <v>45218</v>
      </c>
      <c r="B16" s="57">
        <v>55.22</v>
      </c>
      <c r="C16" s="57">
        <v>72.84</v>
      </c>
      <c r="D16" s="57">
        <v>55.22</v>
      </c>
      <c r="E16" s="57">
        <v>72.84</v>
      </c>
    </row>
    <row r="17" spans="1:5" x14ac:dyDescent="0.3">
      <c r="A17" s="83">
        <v>45223</v>
      </c>
      <c r="B17" s="57">
        <v>52.69</v>
      </c>
      <c r="C17" s="57">
        <v>80.45</v>
      </c>
      <c r="D17" s="57">
        <v>49.85</v>
      </c>
      <c r="E17" s="57">
        <v>70.45</v>
      </c>
    </row>
    <row r="18" spans="1:5" x14ac:dyDescent="0.3">
      <c r="A18" s="28" t="s">
        <v>473</v>
      </c>
      <c r="B18" s="57">
        <v>52.963333333333338</v>
      </c>
      <c r="C18" s="57">
        <v>85.32</v>
      </c>
      <c r="D18" s="57">
        <v>42.74666666666667</v>
      </c>
      <c r="E18" s="57">
        <v>69.929999999999993</v>
      </c>
    </row>
    <row r="19" spans="1:5" x14ac:dyDescent="0.3">
      <c r="A19" s="83">
        <v>45204</v>
      </c>
      <c r="B19" s="57">
        <v>59.06</v>
      </c>
      <c r="C19" s="57">
        <v>92.98</v>
      </c>
      <c r="D19" s="57">
        <v>46.05</v>
      </c>
      <c r="E19" s="57">
        <v>71.05</v>
      </c>
    </row>
    <row r="20" spans="1:5" x14ac:dyDescent="0.3">
      <c r="A20" s="83">
        <v>45209</v>
      </c>
      <c r="B20" s="57">
        <v>50.58</v>
      </c>
      <c r="C20" s="57">
        <v>81.73</v>
      </c>
      <c r="D20" s="57">
        <v>40.35</v>
      </c>
      <c r="E20" s="57">
        <v>66.81</v>
      </c>
    </row>
    <row r="21" spans="1:5" x14ac:dyDescent="0.3">
      <c r="A21" s="83">
        <v>45211</v>
      </c>
      <c r="B21" s="57">
        <v>60.09</v>
      </c>
      <c r="C21" s="57">
        <v>87.23</v>
      </c>
      <c r="D21" s="57">
        <v>46.88</v>
      </c>
      <c r="E21" s="57">
        <v>69.38</v>
      </c>
    </row>
    <row r="22" spans="1:5" x14ac:dyDescent="0.3">
      <c r="A22" s="83">
        <v>45216</v>
      </c>
      <c r="B22" s="57">
        <v>48.25</v>
      </c>
      <c r="C22" s="57">
        <v>82.07</v>
      </c>
      <c r="D22" s="57">
        <v>37.9</v>
      </c>
      <c r="E22" s="57">
        <v>65.45</v>
      </c>
    </row>
    <row r="23" spans="1:5" x14ac:dyDescent="0.3">
      <c r="A23" s="83">
        <v>45218</v>
      </c>
      <c r="B23" s="57">
        <v>43.13</v>
      </c>
      <c r="C23" s="57">
        <v>75.88</v>
      </c>
      <c r="D23" s="57">
        <v>43.13</v>
      </c>
      <c r="E23" s="57">
        <v>75.88</v>
      </c>
    </row>
    <row r="24" spans="1:5" x14ac:dyDescent="0.3">
      <c r="A24" s="83">
        <v>45225</v>
      </c>
      <c r="B24" s="57">
        <v>56.67</v>
      </c>
      <c r="C24" s="57">
        <v>92.03</v>
      </c>
      <c r="D24" s="57">
        <v>42.17</v>
      </c>
      <c r="E24" s="57">
        <v>71.010000000000005</v>
      </c>
    </row>
    <row r="25" spans="1:5" x14ac:dyDescent="0.3">
      <c r="A25" s="28" t="s">
        <v>474</v>
      </c>
      <c r="B25" s="57">
        <v>42.783333333333331</v>
      </c>
      <c r="C25" s="57">
        <v>71.94</v>
      </c>
      <c r="D25" s="57">
        <v>39.800000000000004</v>
      </c>
      <c r="E25" s="57">
        <v>66.966666666666654</v>
      </c>
    </row>
    <row r="26" spans="1:5" x14ac:dyDescent="0.3">
      <c r="A26" s="83">
        <v>45202</v>
      </c>
      <c r="B26" s="57">
        <v>34.18</v>
      </c>
      <c r="C26" s="57">
        <v>60.6</v>
      </c>
      <c r="D26" s="57">
        <v>34.18</v>
      </c>
      <c r="E26" s="57">
        <v>60.6</v>
      </c>
    </row>
    <row r="27" spans="1:5" x14ac:dyDescent="0.3">
      <c r="A27" s="83">
        <v>45223</v>
      </c>
      <c r="B27" s="57">
        <v>57.16</v>
      </c>
      <c r="C27" s="57">
        <v>87.61</v>
      </c>
      <c r="D27" s="57">
        <v>48.21</v>
      </c>
      <c r="E27" s="57">
        <v>72.69</v>
      </c>
    </row>
    <row r="28" spans="1:5" x14ac:dyDescent="0.3">
      <c r="A28" s="83">
        <v>45230</v>
      </c>
      <c r="B28" s="57">
        <v>37.01</v>
      </c>
      <c r="C28" s="57">
        <v>67.61</v>
      </c>
      <c r="D28" s="57">
        <v>37.01</v>
      </c>
      <c r="E28" s="57">
        <v>67.61</v>
      </c>
    </row>
    <row r="29" spans="1:5" x14ac:dyDescent="0.3">
      <c r="A29" s="28" t="s">
        <v>475</v>
      </c>
      <c r="B29" s="57">
        <v>40.67</v>
      </c>
      <c r="C29" s="57">
        <v>58.285000000000004</v>
      </c>
      <c r="D29" s="57">
        <v>39.924999999999997</v>
      </c>
      <c r="E29" s="57">
        <v>55.375</v>
      </c>
    </row>
    <row r="30" spans="1:5" x14ac:dyDescent="0.3">
      <c r="A30" s="83">
        <v>45208</v>
      </c>
      <c r="B30" s="57">
        <v>25.67</v>
      </c>
      <c r="C30" s="57">
        <v>42.84</v>
      </c>
      <c r="D30" s="57">
        <v>25.67</v>
      </c>
      <c r="E30" s="57">
        <v>42.84</v>
      </c>
    </row>
    <row r="31" spans="1:5" x14ac:dyDescent="0.3">
      <c r="A31" s="83">
        <v>45222</v>
      </c>
      <c r="B31" s="57">
        <v>55.67</v>
      </c>
      <c r="C31" s="57">
        <v>73.73</v>
      </c>
      <c r="D31" s="57">
        <v>54.18</v>
      </c>
      <c r="E31" s="57">
        <v>67.91</v>
      </c>
    </row>
    <row r="32" spans="1:5" x14ac:dyDescent="0.3">
      <c r="A32" s="28" t="s">
        <v>388</v>
      </c>
      <c r="B32" s="57">
        <v>48.962272727272719</v>
      </c>
      <c r="C32" s="57">
        <v>74.906818181818153</v>
      </c>
      <c r="D32" s="57">
        <v>44.066363636363626</v>
      </c>
      <c r="E32" s="57">
        <v>65.61363636363636</v>
      </c>
    </row>
  </sheetData>
  <pageMargins left="0.7" right="0.7" top="0.78740157499999996" bottom="0.78740157499999996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6192F-8626-4CBF-9FC0-359CDFF2F116}">
  <dimension ref="A3:F3"/>
  <sheetViews>
    <sheetView workbookViewId="0">
      <selection activeCell="E28" sqref="E28"/>
    </sheetView>
  </sheetViews>
  <sheetFormatPr defaultRowHeight="14.4" x14ac:dyDescent="0.3"/>
  <cols>
    <col min="1" max="1" width="10" bestFit="1" customWidth="1"/>
    <col min="2" max="2" width="8.88671875" bestFit="1" customWidth="1"/>
    <col min="3" max="3" width="7.5546875" bestFit="1" customWidth="1"/>
    <col min="4" max="4" width="51.33203125" bestFit="1" customWidth="1"/>
    <col min="5" max="5" width="18.44140625" bestFit="1" customWidth="1"/>
    <col min="6" max="6" width="21.44140625" bestFit="1" customWidth="1"/>
    <col min="7" max="10" width="6.5546875" bestFit="1" customWidth="1"/>
    <col min="11" max="11" width="16.6640625" bestFit="1" customWidth="1"/>
    <col min="12" max="15" width="6.5546875" bestFit="1" customWidth="1"/>
  </cols>
  <sheetData>
    <row r="3" spans="1:6" x14ac:dyDescent="0.3">
      <c r="A3" s="19" t="s">
        <v>1</v>
      </c>
      <c r="B3" s="19" t="s">
        <v>365</v>
      </c>
      <c r="C3" t="s">
        <v>370</v>
      </c>
      <c r="D3" t="s">
        <v>373</v>
      </c>
      <c r="E3" t="s">
        <v>371</v>
      </c>
      <c r="F3" t="s">
        <v>372</v>
      </c>
    </row>
  </sheetData>
  <pageMargins left="0.7" right="0.7" top="0.78740157499999996" bottom="0.78740157499999996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B6182-730B-4D5A-9BAF-2BE96970B70C}">
  <dimension ref="A3:F16"/>
  <sheetViews>
    <sheetView workbookViewId="0">
      <selection activeCell="H26" sqref="H26"/>
    </sheetView>
  </sheetViews>
  <sheetFormatPr defaultRowHeight="14.4" x14ac:dyDescent="0.3"/>
  <cols>
    <col min="1" max="1" width="6.5546875" bestFit="1" customWidth="1"/>
    <col min="2" max="2" width="8.88671875" bestFit="1" customWidth="1"/>
    <col min="3" max="3" width="7.5546875" bestFit="1" customWidth="1"/>
    <col min="4" max="4" width="51.33203125" bestFit="1" customWidth="1"/>
    <col min="5" max="5" width="14" bestFit="1" customWidth="1"/>
    <col min="6" max="6" width="14.109375" bestFit="1" customWidth="1"/>
  </cols>
  <sheetData>
    <row r="3" spans="1:6" x14ac:dyDescent="0.3">
      <c r="A3" s="19" t="s">
        <v>1</v>
      </c>
      <c r="B3" s="19" t="s">
        <v>365</v>
      </c>
      <c r="C3" t="s">
        <v>370</v>
      </c>
      <c r="D3" t="s">
        <v>373</v>
      </c>
      <c r="E3" t="s">
        <v>369</v>
      </c>
      <c r="F3" t="s">
        <v>368</v>
      </c>
    </row>
    <row r="4" spans="1:6" x14ac:dyDescent="0.3">
      <c r="A4" t="s">
        <v>4</v>
      </c>
      <c r="B4" s="20">
        <v>44713</v>
      </c>
      <c r="C4" s="12">
        <v>0.42638888888888887</v>
      </c>
      <c r="D4" s="12">
        <v>0.32777777777777778</v>
      </c>
      <c r="E4" s="12">
        <v>0.3213657407407407</v>
      </c>
      <c r="F4" s="12">
        <v>0.81769675925925922</v>
      </c>
    </row>
    <row r="5" spans="1:6" x14ac:dyDescent="0.3">
      <c r="A5" t="s">
        <v>4</v>
      </c>
      <c r="B5" s="20">
        <v>44720</v>
      </c>
      <c r="C5" s="12">
        <v>0.42569444444444443</v>
      </c>
      <c r="D5" s="12">
        <v>0.32777777777777778</v>
      </c>
      <c r="E5" s="12">
        <v>0.32504629629629628</v>
      </c>
      <c r="F5" s="12">
        <v>0.78472222222222221</v>
      </c>
    </row>
    <row r="6" spans="1:6" x14ac:dyDescent="0.3">
      <c r="A6" t="s">
        <v>4</v>
      </c>
      <c r="B6" s="20">
        <v>44727</v>
      </c>
      <c r="C6" s="12">
        <v>0.26111111111111113</v>
      </c>
      <c r="D6" s="12">
        <v>0.32777777777777778</v>
      </c>
      <c r="E6" s="12">
        <v>0.32261574074074073</v>
      </c>
      <c r="F6" s="12">
        <v>0.73611111111111116</v>
      </c>
    </row>
    <row r="7" spans="1:6" x14ac:dyDescent="0.3">
      <c r="A7" t="s">
        <v>3</v>
      </c>
      <c r="B7" s="20">
        <v>44726</v>
      </c>
      <c r="C7" s="12">
        <v>0.25972222222222224</v>
      </c>
      <c r="D7" s="12">
        <v>0.28611111111111115</v>
      </c>
      <c r="E7" s="12">
        <v>0.32853009259259258</v>
      </c>
      <c r="F7" s="12">
        <v>0.65374999999999994</v>
      </c>
    </row>
    <row r="8" spans="1:6" x14ac:dyDescent="0.3">
      <c r="A8" t="s">
        <v>3</v>
      </c>
      <c r="B8" s="20">
        <v>44740</v>
      </c>
      <c r="C8" s="12">
        <v>0.32083333333333336</v>
      </c>
      <c r="D8" s="12">
        <v>0.28611111111111115</v>
      </c>
      <c r="E8" s="12">
        <v>0.33034722222222224</v>
      </c>
      <c r="F8" s="12">
        <v>0.68868055555555552</v>
      </c>
    </row>
    <row r="9" spans="1:6" x14ac:dyDescent="0.3">
      <c r="A9" t="s">
        <v>6</v>
      </c>
      <c r="B9" s="20">
        <v>44719</v>
      </c>
      <c r="C9" s="12">
        <v>0.31805555555555554</v>
      </c>
      <c r="D9" s="12">
        <v>0.30069444444444443</v>
      </c>
      <c r="E9" s="12">
        <v>0.32297453703703705</v>
      </c>
      <c r="F9" s="12">
        <v>0.68792824074074066</v>
      </c>
    </row>
    <row r="10" spans="1:6" x14ac:dyDescent="0.3">
      <c r="A10" t="s">
        <v>6</v>
      </c>
      <c r="B10" s="20">
        <v>44733</v>
      </c>
      <c r="C10" s="12">
        <v>0.20694444444444446</v>
      </c>
      <c r="D10" s="12">
        <v>0.30069444444444443</v>
      </c>
      <c r="E10" s="12">
        <v>0.32256944444444446</v>
      </c>
      <c r="F10" s="12">
        <v>0.57091435185185191</v>
      </c>
    </row>
    <row r="11" spans="1:6" x14ac:dyDescent="0.3">
      <c r="A11" t="s">
        <v>6</v>
      </c>
      <c r="B11" s="20">
        <v>44741</v>
      </c>
      <c r="C11" s="12">
        <v>0.24652777777777779</v>
      </c>
      <c r="D11" s="12">
        <v>0.30069444444444443</v>
      </c>
      <c r="E11" s="12">
        <v>0.32369212962962962</v>
      </c>
      <c r="F11" s="12">
        <v>0.60416666666666663</v>
      </c>
    </row>
    <row r="12" spans="1:6" x14ac:dyDescent="0.3">
      <c r="A12" t="s">
        <v>2</v>
      </c>
      <c r="B12" s="20">
        <v>44718</v>
      </c>
      <c r="C12" s="12">
        <v>0.42152777777777778</v>
      </c>
      <c r="D12" s="12">
        <v>0.29305555555555557</v>
      </c>
      <c r="E12" s="12">
        <v>0.3210648148148148</v>
      </c>
      <c r="F12" s="12">
        <v>0.77048611111111109</v>
      </c>
    </row>
    <row r="13" spans="1:6" x14ac:dyDescent="0.3">
      <c r="A13" t="s">
        <v>2</v>
      </c>
      <c r="B13" s="20">
        <v>44725</v>
      </c>
      <c r="C13" s="12">
        <v>0.31111111111111112</v>
      </c>
      <c r="D13" s="12">
        <v>0.29305555555555557</v>
      </c>
      <c r="E13" s="12">
        <v>0.32687499999999997</v>
      </c>
      <c r="F13" s="12">
        <v>0.66111111111111109</v>
      </c>
    </row>
    <row r="14" spans="1:6" x14ac:dyDescent="0.3">
      <c r="A14" t="s">
        <v>2</v>
      </c>
      <c r="B14" s="20">
        <v>44732</v>
      </c>
      <c r="C14" s="12">
        <v>0.33055555555555555</v>
      </c>
      <c r="D14" s="12">
        <v>0.29305555555555557</v>
      </c>
      <c r="E14" s="12">
        <v>0.32267361111111109</v>
      </c>
      <c r="F14" s="12">
        <v>0.71368055555555554</v>
      </c>
    </row>
    <row r="15" spans="1:6" x14ac:dyDescent="0.3">
      <c r="A15" t="s">
        <v>2</v>
      </c>
      <c r="B15" s="20">
        <v>44734</v>
      </c>
      <c r="C15" s="12">
        <v>0.29305555555555557</v>
      </c>
      <c r="D15" s="12">
        <v>0.29305555555555557</v>
      </c>
      <c r="E15" s="12">
        <v>0.31517361111111114</v>
      </c>
      <c r="F15" s="12">
        <v>0.62848379629629625</v>
      </c>
    </row>
    <row r="16" spans="1:6" x14ac:dyDescent="0.3">
      <c r="A16" t="s">
        <v>2</v>
      </c>
      <c r="B16" s="20">
        <v>44739</v>
      </c>
      <c r="C16" s="12">
        <v>0.38055555555555554</v>
      </c>
      <c r="D16" s="12">
        <v>0.29305555555555557</v>
      </c>
      <c r="E16" s="12">
        <v>0.31493055555555555</v>
      </c>
      <c r="F16" s="12">
        <v>0.72673611111111114</v>
      </c>
    </row>
  </sheetData>
  <pageMargins left="0.7" right="0.7" top="0.78740157499999996" bottom="0.78740157499999996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781F9-FEBA-4FD2-8A44-B602EDA968F9}">
  <dimension ref="A1:T14"/>
  <sheetViews>
    <sheetView workbookViewId="0">
      <selection activeCell="U26" sqref="U26"/>
    </sheetView>
  </sheetViews>
  <sheetFormatPr defaultRowHeight="14.4" x14ac:dyDescent="0.3"/>
  <cols>
    <col min="2" max="4" width="14.88671875" customWidth="1"/>
    <col min="5" max="14" width="5.88671875" customWidth="1"/>
    <col min="15" max="15" width="14.109375" bestFit="1" customWidth="1"/>
    <col min="16" max="16" width="14.33203125" bestFit="1" customWidth="1"/>
    <col min="17" max="17" width="12.88671875" customWidth="1"/>
  </cols>
  <sheetData>
    <row r="1" spans="1:20" x14ac:dyDescent="0.3">
      <c r="A1" s="15" t="s">
        <v>365</v>
      </c>
      <c r="B1" s="15" t="s">
        <v>1</v>
      </c>
      <c r="C1" s="13" t="s">
        <v>363</v>
      </c>
      <c r="D1" s="13" t="s">
        <v>364</v>
      </c>
      <c r="E1" s="15" t="s">
        <v>353</v>
      </c>
      <c r="F1" s="15" t="s">
        <v>354</v>
      </c>
      <c r="G1" s="15" t="s">
        <v>355</v>
      </c>
      <c r="H1" s="15" t="s">
        <v>356</v>
      </c>
      <c r="I1" s="15" t="s">
        <v>357</v>
      </c>
      <c r="J1" s="15" t="s">
        <v>358</v>
      </c>
      <c r="K1" s="15" t="s">
        <v>359</v>
      </c>
      <c r="L1" s="15" t="s">
        <v>360</v>
      </c>
      <c r="M1" s="15" t="s">
        <v>361</v>
      </c>
      <c r="N1" s="15" t="s">
        <v>362</v>
      </c>
      <c r="O1" s="15" t="s">
        <v>366</v>
      </c>
      <c r="P1" s="15" t="s">
        <v>367</v>
      </c>
    </row>
    <row r="2" spans="1:20" x14ac:dyDescent="0.3">
      <c r="A2" s="16">
        <v>44713</v>
      </c>
      <c r="B2" s="17" t="s">
        <v>4</v>
      </c>
      <c r="C2" s="14">
        <f>IF(Q2=0,"",Q2)</f>
        <v>0.42638888888888887</v>
      </c>
      <c r="D2" s="14">
        <f>IF(S2=0,"",S2)</f>
        <v>0.32777777777777778</v>
      </c>
      <c r="E2" s="18">
        <v>4.58</v>
      </c>
      <c r="F2" s="18">
        <v>68.72</v>
      </c>
      <c r="G2" s="18">
        <v>472.21</v>
      </c>
      <c r="H2" s="18">
        <v>7</v>
      </c>
      <c r="I2" s="18">
        <v>52</v>
      </c>
      <c r="J2" s="18">
        <v>6</v>
      </c>
      <c r="K2" s="18">
        <v>85.04</v>
      </c>
      <c r="L2" s="18">
        <v>614</v>
      </c>
      <c r="M2" s="18">
        <v>10</v>
      </c>
      <c r="N2" s="18">
        <v>14</v>
      </c>
      <c r="O2" s="23">
        <v>0.32136574074074076</v>
      </c>
      <c r="P2" s="23">
        <v>0.81769675925925922</v>
      </c>
      <c r="Q2" s="11">
        <f>TIME(M2,N2,0)</f>
        <v>0.42638888888888887</v>
      </c>
      <c r="R2" s="12">
        <f>IF(Q2=0,"",Q2)</f>
        <v>0.42638888888888887</v>
      </c>
      <c r="S2" s="11">
        <f>TIME(H2,I2,0)</f>
        <v>0.32777777777777778</v>
      </c>
      <c r="T2" s="12">
        <f>IF(S2=0,"",S2)</f>
        <v>0.32777777777777778</v>
      </c>
    </row>
    <row r="3" spans="1:20" x14ac:dyDescent="0.3">
      <c r="A3" s="16">
        <v>44718</v>
      </c>
      <c r="B3" s="17" t="s">
        <v>2</v>
      </c>
      <c r="C3" s="14">
        <f t="shared" ref="C3:C11" si="0">IF(Q3=0,"",Q3)</f>
        <v>0.42152777777777778</v>
      </c>
      <c r="D3" s="14">
        <f t="shared" ref="D3:D11" si="1">IF(S3=0,"",S3)</f>
        <v>0.29305555555555557</v>
      </c>
      <c r="E3" s="18">
        <v>2.71</v>
      </c>
      <c r="F3" s="18">
        <v>83.58</v>
      </c>
      <c r="G3" s="18">
        <v>422.53</v>
      </c>
      <c r="H3" s="18">
        <v>7</v>
      </c>
      <c r="I3" s="18">
        <v>2</v>
      </c>
      <c r="J3" s="18">
        <v>5</v>
      </c>
      <c r="K3" s="18">
        <v>90.6</v>
      </c>
      <c r="L3" s="18">
        <v>607</v>
      </c>
      <c r="M3" s="18">
        <v>10</v>
      </c>
      <c r="N3" s="18">
        <v>7</v>
      </c>
      <c r="O3" s="23">
        <v>0.3210648148148148</v>
      </c>
      <c r="P3" s="23">
        <v>0.77048611111111109</v>
      </c>
      <c r="Q3" s="11">
        <f t="shared" ref="Q3:Q11" si="2">TIME(M3,N3,0)</f>
        <v>0.42152777777777778</v>
      </c>
      <c r="R3" s="12">
        <f t="shared" ref="R3:R11" si="3">IF(Q3=0,"",Q3)</f>
        <v>0.42152777777777778</v>
      </c>
      <c r="S3" s="11">
        <f t="shared" ref="S3:S11" si="4">TIME(H3,I3,0)</f>
        <v>0.29305555555555557</v>
      </c>
      <c r="T3" s="12">
        <f t="shared" ref="T3:T11" si="5">IF(S3=0,"",S3)</f>
        <v>0.29305555555555557</v>
      </c>
    </row>
    <row r="4" spans="1:20" x14ac:dyDescent="0.3">
      <c r="A4" s="16">
        <v>44719</v>
      </c>
      <c r="B4" s="17" t="s">
        <v>6</v>
      </c>
      <c r="C4" s="14">
        <f t="shared" si="0"/>
        <v>0.31805555555555554</v>
      </c>
      <c r="D4" s="14">
        <f t="shared" si="1"/>
        <v>0.30069444444444443</v>
      </c>
      <c r="E4" s="18">
        <v>3.5</v>
      </c>
      <c r="F4" s="18">
        <v>79.78</v>
      </c>
      <c r="G4" s="18">
        <v>433.81</v>
      </c>
      <c r="H4" s="18">
        <v>7</v>
      </c>
      <c r="I4" s="18">
        <v>13</v>
      </c>
      <c r="J4" s="18">
        <v>4</v>
      </c>
      <c r="K4" s="18">
        <v>68.36</v>
      </c>
      <c r="L4" s="18">
        <v>458</v>
      </c>
      <c r="M4" s="18">
        <v>7</v>
      </c>
      <c r="N4" s="18">
        <v>38</v>
      </c>
      <c r="O4" s="23">
        <v>0.32297453703703705</v>
      </c>
      <c r="P4" s="23">
        <v>0.68792824074074077</v>
      </c>
      <c r="Q4" s="11">
        <f t="shared" si="2"/>
        <v>0.31805555555555554</v>
      </c>
      <c r="R4" s="12">
        <f t="shared" si="3"/>
        <v>0.31805555555555554</v>
      </c>
      <c r="S4" s="11">
        <f t="shared" si="4"/>
        <v>0.30069444444444443</v>
      </c>
      <c r="T4" s="12">
        <f t="shared" si="5"/>
        <v>0.30069444444444443</v>
      </c>
    </row>
    <row r="5" spans="1:20" x14ac:dyDescent="0.3">
      <c r="A5" s="16">
        <v>44720</v>
      </c>
      <c r="B5" s="17" t="s">
        <v>4</v>
      </c>
      <c r="C5" s="14">
        <f t="shared" si="0"/>
        <v>0.42569444444444443</v>
      </c>
      <c r="D5" s="14">
        <f t="shared" si="1"/>
        <v>0.32777777777777778</v>
      </c>
      <c r="E5" s="18">
        <v>4.58</v>
      </c>
      <c r="F5" s="18">
        <v>68.72</v>
      </c>
      <c r="G5" s="18">
        <v>472.21</v>
      </c>
      <c r="H5" s="18">
        <v>7</v>
      </c>
      <c r="I5" s="18">
        <v>52</v>
      </c>
      <c r="J5" s="18">
        <v>6</v>
      </c>
      <c r="K5" s="18">
        <v>90.81</v>
      </c>
      <c r="L5" s="18">
        <v>613</v>
      </c>
      <c r="M5" s="18">
        <v>10</v>
      </c>
      <c r="N5" s="18">
        <v>13</v>
      </c>
      <c r="O5" s="23">
        <v>0.32504629629629628</v>
      </c>
      <c r="P5" s="23">
        <v>0.78472222222222221</v>
      </c>
      <c r="Q5" s="11">
        <f t="shared" si="2"/>
        <v>0.42569444444444443</v>
      </c>
      <c r="R5" s="12">
        <f t="shared" si="3"/>
        <v>0.42569444444444443</v>
      </c>
      <c r="S5" s="11">
        <f t="shared" si="4"/>
        <v>0.32777777777777778</v>
      </c>
      <c r="T5" s="12">
        <f t="shared" si="5"/>
        <v>0.32777777777777778</v>
      </c>
    </row>
    <row r="6" spans="1:20" x14ac:dyDescent="0.3">
      <c r="A6" s="16">
        <v>44725</v>
      </c>
      <c r="B6" s="17" t="s">
        <v>2</v>
      </c>
      <c r="C6" s="14">
        <f t="shared" si="0"/>
        <v>0.31111111111111112</v>
      </c>
      <c r="D6" s="14">
        <f t="shared" si="1"/>
        <v>0.29305555555555557</v>
      </c>
      <c r="E6" s="18">
        <v>2.71</v>
      </c>
      <c r="F6" s="18">
        <v>83.58</v>
      </c>
      <c r="G6" s="18">
        <v>422.53</v>
      </c>
      <c r="H6" s="18">
        <v>7</v>
      </c>
      <c r="I6" s="18">
        <v>2</v>
      </c>
      <c r="J6" s="18">
        <v>2</v>
      </c>
      <c r="K6" s="18">
        <v>66.87</v>
      </c>
      <c r="L6" s="18">
        <v>448</v>
      </c>
      <c r="M6" s="18">
        <v>7</v>
      </c>
      <c r="N6" s="18">
        <v>28</v>
      </c>
      <c r="O6" s="23">
        <v>0.32687500000000003</v>
      </c>
      <c r="P6" s="23">
        <v>0.66111111111111109</v>
      </c>
      <c r="Q6" s="11">
        <f t="shared" si="2"/>
        <v>0.31111111111111112</v>
      </c>
      <c r="R6" s="12">
        <f t="shared" si="3"/>
        <v>0.31111111111111112</v>
      </c>
      <c r="S6" s="11">
        <f t="shared" si="4"/>
        <v>0.29305555555555557</v>
      </c>
      <c r="T6" s="12">
        <f t="shared" si="5"/>
        <v>0.29305555555555557</v>
      </c>
    </row>
    <row r="7" spans="1:20" x14ac:dyDescent="0.3">
      <c r="A7" s="16">
        <v>44726</v>
      </c>
      <c r="B7" s="17" t="s">
        <v>3</v>
      </c>
      <c r="C7" s="14">
        <f t="shared" si="0"/>
        <v>0.25972222222222224</v>
      </c>
      <c r="D7" s="14">
        <f t="shared" si="1"/>
        <v>0.28611111111111115</v>
      </c>
      <c r="E7" s="18">
        <v>3.58</v>
      </c>
      <c r="F7" s="18">
        <v>82.85</v>
      </c>
      <c r="G7" s="18">
        <v>412.37</v>
      </c>
      <c r="H7" s="18">
        <v>6</v>
      </c>
      <c r="I7" s="18">
        <v>52</v>
      </c>
      <c r="J7" s="18">
        <v>5</v>
      </c>
      <c r="K7" s="18">
        <v>55.82</v>
      </c>
      <c r="L7" s="18">
        <v>374</v>
      </c>
      <c r="M7" s="18">
        <v>6</v>
      </c>
      <c r="N7" s="18">
        <v>14</v>
      </c>
      <c r="O7" s="23">
        <v>0.32853009259259258</v>
      </c>
      <c r="P7" s="23">
        <v>0.65375000000000005</v>
      </c>
      <c r="Q7" s="11">
        <f t="shared" si="2"/>
        <v>0.25972222222222224</v>
      </c>
      <c r="R7" s="12">
        <f t="shared" si="3"/>
        <v>0.25972222222222224</v>
      </c>
      <c r="S7" s="11">
        <f t="shared" si="4"/>
        <v>0.28611111111111115</v>
      </c>
      <c r="T7" s="12">
        <f t="shared" si="5"/>
        <v>0.28611111111111115</v>
      </c>
    </row>
    <row r="8" spans="1:20" x14ac:dyDescent="0.3">
      <c r="A8" s="16">
        <v>44727</v>
      </c>
      <c r="B8" s="17" t="s">
        <v>4</v>
      </c>
      <c r="C8" s="14">
        <f t="shared" si="0"/>
        <v>0.26111111111111113</v>
      </c>
      <c r="D8" s="14">
        <f t="shared" si="1"/>
        <v>0.32777777777777778</v>
      </c>
      <c r="E8" s="18">
        <v>4.58</v>
      </c>
      <c r="F8" s="18">
        <v>68.72</v>
      </c>
      <c r="G8" s="18">
        <v>472.21</v>
      </c>
      <c r="H8" s="18">
        <v>7</v>
      </c>
      <c r="I8" s="18">
        <v>52</v>
      </c>
      <c r="J8" s="18">
        <v>4</v>
      </c>
      <c r="K8" s="18">
        <v>56.12</v>
      </c>
      <c r="L8" s="18">
        <v>376</v>
      </c>
      <c r="M8" s="18">
        <v>6</v>
      </c>
      <c r="N8" s="18">
        <v>16</v>
      </c>
      <c r="O8" s="23">
        <v>0.32261574074074073</v>
      </c>
      <c r="P8" s="23">
        <v>0.73611111111111116</v>
      </c>
      <c r="Q8" s="11">
        <f t="shared" si="2"/>
        <v>0.26111111111111113</v>
      </c>
      <c r="R8" s="12">
        <f t="shared" si="3"/>
        <v>0.26111111111111113</v>
      </c>
      <c r="S8" s="11">
        <f t="shared" si="4"/>
        <v>0.32777777777777778</v>
      </c>
      <c r="T8" s="12">
        <f t="shared" si="5"/>
        <v>0.32777777777777778</v>
      </c>
    </row>
    <row r="9" spans="1:20" x14ac:dyDescent="0.3">
      <c r="A9" s="16">
        <v>44732</v>
      </c>
      <c r="B9" s="17" t="s">
        <v>2</v>
      </c>
      <c r="C9" s="14">
        <f t="shared" si="0"/>
        <v>0.33055555555555555</v>
      </c>
      <c r="D9" s="14">
        <f t="shared" si="1"/>
        <v>0.29305555555555557</v>
      </c>
      <c r="E9" s="18">
        <v>2.71</v>
      </c>
      <c r="F9" s="18">
        <v>83.58</v>
      </c>
      <c r="G9" s="18">
        <v>422.53</v>
      </c>
      <c r="H9" s="18">
        <v>7</v>
      </c>
      <c r="I9" s="18">
        <v>2</v>
      </c>
      <c r="J9" s="18">
        <v>4</v>
      </c>
      <c r="K9" s="18">
        <v>71.040000000000006</v>
      </c>
      <c r="L9" s="18">
        <v>476</v>
      </c>
      <c r="M9" s="18">
        <v>7</v>
      </c>
      <c r="N9" s="18">
        <v>56</v>
      </c>
      <c r="O9" s="23">
        <v>0.32267361111111109</v>
      </c>
      <c r="P9" s="23">
        <v>0.71368055555555554</v>
      </c>
      <c r="Q9" s="11">
        <f>TIME(M9,N9,0)</f>
        <v>0.33055555555555555</v>
      </c>
      <c r="R9" s="12">
        <f t="shared" si="3"/>
        <v>0.33055555555555555</v>
      </c>
      <c r="S9" s="11">
        <f t="shared" si="4"/>
        <v>0.29305555555555557</v>
      </c>
      <c r="T9" s="12">
        <f t="shared" si="5"/>
        <v>0.29305555555555557</v>
      </c>
    </row>
    <row r="10" spans="1:20" x14ac:dyDescent="0.3">
      <c r="A10" s="16">
        <v>44733</v>
      </c>
      <c r="B10" s="17" t="s">
        <v>6</v>
      </c>
      <c r="C10" s="14">
        <f t="shared" si="0"/>
        <v>0.20694444444444446</v>
      </c>
      <c r="D10" s="14">
        <f t="shared" si="1"/>
        <v>0.30069444444444443</v>
      </c>
      <c r="E10" s="18">
        <v>3.5</v>
      </c>
      <c r="F10" s="18">
        <v>79.78</v>
      </c>
      <c r="G10" s="18">
        <v>433.81</v>
      </c>
      <c r="H10" s="18">
        <v>7</v>
      </c>
      <c r="I10" s="18">
        <v>13</v>
      </c>
      <c r="J10" s="18">
        <v>6</v>
      </c>
      <c r="K10" s="18">
        <v>44.48</v>
      </c>
      <c r="L10" s="18">
        <v>298</v>
      </c>
      <c r="M10" s="18">
        <v>4</v>
      </c>
      <c r="N10" s="18">
        <v>58</v>
      </c>
      <c r="O10" s="23">
        <v>0.32256944444444446</v>
      </c>
      <c r="P10" s="23">
        <v>0.5709143518518518</v>
      </c>
      <c r="Q10" s="11">
        <f t="shared" si="2"/>
        <v>0.20694444444444446</v>
      </c>
      <c r="R10" s="12">
        <f t="shared" si="3"/>
        <v>0.20694444444444446</v>
      </c>
      <c r="S10" s="11">
        <f t="shared" si="4"/>
        <v>0.30069444444444443</v>
      </c>
      <c r="T10" s="12">
        <f t="shared" si="5"/>
        <v>0.30069444444444443</v>
      </c>
    </row>
    <row r="11" spans="1:20" x14ac:dyDescent="0.3">
      <c r="A11" s="16">
        <v>44734</v>
      </c>
      <c r="B11" s="17" t="s">
        <v>2</v>
      </c>
      <c r="C11" s="14">
        <f t="shared" si="0"/>
        <v>0.29305555555555557</v>
      </c>
      <c r="D11" s="14">
        <f t="shared" si="1"/>
        <v>0.29305555555555557</v>
      </c>
      <c r="E11" s="18">
        <v>2.71</v>
      </c>
      <c r="F11" s="18">
        <v>83.58</v>
      </c>
      <c r="G11" s="18">
        <v>422.53</v>
      </c>
      <c r="H11" s="18">
        <v>7</v>
      </c>
      <c r="I11" s="18">
        <v>2</v>
      </c>
      <c r="J11" s="18">
        <v>2</v>
      </c>
      <c r="K11" s="18">
        <v>62.89</v>
      </c>
      <c r="L11" s="18">
        <v>422</v>
      </c>
      <c r="M11" s="18">
        <v>7</v>
      </c>
      <c r="N11" s="18">
        <v>2</v>
      </c>
      <c r="O11" s="23">
        <v>0.31517361111111108</v>
      </c>
      <c r="P11" s="23">
        <v>0.62848379629629625</v>
      </c>
      <c r="Q11" s="11">
        <f t="shared" si="2"/>
        <v>0.29305555555555557</v>
      </c>
      <c r="R11" s="12">
        <f t="shared" si="3"/>
        <v>0.29305555555555557</v>
      </c>
      <c r="S11" s="11">
        <f t="shared" si="4"/>
        <v>0.29305555555555557</v>
      </c>
      <c r="T11" s="12">
        <f t="shared" si="5"/>
        <v>0.29305555555555557</v>
      </c>
    </row>
    <row r="12" spans="1:20" x14ac:dyDescent="0.3">
      <c r="A12" s="16">
        <v>44739</v>
      </c>
      <c r="B12" s="17" t="s">
        <v>2</v>
      </c>
      <c r="C12" s="14">
        <f t="shared" ref="C12:C14" si="6">IF(Q12=0,"",Q12)</f>
        <v>0.38055555555555554</v>
      </c>
      <c r="D12" s="14">
        <f t="shared" ref="D12:D14" si="7">IF(S12=0,"",S12)</f>
        <v>0.29305555555555557</v>
      </c>
      <c r="E12" s="18">
        <v>2.71</v>
      </c>
      <c r="F12" s="18">
        <v>83.58</v>
      </c>
      <c r="G12" s="18">
        <v>422.53</v>
      </c>
      <c r="H12" s="18">
        <v>7</v>
      </c>
      <c r="I12" s="18">
        <v>2</v>
      </c>
      <c r="J12" s="18">
        <v>5</v>
      </c>
      <c r="K12" s="18">
        <v>81.67</v>
      </c>
      <c r="L12" s="18">
        <v>548</v>
      </c>
      <c r="M12" s="18">
        <v>9</v>
      </c>
      <c r="N12" s="18">
        <v>8</v>
      </c>
      <c r="O12" s="23">
        <v>0.31493055555555555</v>
      </c>
      <c r="P12" s="23">
        <v>0.72673611111111114</v>
      </c>
      <c r="Q12" s="11">
        <f t="shared" ref="Q12:Q14" si="8">TIME(M12,N12,0)</f>
        <v>0.38055555555555554</v>
      </c>
      <c r="R12" s="12">
        <f t="shared" ref="R12:R14" si="9">IF(Q12=0,"",Q12)</f>
        <v>0.38055555555555554</v>
      </c>
      <c r="S12" s="11">
        <f t="shared" ref="S12:S14" si="10">TIME(H12,I12,0)</f>
        <v>0.29305555555555557</v>
      </c>
      <c r="T12" s="12">
        <f t="shared" ref="T12:T14" si="11">IF(S12=0,"",S12)</f>
        <v>0.29305555555555557</v>
      </c>
    </row>
    <row r="13" spans="1:20" x14ac:dyDescent="0.3">
      <c r="A13" s="16">
        <v>44740</v>
      </c>
      <c r="B13" s="17" t="s">
        <v>3</v>
      </c>
      <c r="C13" s="14">
        <f t="shared" si="6"/>
        <v>0.32083333333333336</v>
      </c>
      <c r="D13" s="14">
        <f t="shared" si="7"/>
        <v>0.28611111111111115</v>
      </c>
      <c r="E13" s="18">
        <v>3.58</v>
      </c>
      <c r="F13" s="18">
        <v>82.85</v>
      </c>
      <c r="G13" s="18">
        <v>412.37</v>
      </c>
      <c r="H13" s="18">
        <v>6</v>
      </c>
      <c r="I13" s="18">
        <v>52</v>
      </c>
      <c r="J13" s="18">
        <v>4</v>
      </c>
      <c r="K13" s="18">
        <v>68.959999999999994</v>
      </c>
      <c r="L13" s="18">
        <v>462</v>
      </c>
      <c r="M13" s="18">
        <v>7</v>
      </c>
      <c r="N13" s="18">
        <v>42</v>
      </c>
      <c r="O13" s="23">
        <v>0.33034722222222224</v>
      </c>
      <c r="P13" s="23">
        <v>0.68868055555555552</v>
      </c>
      <c r="Q13" s="11">
        <f t="shared" si="8"/>
        <v>0.32083333333333336</v>
      </c>
      <c r="R13" s="12">
        <f t="shared" si="9"/>
        <v>0.32083333333333336</v>
      </c>
      <c r="S13" s="11">
        <f t="shared" si="10"/>
        <v>0.28611111111111115</v>
      </c>
      <c r="T13" s="12">
        <f t="shared" si="11"/>
        <v>0.28611111111111115</v>
      </c>
    </row>
    <row r="14" spans="1:20" x14ac:dyDescent="0.3">
      <c r="A14" s="16">
        <v>44741</v>
      </c>
      <c r="B14" s="17" t="s">
        <v>6</v>
      </c>
      <c r="C14" s="14">
        <f t="shared" si="6"/>
        <v>0.24652777777777779</v>
      </c>
      <c r="D14" s="14">
        <f t="shared" si="7"/>
        <v>0.30069444444444443</v>
      </c>
      <c r="E14" s="18">
        <v>3.5</v>
      </c>
      <c r="F14" s="18">
        <v>79.78</v>
      </c>
      <c r="G14" s="18">
        <v>433.81</v>
      </c>
      <c r="H14" s="18">
        <v>7</v>
      </c>
      <c r="I14" s="18">
        <v>13</v>
      </c>
      <c r="J14" s="18">
        <v>3</v>
      </c>
      <c r="K14" s="18">
        <v>52.99</v>
      </c>
      <c r="L14" s="18">
        <v>355</v>
      </c>
      <c r="M14" s="18">
        <v>5</v>
      </c>
      <c r="N14" s="18">
        <v>55</v>
      </c>
      <c r="O14" s="23">
        <v>0.32369212962962962</v>
      </c>
      <c r="P14" s="23">
        <v>0.60416666666666663</v>
      </c>
      <c r="Q14" s="11">
        <f t="shared" si="8"/>
        <v>0.24652777777777779</v>
      </c>
      <c r="R14" s="12">
        <f t="shared" si="9"/>
        <v>0.24652777777777779</v>
      </c>
      <c r="S14" s="11">
        <f t="shared" si="10"/>
        <v>0.30069444444444443</v>
      </c>
      <c r="T14" s="12">
        <f t="shared" si="11"/>
        <v>0.30069444444444443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29</vt:i4>
      </vt:variant>
      <vt:variant>
        <vt:lpstr>Grafy</vt:lpstr>
      </vt:variant>
      <vt:variant>
        <vt:i4>7</vt:i4>
      </vt:variant>
    </vt:vector>
  </HeadingPairs>
  <TitlesOfParts>
    <vt:vector size="36" baseType="lpstr">
      <vt:lpstr>nastaveni</vt:lpstr>
      <vt:lpstr>parametry</vt:lpstr>
      <vt:lpstr>Graf01_KT</vt:lpstr>
      <vt:lpstr>Tabulka01</vt:lpstr>
      <vt:lpstr>List4</vt:lpstr>
      <vt:lpstr>Tabulka01_září</vt:lpstr>
      <vt:lpstr>spojeni</vt:lpstr>
      <vt:lpstr>spojeni_COS</vt:lpstr>
      <vt:lpstr>spojeni_COS_KT</vt:lpstr>
      <vt:lpstr>spojeni_noCOS</vt:lpstr>
      <vt:lpstr>spojeni_noCOS_KT</vt:lpstr>
      <vt:lpstr>Longo_DATA</vt:lpstr>
      <vt:lpstr>noLongo_DATA</vt:lpstr>
      <vt:lpstr>Tabulka_DATA</vt:lpstr>
      <vt:lpstr>List5</vt:lpstr>
      <vt:lpstr>Utilizace_Kliniky_DATA</vt:lpstr>
      <vt:lpstr>Longo_01</vt:lpstr>
      <vt:lpstr>noLongo_01</vt:lpstr>
      <vt:lpstr>List7</vt:lpstr>
      <vt:lpstr>List9</vt:lpstr>
      <vt:lpstr>Utilizace_Saly_DATA_KT</vt:lpstr>
      <vt:lpstr>Utilizace_Saly_DATA</vt:lpstr>
      <vt:lpstr>Utilizace_Saly_DATA_COS</vt:lpstr>
      <vt:lpstr>Utilizace_Saly_DATA_COS_KT</vt:lpstr>
      <vt:lpstr>Utilizace_Saly_DATA_noCOS</vt:lpstr>
      <vt:lpstr>Utilizace_Saly_DATA_noCOS_KT</vt:lpstr>
      <vt:lpstr>List1</vt:lpstr>
      <vt:lpstr>List2</vt:lpstr>
      <vt:lpstr>spojeniCERVEN</vt:lpstr>
      <vt:lpstr>Graf01</vt:lpstr>
      <vt:lpstr>Graf02_kliniky</vt:lpstr>
      <vt:lpstr>Graf02_saly</vt:lpstr>
      <vt:lpstr>spojeni_COS_Graf</vt:lpstr>
      <vt:lpstr>spojeni_noCOS_Graf</vt:lpstr>
      <vt:lpstr>Utilizace_Saly_DATA_COS_Graf</vt:lpstr>
      <vt:lpstr>Utilizace_Saly_DATA_noCOS_Graf</vt:lpstr>
    </vt:vector>
  </TitlesOfParts>
  <Company>FNOL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Karásek Petr, Bc.</cp:lastModifiedBy>
  <cp:lastPrinted>2025-04-07T06:14:56Z</cp:lastPrinted>
  <dcterms:created xsi:type="dcterms:W3CDTF">2022-10-03T08:25:55Z</dcterms:created>
  <dcterms:modified xsi:type="dcterms:W3CDTF">2025-05-19T07:11:15Z</dcterms:modified>
</cp:coreProperties>
</file>