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Sestavy červen\"/>
    </mc:Choice>
  </mc:AlternateContent>
  <xr:revisionPtr revIDLastSave="0" documentId="8_{F932049D-18FB-4D8D-BE0E-54F13DA8761D}" xr6:coauthVersionLast="36" xr6:coauthVersionMax="36" xr10:uidLastSave="{00000000-0000-0000-0000-000000000000}"/>
  <bookViews>
    <workbookView xWindow="0" yWindow="0" windowWidth="28800" windowHeight="12225" xr2:uid="{D5E7C84F-1C45-443A-93AF-1FA8712426FB}"/>
  </bookViews>
  <sheets>
    <sheet name="List1" sheetId="1" r:id="rId1"/>
    <sheet name="List2" sheetId="2" r:id="rId2"/>
  </sheets>
  <definedNames>
    <definedName name="_xlnm._FilterDatabase" localSheetId="1" hidden="1">List2!$A$3:$K$212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D29" i="1"/>
  <c r="E29" i="1"/>
  <c r="F29" i="1"/>
  <c r="G29" i="1"/>
  <c r="H29" i="1"/>
  <c r="C29" i="1"/>
  <c r="I29" i="1" s="1"/>
  <c r="D28" i="1"/>
  <c r="E28" i="1"/>
  <c r="F28" i="1"/>
  <c r="G28" i="1"/>
  <c r="H28" i="1"/>
  <c r="C28" i="1"/>
  <c r="I17" i="1"/>
  <c r="I25" i="1"/>
  <c r="I26" i="1"/>
  <c r="I12" i="1"/>
  <c r="I8" i="1"/>
  <c r="I4" i="1"/>
  <c r="I31" i="1"/>
  <c r="I28" i="1"/>
  <c r="I27" i="1"/>
  <c r="D31" i="1"/>
  <c r="E31" i="1"/>
  <c r="F31" i="1"/>
  <c r="G31" i="1"/>
  <c r="H31" i="1"/>
  <c r="C31" i="1"/>
  <c r="D27" i="1"/>
  <c r="E27" i="1"/>
  <c r="F27" i="1"/>
  <c r="G27" i="1"/>
  <c r="H27" i="1"/>
  <c r="C27" i="1"/>
  <c r="M40" i="2"/>
  <c r="M28" i="2"/>
  <c r="I22" i="1"/>
  <c r="D22" i="1"/>
  <c r="E22" i="1"/>
  <c r="F22" i="1"/>
  <c r="G22" i="1"/>
  <c r="H22" i="1"/>
  <c r="C22" i="1"/>
  <c r="I20" i="1"/>
  <c r="C18" i="1"/>
  <c r="D18" i="1"/>
  <c r="E18" i="1"/>
  <c r="F18" i="1"/>
  <c r="G18" i="1"/>
  <c r="H18" i="1"/>
  <c r="D17" i="1"/>
  <c r="E17" i="1"/>
  <c r="F17" i="1"/>
  <c r="G17" i="1"/>
  <c r="H17" i="1"/>
  <c r="C17" i="1"/>
</calcChain>
</file>

<file path=xl/sharedStrings.xml><?xml version="1.0" encoding="utf-8"?>
<sst xmlns="http://schemas.openxmlformats.org/spreadsheetml/2006/main" count="227" uniqueCount="226">
  <si>
    <t>centra</t>
  </si>
  <si>
    <t>radfarm</t>
  </si>
  <si>
    <t>paragr</t>
  </si>
  <si>
    <t>leden</t>
  </si>
  <si>
    <t>únor</t>
  </si>
  <si>
    <t>březen</t>
  </si>
  <si>
    <t>duben</t>
  </si>
  <si>
    <t>květen</t>
  </si>
  <si>
    <t>červen</t>
  </si>
  <si>
    <t>Nákupní cena</t>
  </si>
  <si>
    <t>Nákupní cena CFM</t>
  </si>
  <si>
    <t>[L0027700] TARGRETIN 75MG CPS MOL 100</t>
  </si>
  <si>
    <t>[L0027720] THYROGEN 0.9 MG INJ PLV SOL 2X0.9MG</t>
  </si>
  <si>
    <t>[L0027921] SPRYCEL 20 MG POR TBL FLM 60X20MG</t>
  </si>
  <si>
    <t>[L0028386] GLIVEC 400 MG Novartis POR TBL FLM 90X400MG</t>
  </si>
  <si>
    <t>[L0028763] ERBITUX 5MG/ML INF SOL 1X100ML</t>
  </si>
  <si>
    <t>[L0028938] REVLIMID 15 MG POR CPS DUR 21X15MG</t>
  </si>
  <si>
    <t>[L0126252] AVONEX INJ SOL 4X30RG/DÁ</t>
  </si>
  <si>
    <t>[L0127184] TYSABRI 300 MG IVN INF CNC SOL1X15ML(20MG/ML)</t>
  </si>
  <si>
    <t>[L0127190] SUTENT 12,5 MG POR CPS DUR 30X12.5MG</t>
  </si>
  <si>
    <t>[L0127191] SUTENT 25 MG POR CPS DUR 30X25MG</t>
  </si>
  <si>
    <t>[L0127192] SUTENT 50 MG POR CPS DUR 30X50MG</t>
  </si>
  <si>
    <t>[L0127193] NEXAVAR 200 MG-pouze Ca štítné žlázy POR TBL FLM 112X200MG</t>
  </si>
  <si>
    <t>[L0127259] REBIF 22 MCG INJ SOL 12X0.5ML</t>
  </si>
  <si>
    <t>[L0127262] REBIF 44 MCG INJ SOL 12X0.5ML</t>
  </si>
  <si>
    <t>[L0127283] REMICADE 100 MG INF PLV SOL 1X100MG</t>
  </si>
  <si>
    <t>[L0127631] SOMAVERT INJ PSO LQF 30X20MG+SO</t>
  </si>
  <si>
    <t>[L0127905] ENBREL 50 MG-předplněná stříkačka INJ SOL 4X1ML/50MG-PS</t>
  </si>
  <si>
    <t>[L0127907] ENBREL 25 MG INJ SOL 4X0.5ML/25MG-PS</t>
  </si>
  <si>
    <t>[L0127928] SPRYCEL 70 MG POR TBL FLM 60X70MG</t>
  </si>
  <si>
    <t>[L0128028] GLIVEC 400 MG Novartis POR TBL FLM30X400MG</t>
  </si>
  <si>
    <t>[L0128396] AVASTIN INF CNCSOL100MG/4ML</t>
  </si>
  <si>
    <t>[L0128397] AVASTIN INFCNCSOL400MG/16ML</t>
  </si>
  <si>
    <t>[L0128761] ERBITUX 5 MG/ML INF SOL 1X20ML</t>
  </si>
  <si>
    <t>[L0128937] REVLIMID 10 MG POR CPS DUR 21X10MG</t>
  </si>
  <si>
    <t>[L0128939] REVLIMID 25 MG POR CPS DUR 21X25MG</t>
  </si>
  <si>
    <t>[L0129248] VECTIBIX 20 MG/ML IVN INF CNC SOL 1X5ML</t>
  </si>
  <si>
    <t>[L0149028] XOLAIR Novartis 150MG INJ SOL 1X1ML</t>
  </si>
  <si>
    <t>[L0149321] AFINITOR 10 MG Novartis POR TBL NOB 30X10MG</t>
  </si>
  <si>
    <t>[L0149395] ENBREL 50 MG-pero INJ SOL 4X1ML/50MG-PEP</t>
  </si>
  <si>
    <t>[L0149645] CIMZIA 200 MG INJ SOL 2X1ML</t>
  </si>
  <si>
    <t>[L0167471] REVOLADE 25 MG Novartis POR TBL FLM 28X25MG</t>
  </si>
  <si>
    <t>[L0167474] REVOLADE 50 MG Novartis POR TBL FLM 28X50MG</t>
  </si>
  <si>
    <t>[L0167600] STELARA 45 MG INJ SOL 1X0.5ML</t>
  </si>
  <si>
    <t>[L0167601] STELARA 90 MG INJ SOL ISP 1X1ML</t>
  </si>
  <si>
    <t>[L0167728] VOTRIENT 400 MG Novartis POR TBL FLM 60X400MG</t>
  </si>
  <si>
    <t>[L0167756] OZURDEX-za plnou cenu IVI IMP 1</t>
  </si>
  <si>
    <t>[L0168084] HALAVEN INJ SOL 1X2ML</t>
  </si>
  <si>
    <t>[L0168462] GILENYA 0,5 MG Novartis CPS DUR 28X0,5MG</t>
  </si>
  <si>
    <t>[L0168973] ZELBORAF 240 MG POR TBL FLM 56X240MG</t>
  </si>
  <si>
    <t>[L0185080] BENLYSTA 400 MG INF PLV CSL 1X400MG</t>
  </si>
  <si>
    <t>[L0185101] YERVOY 5 MG/ML INF CNC SOL 1X10ML</t>
  </si>
  <si>
    <t>[L0185115] AVONEX pero INJ SOL 4X30RG/DÁV+4JEH</t>
  </si>
  <si>
    <t>[L0185368] HERCEPTIN 600 MG/5 ML INJ SOL 1X5ML/600MG</t>
  </si>
  <si>
    <t>[L0185814] KYPROLIS 1X60MG INJ.SICC.</t>
  </si>
  <si>
    <t>[L0186946] PRALUENT 75MG INJ SOL 2X1ML</t>
  </si>
  <si>
    <t>[L0186952] PRALUENT 150MG INJ SOL 2X1ML</t>
  </si>
  <si>
    <t>[L0188136] IMATINIB GLENMARK 100MG TBL FLM 60</t>
  </si>
  <si>
    <t>[L0188148] IMATINIB GLENMARK 400MG TBL FLM 30</t>
  </si>
  <si>
    <t>[L0190900] BOSENTAN ABDI 125MG TBL FLM 56</t>
  </si>
  <si>
    <t>[L0193517] INLYTA 1 MG POR TBL FLM 56X1MG</t>
  </si>
  <si>
    <t>[L0193520] INLYTA 5 MG POR TBL FLM 56X5MG</t>
  </si>
  <si>
    <t>[L0193528] REVESTIVE 5MG INJ PSO LQF 28+28X0,5ML ISP</t>
  </si>
  <si>
    <t>[L0193648] XALKORI 250 MG POR CPS DUR 60X250MG</t>
  </si>
  <si>
    <t>[L0193695] EYLEA 40MG/ML INJ SOL 1X0,09ML</t>
  </si>
  <si>
    <t>[L0193696] EYLEA 40 MG/ML IVI INJ SOL 1X100UL/4MG</t>
  </si>
  <si>
    <t>[L0193834] ZALTRAP 25 MG/ML INF CNC SOL 1X4ML/100MG</t>
  </si>
  <si>
    <t>[L0193836] ZALTRAP 25 MG/ML INF CNC SOL 1X8ML</t>
  </si>
  <si>
    <t>[L0193870] PERJETA 420 MG INF CNC SOL 420MG/14ML</t>
  </si>
  <si>
    <t>[L0194249] ICLUSIG 15 MG POR TBL FLM 60X15MG</t>
  </si>
  <si>
    <t>[L0194293] IMNOVID 4 MG POR CPS DUR 21X4MG</t>
  </si>
  <si>
    <t>[L0194319] AUBAGIO 14 MG POR TBL FLM 28X14MG</t>
  </si>
  <si>
    <t>[L0194326] TAFINLAR 75 MG Novartis POR CPS DUR 120X75MG</t>
  </si>
  <si>
    <t>[L0194340] INFLECTRA 100 MG INF PLV CSL 1X100MG</t>
  </si>
  <si>
    <t>[L0194520] GIOTRIF 20 MG POR TBL FLM 28X1X20MG</t>
  </si>
  <si>
    <t>[L0194569] LUCENTIS 10 MG/ML Novartis IVI INJ SOL 1.65MG/0.165ML</t>
  </si>
  <si>
    <t>[L0194633] KADCYLA 100 MG INF PLV CSL 1X100MG</t>
  </si>
  <si>
    <t>[L0194634] KADCYLA 160 MG INF PLV CSL 1X160MG</t>
  </si>
  <si>
    <t>[L0194695] KINERET 100MG/0,67ML-od 1.4.22 lepší cena INJ SOL 7X0,67ML</t>
  </si>
  <si>
    <t>[L0194769] TECFIDERA 240 MG POR CPS ETD 56X240MG</t>
  </si>
  <si>
    <t>[L0194903] ROACTEMRA 162 MG stříkačka INJ SOL 4X0.9ML/162MG</t>
  </si>
  <si>
    <t>[L0200350] DUODOPA GST GEL 7X100ML</t>
  </si>
  <si>
    <t>[L0206101] TRESUVI 5MG/ML INF SOL 1X10ML</t>
  </si>
  <si>
    <t>[L0206661] ZEGOMIB 3,5MG INJ PLV SOL 1</t>
  </si>
  <si>
    <t>[L0206670] BORTEGA 3,5MG INJ PLV SOL 1</t>
  </si>
  <si>
    <t>[L0209057] NUCALA 100MG INJ PLV SOL 1</t>
  </si>
  <si>
    <t>[L0209097] HUMIRA 40MG PEN INJ SOL 2X0,4MLX40MG</t>
  </si>
  <si>
    <t>[L0209153] TAGRISSO 80 MG-AZ TBL FLM 30X1X80MG</t>
  </si>
  <si>
    <t>[L0209217] EXJADE 360MG Novartis TBL FLM 30</t>
  </si>
  <si>
    <t>[L0209310] TALTZ 80MG INJ SOL PEP 2X1ML</t>
  </si>
  <si>
    <t>[L0209320] LONSURF 15MG/6,14MG TBL FLM 20</t>
  </si>
  <si>
    <t>[L0209323] LONSURF 20MG/8,19MG TBL FLM 20</t>
  </si>
  <si>
    <t>[L0209341] UPTRAVI 200MCG TBL FLM 60</t>
  </si>
  <si>
    <t>[L0209342] UPTRAVI 200MCG TBL FLM 140 TITRAČNÍ BALENÍ</t>
  </si>
  <si>
    <t>[L0209343] UPTRAVI 400MCG TBL FLM 60</t>
  </si>
  <si>
    <t>[L0209344] UPTRAVI 600MCG TBL FLM 60</t>
  </si>
  <si>
    <t>[L0209411] EPCLUSA 400MG/100MG TBL FLM 28</t>
  </si>
  <si>
    <t>[L0209457] KYPROLIS 1x10MG INF PLV SOL</t>
  </si>
  <si>
    <t>[L0209458] KYPROLIS 1x30MG INF PLV SOL</t>
  </si>
  <si>
    <t>[L0209484] KEYTRUDA 25MG/ML INF CNC SOL 1X4ML</t>
  </si>
  <si>
    <t>[L0210049] ENTYVIO 300 MG INF PLV CSL 1X300MG</t>
  </si>
  <si>
    <t>[L0210050] GAZYVARO 1000 MG IVN INF CNC SOL 1X40ML</t>
  </si>
  <si>
    <t>[L0210077] MEKINIST 2MG Novartis TBL FLM 30</t>
  </si>
  <si>
    <t>[L0210085] PLEGRIDY 125MCG k subkutánnímu podání INJ SOL 2X0,5ML</t>
  </si>
  <si>
    <t>[L0210114] SYNAGIS 100 MG/ML INJ SOL 1X0.5ML</t>
  </si>
  <si>
    <t>[L0210115] SYNAGIS 100 MG/ML INJ SOL 1X1ML</t>
  </si>
  <si>
    <t>[L0210187] IMBRUVICA 140 MG 90 CPS DUR POR CPS DUR 90</t>
  </si>
  <si>
    <t>[L0210256] LYNPARZA 50MG-AZ CPS DUR 448(4X112)</t>
  </si>
  <si>
    <t>[L0210303] OFEV 100MG CPS MOL 60X100MG</t>
  </si>
  <si>
    <t>[L0210305] OFEV 150 MG POR CPS MOL 60X1X150MG</t>
  </si>
  <si>
    <t>[L0210309] OTEZLA 30MG TBL FLM 56</t>
  </si>
  <si>
    <t>[L0210317] COSENTYX 150 MG Novartis SDR INJ SOL PEP 2X1ML</t>
  </si>
  <si>
    <t>[L0210426] JINARC 15MG+45MG TBL NOB 56(28X15MG+28X45MG) I</t>
  </si>
  <si>
    <t>[L0210493] LENVIMA 4MG CPS DUR 30</t>
  </si>
  <si>
    <t>[L0210494] LENVIMA 10MG CPS DUR 30</t>
  </si>
  <si>
    <t>[L0210772] OPDIVO 10 MG/ML IVN INF CNC SOL 1X4ML</t>
  </si>
  <si>
    <t>[L0210773] OPDIVO 10 MG/ML INF CNC SOL 1X10MLX10MG/ML</t>
  </si>
  <si>
    <t>[L0210912] BORTEZOMIB ACCORD 3,5 MG INJ PLV SOL 1X3,5MG</t>
  </si>
  <si>
    <t>[L0210922] REPATHA 140 MG SDR INJ SOL 2X1MLX140MG</t>
  </si>
  <si>
    <t>[L0210935] HUMIRA 40MG INJ SOL 2X0,4MLX40MG I</t>
  </si>
  <si>
    <t>[L0214739] COPAXONE 40 MG/ML 12 INJ SOL ISP 12X1ML</t>
  </si>
  <si>
    <t>[L0214740] COPAXONE 40MG/ML 36 40MG/ML INJ SOL ISP 36(3X12)X1ML</t>
  </si>
  <si>
    <t>[L0216287] DACEPTON 5MG/ML INF SOL 5X20ML</t>
  </si>
  <si>
    <t>[L0219028] CABOMETYX 40MG TBL FLM 30</t>
  </si>
  <si>
    <t>[L0219030] CABOMETYX 60MG TBL FLM 30</t>
  </si>
  <si>
    <t>[L0219085] ZYTIGA 500 MG potah.tablety TBL FLM 60 x 500 MG</t>
  </si>
  <si>
    <t>[L0219112] GRANPIDAM 20MG TBL FLM 90</t>
  </si>
  <si>
    <t>[L0219161] VENCLYXTO 10MG TBL FLM 14</t>
  </si>
  <si>
    <t>[L0219163] VENCLYXTO 50MG TBL FLM 7</t>
  </si>
  <si>
    <t>[L0219164] VENCLYXTO 100MG TBL FLM 7</t>
  </si>
  <si>
    <t>[L0219165] VENCLYXTO 100MG TBL FLM 14</t>
  </si>
  <si>
    <t>[L0219166] VENCLYXTO 100MG TBL FLM 112(4X28)</t>
  </si>
  <si>
    <t>[L0219167] OCALIVA 5MG TBL FLM 30</t>
  </si>
  <si>
    <t>[L0219340] CIMZIA 200mg AUTOCLICKS 200MG INJ SOL 2X1ML AUTOCLICKS</t>
  </si>
  <si>
    <t>[L0219356] OLUMIANT-2.linie základní úhrada-objednat až 1.6. 4MG TBL FLM 35 I</t>
  </si>
  <si>
    <t>[L0222098] XELJANZ 5MG-2.linie TBL FLM 56</t>
  </si>
  <si>
    <t>[L0222100] HUMIRA 80MG INJ SOL 1X0,8ML I</t>
  </si>
  <si>
    <t>[L0222240] KEVZARA 200MG INJ SOL - pen 2X1,14ML</t>
  </si>
  <si>
    <t>[L0222302] ESBRIET 84x801 MG 801MG TBL FLM 84(4X21) II</t>
  </si>
  <si>
    <t>[L0222334] KYNTHEUM 210MG INJ SOL 2X1,5ML</t>
  </si>
  <si>
    <t>[L0222347] RIXATHON 100MG INF CNC SOL 2X10ML</t>
  </si>
  <si>
    <t>[L0222349] RIXATHON 500MG INF CNC SOL 1X50ML</t>
  </si>
  <si>
    <t>[L0222376] MAVIRET - za plnou cenu 100MG/40MG TBL FLM 84(4X21)</t>
  </si>
  <si>
    <t>[L0222377] HUMIRA 80MG PEN INJ SOL 1X0,8ML</t>
  </si>
  <si>
    <t>[L0222398] KISQALI Novartis 200MG TBL FLM 63 I</t>
  </si>
  <si>
    <t>[L0222414] MAVENCLAD 10MG TBL NOB 1</t>
  </si>
  <si>
    <t>[L0222415] MAVENCLAD 10MG TBL NOB 4</t>
  </si>
  <si>
    <t>[L0222417] MAVENCLAD 10MG TBL NOB 6</t>
  </si>
  <si>
    <t>[L0222450] XTANDI 40MG TBL FLM 112</t>
  </si>
  <si>
    <t>[L0222461] TECENTRIQ 1200MG INF CNC SOL 1X20ML</t>
  </si>
  <si>
    <t>[L0222464] BAVENCIO 20MG/ML INF CNC SOL 1X10ML</t>
  </si>
  <si>
    <t>[L0222565] DUPIXENT 300MG INJ SOL 2X2ML II</t>
  </si>
  <si>
    <t>[L0222662] TREMFYA 100MG INJ SOL 1X1ML</t>
  </si>
  <si>
    <t>[L0222669] HUMIRA 20MG INJ SOL 2X0,2ML I</t>
  </si>
  <si>
    <t>[L0222682] OCREVUS 300MG 1X10ML INF CNC SOL</t>
  </si>
  <si>
    <t>[L0222909] ZYKADIA Novartis 150MG CPS DUR 90</t>
  </si>
  <si>
    <t>[L0222937] LYNPARZA 150MG-AZ TBL FLM 56</t>
  </si>
  <si>
    <t>[L0222969] ZESSLY 100MG INF PLV CSL 1</t>
  </si>
  <si>
    <t>[L0223021] HYRIMOZ-předpl.stříkačka 40MG INJ SOL 2X0,8ML</t>
  </si>
  <si>
    <t>[L0223024] HYRIMOZ-PERO 40MG INJ SOL 2X0,8ML</t>
  </si>
  <si>
    <t>[L0223046] OPDIVO 10MG/ML INF CNC SOL 1X24ML</t>
  </si>
  <si>
    <t>[L0223060] XELJANZ 10MG 10MG TBL FLM 56</t>
  </si>
  <si>
    <t>[L0223080] NERLYNX 40MG TBL FLM 180</t>
  </si>
  <si>
    <t>[L0224583] GEFITINIB ACCORD 250MG TBL FLM 30X1</t>
  </si>
  <si>
    <t>[L0232990] IMFINZI 50MG/ML INF CNC SOL 1X10ML</t>
  </si>
  <si>
    <t>[L0238221] BRAFTOVI 75MG CPS DUR 42</t>
  </si>
  <si>
    <t>[L0238289] OGIVRI 150MG INF PLV CSL 1</t>
  </si>
  <si>
    <t>[L0238308] VERZENIOS 150MG TBL FLM 28</t>
  </si>
  <si>
    <t>[L0238354] ERLEADA 60MG TBL FLM 120</t>
  </si>
  <si>
    <t>[L0238362] EMGALITY 120MG INJ SOL 1X1ML</t>
  </si>
  <si>
    <t>[L0238450] SKYRIZI 75MG INJ SOL 2X0,83ML</t>
  </si>
  <si>
    <t>[L0238461] AIMOVIG Novartis 140MG INJ SOL 1X1ML</t>
  </si>
  <si>
    <t>[L0238483] DUPIXENT 200MG INJ SOL 2X1,14ML - pero</t>
  </si>
  <si>
    <t>[L0238504] TRISENOX 2MG/ML INF CNC SOL 10X6ML</t>
  </si>
  <si>
    <t>[L0238538] LIBTAYO 350MG INF CNC SOL 1X7ML</t>
  </si>
  <si>
    <t>[L0238555] FASENRA PERO-AZ 30MG INJ SOL PEP 1X1ML</t>
  </si>
  <si>
    <t>[L0238560] NUCALA PERO 100MG INJ SOL 1X1ML</t>
  </si>
  <si>
    <t>[L0238565] LORVIQUA 25mg 90 tbl 25MG TBL FLM 90</t>
  </si>
  <si>
    <t>[L0238728] ARSENIC TRIOXIDE ACCORD 1MG/ML INF CNC SOL 10X10ML</t>
  </si>
  <si>
    <t>[L0238756] RINVOQ 15MG TBL PRO 28 KAL</t>
  </si>
  <si>
    <t>[L0238784] MAYZENT Novartis 0,25MG TBL FLM 12 TITRAČNÍ BAL</t>
  </si>
  <si>
    <t>[L0238785] MAYZENT Novartis 0,25MG TBL FLM 120</t>
  </si>
  <si>
    <t>[L0238786] MAYZENT Novartis 2MG TBL FLM 28</t>
  </si>
  <si>
    <t>[L0238798] AJOVY-pero 225MG INJ SOL 1X1,5ML</t>
  </si>
  <si>
    <t>[L0238813] BEOVU Novartis 120MG/ML INJ SOL 1X0,165ML</t>
  </si>
  <si>
    <t>[L0238818] IBRANCE 100MG TBL FLM 21</t>
  </si>
  <si>
    <t>[L0238820] IBRANCE 125 MG TBL FLM 21</t>
  </si>
  <si>
    <t>[L0238886] AZACITIDINE BETAPHARM 25MG/ML INJ PLV SUS 1X100MG</t>
  </si>
  <si>
    <t>[L0238960] ENTYVIO-pero 108MG INJ SOL 1X0,68ML</t>
  </si>
  <si>
    <t>[L0238971] DUPIXENT - PERO 300MG INJ SOL 2X2ML</t>
  </si>
  <si>
    <t>[L0239376] AMBRISENTAN ZENTIVA 5MG TBL FLM 30X1 I</t>
  </si>
  <si>
    <t>[L0239576] VELETRI 1,5MG INF PLV SOL 1</t>
  </si>
  <si>
    <t>[L0240065] ERLOTINIB VIPHARM 100MG TBL FLM 30</t>
  </si>
  <si>
    <t>[L0241291] BENDAMUSTINE ACCORD 2,5MG/ML INF PLV CSL 20X25MG</t>
  </si>
  <si>
    <t>[L0241293] BENDAMUSTINE ACCORD 2,5MG/ML INF PLV CSL 5X100MG</t>
  </si>
  <si>
    <t>[L0242186] TADALAFIL ACCORD 20MG TBL FLM 8</t>
  </si>
  <si>
    <t>[L0242477] BOSENTAN ACCORD 125MG TBL FLM 56 I</t>
  </si>
  <si>
    <t>[L0244510] PEMETREXED EVER PHARMA 25MG/ML INF CNC SOL 1X20ML</t>
  </si>
  <si>
    <t>[L0249566] DARZALEX 1800MG INJ SOL 1X15ML</t>
  </si>
  <si>
    <t>[L0249869] PRALUENT 300 MG 300MG INJ SOL 1X2ML II</t>
  </si>
  <si>
    <t>[L0250257] PLEGRIDY PRO INTRAMUSKULÁRNÍ PODÁNÍ 125MCG INJ SOL 2X0,5ML</t>
  </si>
  <si>
    <t>[L0250527] TYSABRI 150mg subkutánní-změna ceny po 1.8.22 150MG INJ SOL 2X1ML</t>
  </si>
  <si>
    <t>[L0255010] ABEVMY 25MG/ML INF CNC SOL 1X4ML</t>
  </si>
  <si>
    <t>[L0255012] ABEVMY 25MG/ML INF CNC SOL 1X16ML</t>
  </si>
  <si>
    <t>[L0500442] Jevtana 60mg INF CSL LQF 1X1.5ML/60MG+4.5ML</t>
  </si>
  <si>
    <t>[L0500511] REBIF 22 MCG pero - náplň INJ SOL 4X1.5ML</t>
  </si>
  <si>
    <t>[L0500512] REBIF 44 MCG pero - náplň INJ SOL 4X1.5ML</t>
  </si>
  <si>
    <t>[L0501226] STIVARGA 40 mg 3 x 28 tabl.</t>
  </si>
  <si>
    <t>[L0501581] DARZALEX 20MG/ML INF CNC SOL 1X20ML</t>
  </si>
  <si>
    <t>[L0501603] DARZALEX 20MG/ML INF CNC SOL 1X5ML</t>
  </si>
  <si>
    <t>[L0502060] MAVIRET - cena s kompenzací 100MG/40MG TBL FLM 84 (4X21)</t>
  </si>
  <si>
    <t>[L0502138] ALECENSA-plná cena 150MG CPS DUR 224(4X56)</t>
  </si>
  <si>
    <t>[L0502263] NINLARO-pojišťovna 2,3MG CPS DUR 3(3X1)</t>
  </si>
  <si>
    <t>[L0502367] LORVIQUA -dotované firmou 25MG TBL FLM 90</t>
  </si>
  <si>
    <t>[L0502390] OLUMIANT-1.linie snížená úhrada-objednat až 1.6. 4MG TBL FLM 35 I</t>
  </si>
  <si>
    <t>[L0845267] ORENCIA INJ 250MG INF PLV CSL 1X250MG+1STŘ</t>
  </si>
  <si>
    <t>[L0850255] VOTRIENT 200MG Novartis POR TBL FLM 30X200MG</t>
  </si>
  <si>
    <t>[L0850525] SIMPONI 50 MG (PEN) INJ SOL pep. 1x0.5ml</t>
  </si>
  <si>
    <t>[L0988538] ADCETRIS 50 MG INF PLV CSL 1X50MG/LAH</t>
  </si>
  <si>
    <t>[L0993988] BALCOGA 20MG TBL FLM 90</t>
  </si>
  <si>
    <t xml:space="preserve">počet </t>
  </si>
  <si>
    <t>cena</t>
  </si>
  <si>
    <t>paragraf</t>
  </si>
  <si>
    <t>QI</t>
  </si>
  <si>
    <t>rozdíl QI-CFM centra</t>
  </si>
  <si>
    <t>rozdíl QI-CFM §+DRF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</si>
</sst>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3" fontId="1" fillId="0" borderId="1" xfId="1" applyNumberFormat="1" applyFont="1" applyBorder="1" applyAlignment="1"/>
    <xf numFmtId="3" fontId="0" fillId="0" borderId="0" xfId="0" applyNumberFormat="1"/>
    <xf numFmtId="3" fontId="1" fillId="0" borderId="1" xfId="1" applyNumberFormat="1" applyFont="1" applyBorder="1" applyAlignment="1"/>
    <xf numFmtId="3" fontId="1" fillId="0" borderId="1" xfId="1" applyNumberFormat="1" applyFont="1" applyBorder="1" applyAlignment="1"/>
    <xf numFmtId="0" fontId="4" fillId="0" borderId="0" xfId="0" applyFont="1"/>
    <xf numFmtId="0" fontId="0" fillId="0" borderId="0" xfId="0" applyFill="1"/>
    <xf numFmtId="3" fontId="0" fillId="0" borderId="0" xfId="0" applyNumberFormat="1" applyFill="1"/>
    <xf numFmtId="3" fontId="5" fillId="0" borderId="0" xfId="0" applyNumberFormat="1" applyFont="1"/>
    <xf numFmtId="3" fontId="2" fillId="0" borderId="0" xfId="0" applyNumberFormat="1" applyFont="1"/>
    <xf numFmtId="3" fontId="0" fillId="2" borderId="0" xfId="0" applyNumberFormat="1" applyFill="1"/>
  </cellXfs>
  <cellStyles count="2">
    <cellStyle name="Normální" xfId="0" builtinId="0"/>
    <cellStyle name="Normální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6401-AFD4-4384-BA6D-E1184CA82973}">
  <dimension ref="A1:N31"/>
  <sheetViews>
    <sheetView tabSelected="1" workbookViewId="0">
      <selection activeCell="N10" sqref="N10"/>
    </sheetView>
  </sheetViews>
  <sheetFormatPr defaultRowHeight="15" x14ac:dyDescent="0.25"/>
  <cols>
    <col min="3" max="9" width="10.85546875" bestFit="1" customWidth="1"/>
    <col min="11" max="11" width="12" bestFit="1" customWidth="1"/>
    <col min="12" max="12" width="10.5703125" bestFit="1" customWidth="1"/>
  </cols>
  <sheetData>
    <row r="1" spans="2:9" ht="18.75" x14ac:dyDescent="0.3">
      <c r="B1" s="5" t="s">
        <v>9</v>
      </c>
    </row>
    <row r="3" spans="2:9" x14ac:dyDescent="0.25"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</row>
    <row r="4" spans="2:9" x14ac:dyDescent="0.25">
      <c r="B4" t="s">
        <v>0</v>
      </c>
      <c r="C4" s="1">
        <v>138566973.84999999</v>
      </c>
      <c r="D4" s="1">
        <v>112583134.98</v>
      </c>
      <c r="E4" s="1">
        <v>126375829.40000001</v>
      </c>
      <c r="F4" s="1">
        <v>121430049.40000001</v>
      </c>
      <c r="G4" s="1">
        <v>132764239.90000001</v>
      </c>
      <c r="H4" s="1">
        <v>132416742.29000001</v>
      </c>
      <c r="I4" s="2">
        <f>SUM(C4:H4)</f>
        <v>764136969.81999993</v>
      </c>
    </row>
    <row r="5" spans="2:9" x14ac:dyDescent="0.25">
      <c r="C5" s="1">
        <v>7442.41</v>
      </c>
      <c r="D5" s="1">
        <v>6587.27</v>
      </c>
      <c r="E5" s="1">
        <v>6722.01</v>
      </c>
      <c r="F5" s="1">
        <v>6702.93</v>
      </c>
      <c r="G5" s="1">
        <v>6784.99</v>
      </c>
      <c r="H5" s="1">
        <v>7707.41</v>
      </c>
      <c r="I5" s="1"/>
    </row>
    <row r="6" spans="2:9" x14ac:dyDescent="0.25">
      <c r="C6" s="1">
        <v>18618.562246637801</v>
      </c>
      <c r="D6" s="1">
        <v>17091.0156984608</v>
      </c>
      <c r="E6" s="1">
        <v>18800.3036889264</v>
      </c>
      <c r="F6" s="1">
        <v>18115.965615036999</v>
      </c>
      <c r="G6" s="1">
        <v>19567.344962925501</v>
      </c>
      <c r="H6" s="1">
        <v>17180.4461278173</v>
      </c>
      <c r="I6" s="1"/>
    </row>
    <row r="8" spans="2:9" x14ac:dyDescent="0.25">
      <c r="B8" t="s">
        <v>1</v>
      </c>
      <c r="C8" s="3">
        <v>1378713.6000000001</v>
      </c>
      <c r="D8" s="3">
        <v>1378713.6000000001</v>
      </c>
      <c r="E8" s="3">
        <v>1959513.6</v>
      </c>
      <c r="F8" s="3">
        <v>2540313.6000000001</v>
      </c>
      <c r="G8" s="3">
        <v>797913.59999999998</v>
      </c>
      <c r="H8" s="3">
        <v>1850956.8</v>
      </c>
      <c r="I8" s="2">
        <f>SUM(C8:H8)</f>
        <v>9906124.8000000007</v>
      </c>
    </row>
    <row r="9" spans="2:9" x14ac:dyDescent="0.25">
      <c r="C9" s="3">
        <v>4</v>
      </c>
      <c r="D9" s="3">
        <v>4</v>
      </c>
      <c r="E9" s="3">
        <v>5</v>
      </c>
      <c r="F9" s="3">
        <v>6</v>
      </c>
      <c r="G9" s="3">
        <v>3</v>
      </c>
      <c r="H9" s="3">
        <v>4</v>
      </c>
    </row>
    <row r="10" spans="2:9" x14ac:dyDescent="0.25">
      <c r="C10" s="3">
        <v>344678.40000000002</v>
      </c>
      <c r="D10" s="3">
        <v>344678.40000000002</v>
      </c>
      <c r="E10" s="3">
        <v>391902.71999999997</v>
      </c>
      <c r="F10" s="3">
        <v>423385.59999999998</v>
      </c>
      <c r="G10" s="3">
        <v>265971.20000000001</v>
      </c>
      <c r="H10" s="3">
        <v>462739.20000000001</v>
      </c>
    </row>
    <row r="12" spans="2:9" x14ac:dyDescent="0.25">
      <c r="B12" t="s">
        <v>2</v>
      </c>
      <c r="C12" s="4">
        <v>15439698.810000001</v>
      </c>
      <c r="D12" s="4">
        <v>19736556.079999998</v>
      </c>
      <c r="E12" s="4">
        <v>39071078.859999999</v>
      </c>
      <c r="F12" s="4">
        <v>20714832.27</v>
      </c>
      <c r="G12" s="4">
        <v>23015880.030000001</v>
      </c>
      <c r="H12" s="4">
        <v>32114051.210000001</v>
      </c>
      <c r="I12" s="2">
        <f>SUM(C12:H12)</f>
        <v>150092097.25999999</v>
      </c>
    </row>
    <row r="13" spans="2:9" x14ac:dyDescent="0.25">
      <c r="C13" s="4">
        <v>158</v>
      </c>
      <c r="D13" s="4">
        <v>316</v>
      </c>
      <c r="E13" s="4">
        <v>468</v>
      </c>
      <c r="F13" s="4">
        <v>269.5</v>
      </c>
      <c r="G13" s="4">
        <v>225</v>
      </c>
      <c r="H13" s="4">
        <v>276</v>
      </c>
    </row>
    <row r="14" spans="2:9" x14ac:dyDescent="0.25">
      <c r="C14" s="4">
        <v>97719.612721519006</v>
      </c>
      <c r="D14" s="4">
        <v>62457.455949367097</v>
      </c>
      <c r="E14" s="4">
        <v>83485.211239316195</v>
      </c>
      <c r="F14" s="4">
        <v>76863.941632653106</v>
      </c>
      <c r="G14" s="4">
        <v>102292.800133333</v>
      </c>
      <c r="H14" s="4">
        <v>116355.258007246</v>
      </c>
    </row>
    <row r="17" spans="1:14" x14ac:dyDescent="0.25">
      <c r="C17" s="9">
        <f>C4+C8+C12</f>
        <v>155385386.25999999</v>
      </c>
      <c r="D17" s="9">
        <f t="shared" ref="D17:I17" si="0">D4+D8+D12</f>
        <v>133698404.66</v>
      </c>
      <c r="E17" s="9">
        <f t="shared" si="0"/>
        <v>167406421.86000001</v>
      </c>
      <c r="F17" s="9">
        <f t="shared" si="0"/>
        <v>144685195.27000001</v>
      </c>
      <c r="G17" s="9">
        <f t="shared" si="0"/>
        <v>156578033.53</v>
      </c>
      <c r="H17" s="9">
        <f t="shared" si="0"/>
        <v>166381750.30000001</v>
      </c>
      <c r="I17" s="9">
        <f t="shared" si="0"/>
        <v>924135191.87999988</v>
      </c>
      <c r="K17" s="2">
        <v>949206187.59999931</v>
      </c>
      <c r="L17" s="10">
        <f>I17-K17</f>
        <v>-25070995.719999433</v>
      </c>
    </row>
    <row r="18" spans="1:14" x14ac:dyDescent="0.25">
      <c r="C18" s="2">
        <f t="shared" ref="C18:H18" si="1">C5+C9+C13</f>
        <v>7604.41</v>
      </c>
      <c r="D18" s="2">
        <f t="shared" si="1"/>
        <v>6907.27</v>
      </c>
      <c r="E18" s="2">
        <f t="shared" si="1"/>
        <v>7195.01</v>
      </c>
      <c r="F18" s="2">
        <f t="shared" si="1"/>
        <v>6978.43</v>
      </c>
      <c r="G18" s="2">
        <f t="shared" si="1"/>
        <v>7012.99</v>
      </c>
      <c r="H18" s="2">
        <f t="shared" si="1"/>
        <v>7987.41</v>
      </c>
    </row>
    <row r="19" spans="1:14" x14ac:dyDescent="0.25">
      <c r="C19" s="2"/>
      <c r="D19" s="2"/>
      <c r="E19" s="2"/>
      <c r="F19" s="2"/>
      <c r="G19" s="2"/>
      <c r="H19" s="2"/>
    </row>
    <row r="20" spans="1:14" x14ac:dyDescent="0.25">
      <c r="A20" t="s">
        <v>10</v>
      </c>
      <c r="C20" s="2">
        <v>147826671.16133806</v>
      </c>
      <c r="D20" s="2">
        <v>130577957.23220223</v>
      </c>
      <c r="E20" s="2">
        <v>164992737.01327434</v>
      </c>
      <c r="F20" s="2">
        <v>130967660.13814873</v>
      </c>
      <c r="G20" s="2">
        <v>146879212.52255794</v>
      </c>
      <c r="H20" s="2">
        <v>140686633.48827469</v>
      </c>
      <c r="I20" s="2">
        <f>SUM(C20:H20)</f>
        <v>861930871.55579603</v>
      </c>
    </row>
    <row r="22" spans="1:14" x14ac:dyDescent="0.25">
      <c r="C22" s="2">
        <f>C20-(C12+C8+C4)</f>
        <v>-7558715.0986619294</v>
      </c>
      <c r="D22" s="2">
        <f t="shared" ref="D22:H22" si="2">D20-(D12+D8+D4)</f>
        <v>-3120447.4277977645</v>
      </c>
      <c r="E22" s="2">
        <f t="shared" si="2"/>
        <v>-2413684.8467256725</v>
      </c>
      <c r="F22" s="2">
        <f t="shared" si="2"/>
        <v>-13717535.131851286</v>
      </c>
      <c r="G22" s="2">
        <f t="shared" si="2"/>
        <v>-9698821.0074420571</v>
      </c>
      <c r="H22" s="2">
        <f t="shared" si="2"/>
        <v>-25695116.811725318</v>
      </c>
      <c r="I22" s="2">
        <f>SUM(C22:H22)</f>
        <v>-62204320.324204028</v>
      </c>
    </row>
    <row r="25" spans="1:14" x14ac:dyDescent="0.25">
      <c r="A25" t="s">
        <v>223</v>
      </c>
      <c r="B25" t="s">
        <v>0</v>
      </c>
      <c r="C25" s="2">
        <v>139446193.08000001</v>
      </c>
      <c r="D25" s="2">
        <v>112886593.52</v>
      </c>
      <c r="E25" s="2">
        <v>126263990.22</v>
      </c>
      <c r="F25" s="2">
        <v>122733736.23</v>
      </c>
      <c r="G25" s="2">
        <v>131890146.79000001</v>
      </c>
      <c r="H25" s="2">
        <v>132697310.64</v>
      </c>
      <c r="I25" s="2">
        <f t="shared" ref="I25:I26" si="3">SUM(C25:H25)</f>
        <v>765917970.48000002</v>
      </c>
    </row>
    <row r="26" spans="1:14" x14ac:dyDescent="0.25">
      <c r="B26" t="s">
        <v>222</v>
      </c>
      <c r="C26" s="7">
        <v>16740041.27</v>
      </c>
      <c r="D26" s="7">
        <v>20841204.199999999</v>
      </c>
      <c r="E26" s="7">
        <v>40503568.799999997</v>
      </c>
      <c r="F26" s="2">
        <v>22063872.390000001</v>
      </c>
      <c r="G26" s="7">
        <v>24622185.170000002</v>
      </c>
      <c r="H26" s="7">
        <v>33814745.43</v>
      </c>
      <c r="I26" s="2">
        <f t="shared" si="3"/>
        <v>158585617.25999999</v>
      </c>
      <c r="J26" s="6"/>
      <c r="K26" s="6"/>
      <c r="L26" s="6"/>
      <c r="M26" s="6"/>
      <c r="N26" s="6"/>
    </row>
    <row r="27" spans="1:14" x14ac:dyDescent="0.25">
      <c r="C27" s="8">
        <f>SUM(C25:C26)</f>
        <v>156186234.35000002</v>
      </c>
      <c r="D27" s="8">
        <f t="shared" ref="D27:H27" si="4">SUM(D25:D26)</f>
        <v>133727797.72</v>
      </c>
      <c r="E27" s="8">
        <f t="shared" si="4"/>
        <v>166767559.01999998</v>
      </c>
      <c r="F27" s="8">
        <f t="shared" si="4"/>
        <v>144797608.62</v>
      </c>
      <c r="G27" s="8">
        <f t="shared" si="4"/>
        <v>156512331.96000001</v>
      </c>
      <c r="H27" s="8">
        <f t="shared" si="4"/>
        <v>166512056.06999999</v>
      </c>
      <c r="I27" s="8">
        <f>SUM(C27:H27)</f>
        <v>924503587.74000001</v>
      </c>
    </row>
    <row r="28" spans="1:14" x14ac:dyDescent="0.25">
      <c r="A28" t="s">
        <v>224</v>
      </c>
      <c r="C28" s="2">
        <f>C25-C4</f>
        <v>879219.23000001907</v>
      </c>
      <c r="D28" s="2">
        <f t="shared" ref="D28:H28" si="5">D25-D4</f>
        <v>303458.53999999166</v>
      </c>
      <c r="E28" s="2">
        <f t="shared" si="5"/>
        <v>-111839.18000000715</v>
      </c>
      <c r="F28" s="2">
        <f t="shared" si="5"/>
        <v>1303686.8299999982</v>
      </c>
      <c r="G28" s="2">
        <f t="shared" si="5"/>
        <v>-874093.1099999994</v>
      </c>
      <c r="H28" s="2">
        <f t="shared" si="5"/>
        <v>280568.34999999404</v>
      </c>
      <c r="I28" s="2">
        <f>SUM(C28:H28)</f>
        <v>1781000.6599999964</v>
      </c>
    </row>
    <row r="29" spans="1:14" x14ac:dyDescent="0.25">
      <c r="A29" t="s">
        <v>225</v>
      </c>
      <c r="C29" s="2">
        <f>C26-C12-C8</f>
        <v>-78371.140000001062</v>
      </c>
      <c r="D29" s="2">
        <f t="shared" ref="D29:H29" si="6">D26-D12-D8</f>
        <v>-274065.47999999905</v>
      </c>
      <c r="E29" s="2">
        <f t="shared" si="6"/>
        <v>-527023.66000000248</v>
      </c>
      <c r="F29" s="2">
        <f t="shared" si="6"/>
        <v>-1191273.4799999991</v>
      </c>
      <c r="G29" s="2">
        <f t="shared" si="6"/>
        <v>808391.54000000062</v>
      </c>
      <c r="H29" s="2">
        <f t="shared" si="6"/>
        <v>-150262.58000000124</v>
      </c>
      <c r="I29" s="2">
        <f>SUM(C29:H29)</f>
        <v>-1412604.8000000024</v>
      </c>
    </row>
    <row r="31" spans="1:14" x14ac:dyDescent="0.25">
      <c r="C31" s="8">
        <f>C27-C17</f>
        <v>800848.09000003338</v>
      </c>
      <c r="D31" s="8">
        <f t="shared" ref="D31:H31" si="7">D27-D17</f>
        <v>29393.060000002384</v>
      </c>
      <c r="E31" s="8">
        <f t="shared" si="7"/>
        <v>-638862.84000003338</v>
      </c>
      <c r="F31" s="8">
        <f t="shared" si="7"/>
        <v>112413.34999999404</v>
      </c>
      <c r="G31" s="8">
        <f t="shared" si="7"/>
        <v>-65701.569999992847</v>
      </c>
      <c r="H31" s="8">
        <f t="shared" si="7"/>
        <v>130305.76999998093</v>
      </c>
      <c r="I31" s="8">
        <f>SUM(C31:H31)</f>
        <v>368395.8599999845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F33A8-5A24-44C4-9E8D-7210E73CF233}">
  <sheetPr filterMode="1"/>
  <dimension ref="B3:M212"/>
  <sheetViews>
    <sheetView workbookViewId="0">
      <selection activeCell="E28" sqref="E28:E40"/>
    </sheetView>
  </sheetViews>
  <sheetFormatPr defaultRowHeight="15" x14ac:dyDescent="0.25"/>
  <cols>
    <col min="2" max="2" width="68.5703125" customWidth="1"/>
    <col min="3" max="3" width="2.140625" customWidth="1"/>
  </cols>
  <sheetData>
    <row r="3" spans="2:5" x14ac:dyDescent="0.25">
      <c r="D3" t="s">
        <v>220</v>
      </c>
      <c r="E3" t="s">
        <v>221</v>
      </c>
    </row>
    <row r="4" spans="2:5" hidden="1" x14ac:dyDescent="0.25">
      <c r="B4" t="s">
        <v>73</v>
      </c>
      <c r="D4">
        <v>579</v>
      </c>
      <c r="E4" s="2">
        <v>1912142</v>
      </c>
    </row>
    <row r="5" spans="2:5" hidden="1" x14ac:dyDescent="0.25">
      <c r="B5" t="s">
        <v>159</v>
      </c>
      <c r="D5">
        <v>308</v>
      </c>
      <c r="E5" s="2">
        <v>1168860</v>
      </c>
    </row>
    <row r="6" spans="2:5" hidden="1" x14ac:dyDescent="0.25">
      <c r="B6" t="s">
        <v>75</v>
      </c>
      <c r="D6">
        <v>280</v>
      </c>
      <c r="E6" s="2">
        <v>4411904</v>
      </c>
    </row>
    <row r="7" spans="2:5" hidden="1" x14ac:dyDescent="0.25">
      <c r="B7" t="s">
        <v>191</v>
      </c>
      <c r="D7">
        <v>250</v>
      </c>
      <c r="E7" s="2">
        <v>386551</v>
      </c>
    </row>
    <row r="8" spans="2:5" hidden="1" x14ac:dyDescent="0.25">
      <c r="B8" t="s">
        <v>122</v>
      </c>
      <c r="D8">
        <v>180</v>
      </c>
      <c r="E8" s="2">
        <v>1012340</v>
      </c>
    </row>
    <row r="9" spans="2:5" hidden="1" x14ac:dyDescent="0.25">
      <c r="B9" t="s">
        <v>37</v>
      </c>
      <c r="D9">
        <v>178</v>
      </c>
      <c r="E9" s="2">
        <v>1411939</v>
      </c>
    </row>
    <row r="10" spans="2:5" hidden="1" x14ac:dyDescent="0.25">
      <c r="B10" t="s">
        <v>71</v>
      </c>
      <c r="D10">
        <v>168</v>
      </c>
      <c r="E10" s="2">
        <v>2137752</v>
      </c>
    </row>
    <row r="11" spans="2:5" hidden="1" x14ac:dyDescent="0.25">
      <c r="B11" t="s">
        <v>166</v>
      </c>
      <c r="D11">
        <v>157</v>
      </c>
      <c r="E11" s="2">
        <v>529101</v>
      </c>
    </row>
    <row r="12" spans="2:5" hidden="1" x14ac:dyDescent="0.25">
      <c r="B12" t="s">
        <v>48</v>
      </c>
      <c r="D12">
        <v>154</v>
      </c>
      <c r="E12" s="2">
        <v>4616677</v>
      </c>
    </row>
    <row r="13" spans="2:5" hidden="1" x14ac:dyDescent="0.25">
      <c r="B13" t="s">
        <v>65</v>
      </c>
      <c r="D13">
        <v>130</v>
      </c>
      <c r="E13" s="2">
        <v>2113549</v>
      </c>
    </row>
    <row r="14" spans="2:5" hidden="1" x14ac:dyDescent="0.25">
      <c r="B14" t="s">
        <v>99</v>
      </c>
      <c r="D14">
        <v>124</v>
      </c>
      <c r="E14" s="2">
        <v>4920308</v>
      </c>
    </row>
    <row r="15" spans="2:5" hidden="1" x14ac:dyDescent="0.25">
      <c r="B15" t="s">
        <v>157</v>
      </c>
      <c r="D15">
        <v>118</v>
      </c>
      <c r="E15" s="2">
        <v>180422</v>
      </c>
    </row>
    <row r="16" spans="2:5" hidden="1" x14ac:dyDescent="0.25">
      <c r="B16" t="s">
        <v>141</v>
      </c>
      <c r="D16">
        <v>111</v>
      </c>
      <c r="E16" s="2">
        <v>892028</v>
      </c>
    </row>
    <row r="17" spans="2:13" hidden="1" x14ac:dyDescent="0.25">
      <c r="B17" t="s">
        <v>36</v>
      </c>
      <c r="D17">
        <v>101</v>
      </c>
      <c r="E17" s="2">
        <v>860434</v>
      </c>
    </row>
    <row r="18" spans="2:13" hidden="1" x14ac:dyDescent="0.25">
      <c r="B18" t="s">
        <v>206</v>
      </c>
      <c r="D18">
        <v>101</v>
      </c>
      <c r="E18" s="2">
        <v>1243140</v>
      </c>
    </row>
    <row r="19" spans="2:13" hidden="1" x14ac:dyDescent="0.25">
      <c r="B19" t="s">
        <v>195</v>
      </c>
      <c r="D19">
        <v>97</v>
      </c>
      <c r="E19" s="2">
        <v>23923</v>
      </c>
    </row>
    <row r="20" spans="2:13" hidden="1" x14ac:dyDescent="0.25">
      <c r="B20" t="s">
        <v>118</v>
      </c>
      <c r="D20">
        <v>95</v>
      </c>
      <c r="E20" s="2">
        <v>698541</v>
      </c>
    </row>
    <row r="21" spans="2:13" hidden="1" x14ac:dyDescent="0.25">
      <c r="B21" t="s">
        <v>86</v>
      </c>
      <c r="D21">
        <v>94</v>
      </c>
      <c r="E21" s="2">
        <v>1135961</v>
      </c>
    </row>
    <row r="22" spans="2:13" hidden="1" x14ac:dyDescent="0.25">
      <c r="B22" t="s">
        <v>171</v>
      </c>
      <c r="D22">
        <v>94</v>
      </c>
      <c r="E22" s="2">
        <v>998430</v>
      </c>
    </row>
    <row r="23" spans="2:13" hidden="1" x14ac:dyDescent="0.25">
      <c r="B23" t="s">
        <v>58</v>
      </c>
      <c r="D23">
        <v>90</v>
      </c>
      <c r="E23" s="2">
        <v>49108</v>
      </c>
    </row>
    <row r="24" spans="2:13" hidden="1" x14ac:dyDescent="0.25">
      <c r="B24" t="s">
        <v>33</v>
      </c>
      <c r="D24">
        <v>88</v>
      </c>
      <c r="E24" s="2">
        <v>376999</v>
      </c>
    </row>
    <row r="25" spans="2:13" hidden="1" x14ac:dyDescent="0.25">
      <c r="B25" t="s">
        <v>197</v>
      </c>
      <c r="D25">
        <v>87</v>
      </c>
      <c r="E25" s="2">
        <v>46779</v>
      </c>
    </row>
    <row r="26" spans="2:13" hidden="1" x14ac:dyDescent="0.25">
      <c r="B26" t="s">
        <v>140</v>
      </c>
      <c r="D26">
        <v>85</v>
      </c>
      <c r="E26" s="2">
        <v>255811</v>
      </c>
    </row>
    <row r="27" spans="2:13" hidden="1" x14ac:dyDescent="0.25">
      <c r="B27" t="s">
        <v>111</v>
      </c>
      <c r="D27">
        <v>83</v>
      </c>
      <c r="E27" s="2">
        <v>2171342</v>
      </c>
    </row>
    <row r="28" spans="2:13" x14ac:dyDescent="0.25">
      <c r="B28" t="s">
        <v>52</v>
      </c>
      <c r="D28">
        <v>82</v>
      </c>
      <c r="E28" s="2">
        <v>1039858</v>
      </c>
      <c r="M28">
        <f>E28/D28</f>
        <v>12681.195121951219</v>
      </c>
    </row>
    <row r="29" spans="2:13" hidden="1" x14ac:dyDescent="0.25">
      <c r="B29" t="s">
        <v>82</v>
      </c>
      <c r="D29">
        <v>80</v>
      </c>
      <c r="E29" s="2">
        <v>4856643</v>
      </c>
    </row>
    <row r="30" spans="2:13" hidden="1" x14ac:dyDescent="0.25">
      <c r="B30" t="s">
        <v>184</v>
      </c>
      <c r="D30">
        <v>80</v>
      </c>
      <c r="E30" s="2">
        <v>1300656</v>
      </c>
    </row>
    <row r="31" spans="2:13" hidden="1" x14ac:dyDescent="0.25">
      <c r="B31" t="s">
        <v>219</v>
      </c>
      <c r="D31">
        <v>80</v>
      </c>
      <c r="E31" s="2">
        <v>79374</v>
      </c>
    </row>
    <row r="32" spans="2:13" hidden="1" x14ac:dyDescent="0.25">
      <c r="B32" t="s">
        <v>116</v>
      </c>
      <c r="D32">
        <v>78</v>
      </c>
      <c r="E32" s="2">
        <v>1389626</v>
      </c>
    </row>
    <row r="33" spans="2:13" hidden="1" x14ac:dyDescent="0.25">
      <c r="B33" t="s">
        <v>160</v>
      </c>
      <c r="D33">
        <v>77</v>
      </c>
      <c r="E33" s="2">
        <v>3280991</v>
      </c>
    </row>
    <row r="34" spans="2:13" hidden="1" x14ac:dyDescent="0.25">
      <c r="B34" t="s">
        <v>208</v>
      </c>
      <c r="D34">
        <v>77</v>
      </c>
      <c r="E34" s="2">
        <v>669296</v>
      </c>
    </row>
    <row r="35" spans="2:13" hidden="1" x14ac:dyDescent="0.25">
      <c r="B35" t="s">
        <v>56</v>
      </c>
      <c r="D35">
        <v>71</v>
      </c>
      <c r="E35" s="2">
        <v>595335</v>
      </c>
    </row>
    <row r="36" spans="2:13" hidden="1" x14ac:dyDescent="0.25">
      <c r="B36" t="s">
        <v>158</v>
      </c>
      <c r="D36">
        <v>71</v>
      </c>
      <c r="E36" s="2">
        <v>269445</v>
      </c>
    </row>
    <row r="37" spans="2:13" hidden="1" x14ac:dyDescent="0.25">
      <c r="B37" t="s">
        <v>64</v>
      </c>
      <c r="D37">
        <v>70</v>
      </c>
      <c r="E37" s="2">
        <v>1138065</v>
      </c>
    </row>
    <row r="38" spans="2:13" hidden="1" x14ac:dyDescent="0.25">
      <c r="B38" t="s">
        <v>117</v>
      </c>
      <c r="D38">
        <v>69</v>
      </c>
      <c r="E38" s="2">
        <v>45474</v>
      </c>
    </row>
    <row r="39" spans="2:13" hidden="1" x14ac:dyDescent="0.25">
      <c r="B39" t="s">
        <v>55</v>
      </c>
      <c r="D39">
        <v>66</v>
      </c>
      <c r="E39" s="2">
        <v>553410</v>
      </c>
    </row>
    <row r="40" spans="2:13" x14ac:dyDescent="0.25">
      <c r="B40" t="s">
        <v>17</v>
      </c>
      <c r="D40">
        <v>64</v>
      </c>
      <c r="E40" s="2">
        <v>811596</v>
      </c>
      <c r="M40">
        <f>E40/D40</f>
        <v>12681.1875</v>
      </c>
    </row>
    <row r="41" spans="2:13" hidden="1" x14ac:dyDescent="0.25">
      <c r="B41" t="s">
        <v>150</v>
      </c>
      <c r="D41">
        <v>64</v>
      </c>
      <c r="E41" s="2">
        <v>758985</v>
      </c>
    </row>
    <row r="42" spans="2:13" hidden="1" x14ac:dyDescent="0.25">
      <c r="B42" t="s">
        <v>16</v>
      </c>
      <c r="D42">
        <v>62</v>
      </c>
      <c r="E42" s="2">
        <v>5110584</v>
      </c>
    </row>
    <row r="43" spans="2:13" hidden="1" x14ac:dyDescent="0.25">
      <c r="B43" t="s">
        <v>59</v>
      </c>
      <c r="D43">
        <v>62</v>
      </c>
      <c r="E43" s="2">
        <v>170500</v>
      </c>
    </row>
    <row r="44" spans="2:13" hidden="1" x14ac:dyDescent="0.25">
      <c r="B44" t="s">
        <v>154</v>
      </c>
      <c r="D44">
        <v>61</v>
      </c>
      <c r="E44" s="2">
        <v>4984995</v>
      </c>
    </row>
    <row r="45" spans="2:13" hidden="1" x14ac:dyDescent="0.25">
      <c r="B45" t="s">
        <v>57</v>
      </c>
      <c r="D45">
        <v>60</v>
      </c>
      <c r="E45" s="2">
        <v>16120</v>
      </c>
    </row>
    <row r="46" spans="2:13" hidden="1" x14ac:dyDescent="0.25">
      <c r="B46" t="s">
        <v>119</v>
      </c>
      <c r="D46">
        <v>58</v>
      </c>
      <c r="E46" s="2">
        <v>700912</v>
      </c>
    </row>
    <row r="47" spans="2:13" hidden="1" x14ac:dyDescent="0.25">
      <c r="B47" t="s">
        <v>53</v>
      </c>
      <c r="D47">
        <v>56</v>
      </c>
      <c r="E47" s="2">
        <v>1325007</v>
      </c>
    </row>
    <row r="48" spans="2:13" hidden="1" x14ac:dyDescent="0.25">
      <c r="B48" t="s">
        <v>79</v>
      </c>
      <c r="D48">
        <v>56</v>
      </c>
      <c r="E48" s="2">
        <v>1249419</v>
      </c>
    </row>
    <row r="49" spans="2:5" hidden="1" x14ac:dyDescent="0.25">
      <c r="B49" t="s">
        <v>125</v>
      </c>
      <c r="D49">
        <v>55</v>
      </c>
      <c r="E49" s="2">
        <v>2134440</v>
      </c>
    </row>
    <row r="50" spans="2:5" hidden="1" x14ac:dyDescent="0.25">
      <c r="B50" t="s">
        <v>30</v>
      </c>
      <c r="D50">
        <v>54</v>
      </c>
      <c r="E50" s="2">
        <v>765965</v>
      </c>
    </row>
    <row r="51" spans="2:5" hidden="1" x14ac:dyDescent="0.25">
      <c r="B51" t="s">
        <v>81</v>
      </c>
      <c r="D51">
        <v>54</v>
      </c>
      <c r="E51" s="2">
        <v>973204</v>
      </c>
    </row>
    <row r="52" spans="2:5" hidden="1" x14ac:dyDescent="0.25">
      <c r="B52" t="s">
        <v>121</v>
      </c>
      <c r="D52">
        <v>51</v>
      </c>
      <c r="E52" s="2">
        <v>2592626</v>
      </c>
    </row>
    <row r="53" spans="2:5" hidden="1" x14ac:dyDescent="0.25">
      <c r="B53" t="s">
        <v>24</v>
      </c>
      <c r="D53">
        <v>50</v>
      </c>
      <c r="E53" s="2">
        <v>615416</v>
      </c>
    </row>
    <row r="54" spans="2:5" hidden="1" x14ac:dyDescent="0.25">
      <c r="B54" t="s">
        <v>217</v>
      </c>
      <c r="D54">
        <v>50</v>
      </c>
      <c r="E54" s="2">
        <v>650247</v>
      </c>
    </row>
    <row r="55" spans="2:5" hidden="1" x14ac:dyDescent="0.25">
      <c r="B55" t="s">
        <v>34</v>
      </c>
      <c r="D55">
        <v>47</v>
      </c>
      <c r="E55" s="2">
        <v>3675168</v>
      </c>
    </row>
    <row r="56" spans="2:5" hidden="1" x14ac:dyDescent="0.25">
      <c r="B56" t="s">
        <v>68</v>
      </c>
      <c r="D56">
        <v>47</v>
      </c>
      <c r="E56" s="2">
        <v>3032734</v>
      </c>
    </row>
    <row r="57" spans="2:5" hidden="1" x14ac:dyDescent="0.25">
      <c r="B57" t="s">
        <v>27</v>
      </c>
      <c r="D57">
        <v>46</v>
      </c>
      <c r="E57" s="2">
        <v>436636</v>
      </c>
    </row>
    <row r="58" spans="2:5" hidden="1" x14ac:dyDescent="0.25">
      <c r="B58" t="s">
        <v>18</v>
      </c>
      <c r="D58">
        <v>45</v>
      </c>
      <c r="E58" s="2">
        <v>1491756</v>
      </c>
    </row>
    <row r="59" spans="2:5" hidden="1" x14ac:dyDescent="0.25">
      <c r="B59" t="s">
        <v>106</v>
      </c>
      <c r="D59">
        <v>45</v>
      </c>
      <c r="E59" s="2">
        <v>6087089</v>
      </c>
    </row>
    <row r="60" spans="2:5" hidden="1" x14ac:dyDescent="0.25">
      <c r="B60" t="s">
        <v>201</v>
      </c>
      <c r="D60">
        <v>45</v>
      </c>
      <c r="E60" s="2">
        <v>1491756</v>
      </c>
    </row>
    <row r="61" spans="2:5" hidden="1" x14ac:dyDescent="0.25">
      <c r="B61" t="s">
        <v>115</v>
      </c>
      <c r="D61">
        <v>43</v>
      </c>
      <c r="E61" s="2">
        <v>305504</v>
      </c>
    </row>
    <row r="62" spans="2:5" hidden="1" x14ac:dyDescent="0.25">
      <c r="B62" t="s">
        <v>199</v>
      </c>
      <c r="D62">
        <v>42</v>
      </c>
      <c r="E62" s="2">
        <v>352170</v>
      </c>
    </row>
    <row r="63" spans="2:5" hidden="1" x14ac:dyDescent="0.25">
      <c r="B63" t="s">
        <v>105</v>
      </c>
      <c r="D63">
        <v>40</v>
      </c>
      <c r="E63" s="2">
        <v>790655</v>
      </c>
    </row>
    <row r="64" spans="2:5" hidden="1" x14ac:dyDescent="0.25">
      <c r="B64" t="s">
        <v>78</v>
      </c>
      <c r="D64">
        <v>38</v>
      </c>
      <c r="E64" s="2">
        <v>248930</v>
      </c>
    </row>
    <row r="65" spans="2:5" hidden="1" x14ac:dyDescent="0.25">
      <c r="B65" t="s">
        <v>39</v>
      </c>
      <c r="D65">
        <v>37</v>
      </c>
      <c r="E65" s="2">
        <v>351207</v>
      </c>
    </row>
    <row r="66" spans="2:5" hidden="1" x14ac:dyDescent="0.25">
      <c r="B66" t="s">
        <v>54</v>
      </c>
      <c r="D66">
        <v>37</v>
      </c>
      <c r="E66" s="2">
        <v>704835</v>
      </c>
    </row>
    <row r="67" spans="2:5" hidden="1" x14ac:dyDescent="0.25">
      <c r="B67" t="s">
        <v>187</v>
      </c>
      <c r="D67">
        <v>37</v>
      </c>
      <c r="E67" s="2">
        <v>33307</v>
      </c>
    </row>
    <row r="68" spans="2:5" hidden="1" x14ac:dyDescent="0.25">
      <c r="B68" t="s">
        <v>183</v>
      </c>
      <c r="D68">
        <v>36</v>
      </c>
      <c r="E68" s="2">
        <v>409680</v>
      </c>
    </row>
    <row r="69" spans="2:5" hidden="1" x14ac:dyDescent="0.25">
      <c r="B69" t="s">
        <v>209</v>
      </c>
      <c r="D69">
        <v>31</v>
      </c>
      <c r="E69" s="2">
        <v>83678</v>
      </c>
    </row>
    <row r="70" spans="2:5" hidden="1" x14ac:dyDescent="0.25">
      <c r="B70" t="s">
        <v>40</v>
      </c>
      <c r="D70">
        <v>30</v>
      </c>
      <c r="E70" s="2">
        <v>328219</v>
      </c>
    </row>
    <row r="71" spans="2:5" hidden="1" x14ac:dyDescent="0.25">
      <c r="B71" t="s">
        <v>144</v>
      </c>
      <c r="D71">
        <v>30</v>
      </c>
      <c r="E71" s="2">
        <v>933000</v>
      </c>
    </row>
    <row r="72" spans="2:5" hidden="1" x14ac:dyDescent="0.25">
      <c r="B72" t="s">
        <v>169</v>
      </c>
      <c r="D72">
        <v>29</v>
      </c>
      <c r="E72" s="2">
        <v>279516</v>
      </c>
    </row>
    <row r="73" spans="2:5" hidden="1" x14ac:dyDescent="0.25">
      <c r="B73" t="s">
        <v>88</v>
      </c>
      <c r="D73">
        <v>28</v>
      </c>
      <c r="E73" s="2">
        <v>457254</v>
      </c>
    </row>
    <row r="74" spans="2:5" hidden="1" x14ac:dyDescent="0.25">
      <c r="B74" t="s">
        <v>189</v>
      </c>
      <c r="D74">
        <v>28</v>
      </c>
      <c r="E74" s="2">
        <v>717187</v>
      </c>
    </row>
    <row r="75" spans="2:5" hidden="1" x14ac:dyDescent="0.25">
      <c r="B75" t="s">
        <v>151</v>
      </c>
      <c r="D75">
        <v>27</v>
      </c>
      <c r="E75" s="2">
        <v>691573</v>
      </c>
    </row>
    <row r="76" spans="2:5" hidden="1" x14ac:dyDescent="0.25">
      <c r="B76" t="s">
        <v>13</v>
      </c>
      <c r="D76">
        <v>25</v>
      </c>
      <c r="E76" s="2">
        <v>659786</v>
      </c>
    </row>
    <row r="77" spans="2:5" hidden="1" x14ac:dyDescent="0.25">
      <c r="B77" t="s">
        <v>103</v>
      </c>
      <c r="D77">
        <v>25</v>
      </c>
      <c r="E77" s="2">
        <v>318086</v>
      </c>
    </row>
    <row r="78" spans="2:5" hidden="1" x14ac:dyDescent="0.25">
      <c r="B78" t="s">
        <v>190</v>
      </c>
      <c r="D78">
        <v>25</v>
      </c>
      <c r="E78" s="2">
        <v>122923</v>
      </c>
    </row>
    <row r="79" spans="2:5" hidden="1" x14ac:dyDescent="0.25">
      <c r="B79" t="s">
        <v>202</v>
      </c>
      <c r="D79">
        <v>24</v>
      </c>
      <c r="E79" s="2">
        <v>29304</v>
      </c>
    </row>
    <row r="80" spans="2:5" hidden="1" x14ac:dyDescent="0.25">
      <c r="B80" t="s">
        <v>25</v>
      </c>
      <c r="D80">
        <v>23</v>
      </c>
      <c r="E80" s="2">
        <v>133499</v>
      </c>
    </row>
    <row r="81" spans="2:5" hidden="1" x14ac:dyDescent="0.25">
      <c r="B81" t="s">
        <v>89</v>
      </c>
      <c r="D81">
        <v>23</v>
      </c>
      <c r="E81" s="2">
        <v>999762</v>
      </c>
    </row>
    <row r="82" spans="2:5" hidden="1" x14ac:dyDescent="0.25">
      <c r="B82" t="s">
        <v>47</v>
      </c>
      <c r="D82">
        <v>21</v>
      </c>
      <c r="E82" s="2">
        <v>182404</v>
      </c>
    </row>
    <row r="83" spans="2:5" hidden="1" x14ac:dyDescent="0.25">
      <c r="B83" t="s">
        <v>83</v>
      </c>
      <c r="D83">
        <v>21</v>
      </c>
      <c r="E83" s="2">
        <v>38779</v>
      </c>
    </row>
    <row r="84" spans="2:5" hidden="1" x14ac:dyDescent="0.25">
      <c r="B84" t="s">
        <v>137</v>
      </c>
      <c r="D84">
        <v>21</v>
      </c>
      <c r="E84" s="2">
        <v>365204</v>
      </c>
    </row>
    <row r="85" spans="2:5" hidden="1" x14ac:dyDescent="0.25">
      <c r="B85" t="s">
        <v>138</v>
      </c>
      <c r="D85">
        <v>21</v>
      </c>
      <c r="E85" s="2">
        <v>860999</v>
      </c>
    </row>
    <row r="86" spans="2:5" hidden="1" x14ac:dyDescent="0.25">
      <c r="B86" t="s">
        <v>192</v>
      </c>
      <c r="D86">
        <v>21</v>
      </c>
      <c r="E86" s="2">
        <v>103553</v>
      </c>
    </row>
    <row r="87" spans="2:5" hidden="1" x14ac:dyDescent="0.25">
      <c r="B87" t="s">
        <v>100</v>
      </c>
      <c r="D87">
        <v>19</v>
      </c>
      <c r="E87" s="2">
        <v>752067</v>
      </c>
    </row>
    <row r="88" spans="2:5" hidden="1" x14ac:dyDescent="0.25">
      <c r="B88" t="s">
        <v>109</v>
      </c>
      <c r="D88">
        <v>19</v>
      </c>
      <c r="E88" s="2">
        <v>713434</v>
      </c>
    </row>
    <row r="89" spans="2:5" hidden="1" x14ac:dyDescent="0.25">
      <c r="B89" t="s">
        <v>163</v>
      </c>
      <c r="D89">
        <v>19</v>
      </c>
      <c r="E89">
        <v>21</v>
      </c>
    </row>
    <row r="90" spans="2:5" hidden="1" x14ac:dyDescent="0.25">
      <c r="B90" t="s">
        <v>35</v>
      </c>
      <c r="D90">
        <v>18</v>
      </c>
      <c r="E90" s="2">
        <v>1630393</v>
      </c>
    </row>
    <row r="91" spans="2:5" hidden="1" x14ac:dyDescent="0.25">
      <c r="B91" t="s">
        <v>41</v>
      </c>
      <c r="D91">
        <v>18</v>
      </c>
      <c r="E91" s="2">
        <v>406884</v>
      </c>
    </row>
    <row r="92" spans="2:5" hidden="1" x14ac:dyDescent="0.25">
      <c r="B92" t="s">
        <v>108</v>
      </c>
      <c r="D92">
        <v>18</v>
      </c>
      <c r="E92" s="2">
        <v>444864</v>
      </c>
    </row>
    <row r="93" spans="2:5" hidden="1" x14ac:dyDescent="0.25">
      <c r="B93" t="s">
        <v>203</v>
      </c>
      <c r="D93">
        <v>18</v>
      </c>
      <c r="E93" s="2">
        <v>79972</v>
      </c>
    </row>
    <row r="94" spans="2:5" hidden="1" x14ac:dyDescent="0.25">
      <c r="B94" t="s">
        <v>31</v>
      </c>
      <c r="D94">
        <v>16</v>
      </c>
      <c r="E94" s="2">
        <v>67011</v>
      </c>
    </row>
    <row r="95" spans="2:5" hidden="1" x14ac:dyDescent="0.25">
      <c r="B95" t="s">
        <v>32</v>
      </c>
      <c r="D95">
        <v>16</v>
      </c>
      <c r="E95" s="2">
        <v>260601</v>
      </c>
    </row>
    <row r="96" spans="2:5" hidden="1" x14ac:dyDescent="0.25">
      <c r="B96" t="s">
        <v>42</v>
      </c>
      <c r="D96">
        <v>16</v>
      </c>
      <c r="E96" s="2">
        <v>721270</v>
      </c>
    </row>
    <row r="97" spans="2:5" hidden="1" x14ac:dyDescent="0.25">
      <c r="B97" t="s">
        <v>72</v>
      </c>
      <c r="D97">
        <v>16</v>
      </c>
      <c r="E97" s="2">
        <v>1824000</v>
      </c>
    </row>
    <row r="98" spans="2:5" hidden="1" x14ac:dyDescent="0.25">
      <c r="B98" t="s">
        <v>131</v>
      </c>
      <c r="D98">
        <v>16</v>
      </c>
      <c r="E98" s="2">
        <v>2107790</v>
      </c>
    </row>
    <row r="99" spans="2:5" hidden="1" x14ac:dyDescent="0.25">
      <c r="B99" t="s">
        <v>148</v>
      </c>
      <c r="D99">
        <v>16</v>
      </c>
      <c r="E99" s="2">
        <v>684526</v>
      </c>
    </row>
    <row r="100" spans="2:5" hidden="1" x14ac:dyDescent="0.25">
      <c r="B100" t="s">
        <v>102</v>
      </c>
      <c r="D100">
        <v>15</v>
      </c>
      <c r="E100" s="2">
        <v>49500</v>
      </c>
    </row>
    <row r="101" spans="2:5" hidden="1" x14ac:dyDescent="0.25">
      <c r="B101" t="s">
        <v>76</v>
      </c>
      <c r="D101">
        <v>14</v>
      </c>
      <c r="E101" s="2">
        <v>589073</v>
      </c>
    </row>
    <row r="102" spans="2:5" hidden="1" x14ac:dyDescent="0.25">
      <c r="B102" t="s">
        <v>97</v>
      </c>
      <c r="D102">
        <v>14</v>
      </c>
      <c r="E102" s="2">
        <v>42625</v>
      </c>
    </row>
    <row r="103" spans="2:5" hidden="1" x14ac:dyDescent="0.25">
      <c r="B103" t="s">
        <v>84</v>
      </c>
      <c r="D103">
        <v>13</v>
      </c>
      <c r="E103" s="2">
        <v>24006</v>
      </c>
    </row>
    <row r="104" spans="2:5" hidden="1" x14ac:dyDescent="0.25">
      <c r="B104" t="s">
        <v>146</v>
      </c>
      <c r="D104">
        <v>13</v>
      </c>
      <c r="E104" s="2">
        <v>2533402</v>
      </c>
    </row>
    <row r="105" spans="2:5" hidden="1" x14ac:dyDescent="0.25">
      <c r="B105" t="s">
        <v>156</v>
      </c>
      <c r="D105">
        <v>13</v>
      </c>
      <c r="E105" s="2">
        <v>707022</v>
      </c>
    </row>
    <row r="106" spans="2:5" hidden="1" x14ac:dyDescent="0.25">
      <c r="B106" t="s">
        <v>50</v>
      </c>
      <c r="D106">
        <v>12</v>
      </c>
      <c r="E106" s="2">
        <v>134514</v>
      </c>
    </row>
    <row r="107" spans="2:5" hidden="1" x14ac:dyDescent="0.25">
      <c r="B107" t="s">
        <v>143</v>
      </c>
      <c r="D107">
        <v>12</v>
      </c>
      <c r="E107" s="2">
        <v>145016</v>
      </c>
    </row>
    <row r="108" spans="2:5" hidden="1" x14ac:dyDescent="0.25">
      <c r="B108" t="s">
        <v>153</v>
      </c>
      <c r="D108">
        <v>12</v>
      </c>
      <c r="E108" s="2">
        <v>72508</v>
      </c>
    </row>
    <row r="109" spans="2:5" hidden="1" x14ac:dyDescent="0.25">
      <c r="B109" t="s">
        <v>198</v>
      </c>
      <c r="D109">
        <v>12</v>
      </c>
      <c r="E109" s="2">
        <v>446163</v>
      </c>
    </row>
    <row r="110" spans="2:5" hidden="1" x14ac:dyDescent="0.25">
      <c r="B110" t="s">
        <v>21</v>
      </c>
      <c r="D110">
        <v>11</v>
      </c>
      <c r="E110" s="2">
        <v>872185</v>
      </c>
    </row>
    <row r="111" spans="2:5" hidden="1" x14ac:dyDescent="0.25">
      <c r="B111" t="s">
        <v>139</v>
      </c>
      <c r="D111">
        <v>11</v>
      </c>
      <c r="E111" s="2">
        <v>245789</v>
      </c>
    </row>
    <row r="112" spans="2:5" hidden="1" x14ac:dyDescent="0.25">
      <c r="B112" t="s">
        <v>149</v>
      </c>
      <c r="D112">
        <v>11</v>
      </c>
      <c r="E112" s="2">
        <v>686307</v>
      </c>
    </row>
    <row r="113" spans="2:5" hidden="1" x14ac:dyDescent="0.25">
      <c r="B113" t="s">
        <v>152</v>
      </c>
      <c r="D113">
        <v>11</v>
      </c>
      <c r="E113" s="2">
        <v>498278</v>
      </c>
    </row>
    <row r="114" spans="2:5" hidden="1" x14ac:dyDescent="0.25">
      <c r="B114" t="s">
        <v>200</v>
      </c>
      <c r="D114">
        <v>11</v>
      </c>
      <c r="E114" s="2">
        <v>139971</v>
      </c>
    </row>
    <row r="115" spans="2:5" hidden="1" x14ac:dyDescent="0.25">
      <c r="B115" t="s">
        <v>14</v>
      </c>
      <c r="D115">
        <v>10</v>
      </c>
      <c r="E115" s="2">
        <v>425536</v>
      </c>
    </row>
    <row r="116" spans="2:5" hidden="1" x14ac:dyDescent="0.25">
      <c r="B116" t="s">
        <v>46</v>
      </c>
      <c r="D116">
        <v>10</v>
      </c>
      <c r="E116" s="2">
        <v>250050</v>
      </c>
    </row>
    <row r="117" spans="2:5" hidden="1" x14ac:dyDescent="0.25">
      <c r="B117" t="s">
        <v>51</v>
      </c>
      <c r="D117">
        <v>10</v>
      </c>
      <c r="E117" s="2">
        <v>581946</v>
      </c>
    </row>
    <row r="118" spans="2:5" hidden="1" x14ac:dyDescent="0.25">
      <c r="B118" t="s">
        <v>80</v>
      </c>
      <c r="D118">
        <v>10</v>
      </c>
      <c r="E118" s="2">
        <v>190277</v>
      </c>
    </row>
    <row r="119" spans="2:5" hidden="1" x14ac:dyDescent="0.25">
      <c r="B119" t="s">
        <v>87</v>
      </c>
      <c r="D119">
        <v>10</v>
      </c>
      <c r="E119" s="2">
        <v>945000</v>
      </c>
    </row>
    <row r="120" spans="2:5" hidden="1" x14ac:dyDescent="0.25">
      <c r="B120" t="s">
        <v>104</v>
      </c>
      <c r="D120">
        <v>10</v>
      </c>
      <c r="E120" s="2">
        <v>105541</v>
      </c>
    </row>
    <row r="121" spans="2:5" hidden="1" x14ac:dyDescent="0.25">
      <c r="B121" t="s">
        <v>133</v>
      </c>
      <c r="D121">
        <v>10</v>
      </c>
      <c r="E121" s="2">
        <v>109406</v>
      </c>
    </row>
    <row r="122" spans="2:5" hidden="1" x14ac:dyDescent="0.25">
      <c r="B122" t="s">
        <v>134</v>
      </c>
      <c r="D122">
        <v>10</v>
      </c>
      <c r="E122" s="2">
        <v>232922</v>
      </c>
    </row>
    <row r="123" spans="2:5" hidden="1" x14ac:dyDescent="0.25">
      <c r="B123" t="s">
        <v>135</v>
      </c>
      <c r="D123">
        <v>10</v>
      </c>
      <c r="E123" s="2">
        <v>176861</v>
      </c>
    </row>
    <row r="124" spans="2:5" hidden="1" x14ac:dyDescent="0.25">
      <c r="B124" t="s">
        <v>161</v>
      </c>
      <c r="D124">
        <v>10</v>
      </c>
      <c r="E124" s="2">
        <v>353725</v>
      </c>
    </row>
    <row r="125" spans="2:5" hidden="1" x14ac:dyDescent="0.25">
      <c r="B125" t="s">
        <v>175</v>
      </c>
      <c r="D125">
        <v>10</v>
      </c>
      <c r="E125" s="2">
        <v>382667</v>
      </c>
    </row>
    <row r="126" spans="2:5" hidden="1" x14ac:dyDescent="0.25">
      <c r="B126" t="s">
        <v>176</v>
      </c>
      <c r="D126">
        <v>10</v>
      </c>
      <c r="E126" s="2">
        <v>197062</v>
      </c>
    </row>
    <row r="127" spans="2:5" hidden="1" x14ac:dyDescent="0.25">
      <c r="B127" t="s">
        <v>179</v>
      </c>
      <c r="D127">
        <v>10</v>
      </c>
      <c r="E127" s="2">
        <v>185577</v>
      </c>
    </row>
    <row r="128" spans="2:5" hidden="1" x14ac:dyDescent="0.25">
      <c r="B128" t="s">
        <v>182</v>
      </c>
      <c r="D128">
        <v>10</v>
      </c>
      <c r="E128" s="2">
        <v>218900</v>
      </c>
    </row>
    <row r="129" spans="2:5" hidden="1" x14ac:dyDescent="0.25">
      <c r="B129" t="s">
        <v>218</v>
      </c>
      <c r="D129">
        <v>10</v>
      </c>
      <c r="E129" s="2">
        <v>691226</v>
      </c>
    </row>
    <row r="130" spans="2:5" hidden="1" x14ac:dyDescent="0.25">
      <c r="B130" t="s">
        <v>94</v>
      </c>
      <c r="D130">
        <v>9</v>
      </c>
      <c r="E130" s="2">
        <v>835185</v>
      </c>
    </row>
    <row r="131" spans="2:5" hidden="1" x14ac:dyDescent="0.25">
      <c r="B131" t="s">
        <v>128</v>
      </c>
      <c r="D131">
        <v>9</v>
      </c>
      <c r="E131" s="2">
        <v>37051</v>
      </c>
    </row>
    <row r="132" spans="2:5" hidden="1" x14ac:dyDescent="0.25">
      <c r="B132" t="s">
        <v>211</v>
      </c>
      <c r="D132">
        <v>9</v>
      </c>
      <c r="E132" s="2">
        <v>643936</v>
      </c>
    </row>
    <row r="133" spans="2:5" hidden="1" x14ac:dyDescent="0.25">
      <c r="B133" t="s">
        <v>49</v>
      </c>
      <c r="D133">
        <v>8</v>
      </c>
      <c r="E133">
        <v>0</v>
      </c>
    </row>
    <row r="134" spans="2:5" hidden="1" x14ac:dyDescent="0.25">
      <c r="B134" t="s">
        <v>70</v>
      </c>
      <c r="D134">
        <v>8</v>
      </c>
      <c r="E134" s="2">
        <v>933714</v>
      </c>
    </row>
    <row r="135" spans="2:5" hidden="1" x14ac:dyDescent="0.25">
      <c r="B135" t="s">
        <v>98</v>
      </c>
      <c r="D135">
        <v>8</v>
      </c>
      <c r="E135" s="2">
        <v>75930</v>
      </c>
    </row>
    <row r="136" spans="2:5" hidden="1" x14ac:dyDescent="0.25">
      <c r="B136" t="s">
        <v>107</v>
      </c>
      <c r="D136">
        <v>8</v>
      </c>
      <c r="E136" s="2">
        <v>916784</v>
      </c>
    </row>
    <row r="137" spans="2:5" hidden="1" x14ac:dyDescent="0.25">
      <c r="B137" t="s">
        <v>185</v>
      </c>
      <c r="D137">
        <v>8</v>
      </c>
      <c r="E137" s="2">
        <v>234951</v>
      </c>
    </row>
    <row r="138" spans="2:5" hidden="1" x14ac:dyDescent="0.25">
      <c r="B138" t="s">
        <v>188</v>
      </c>
      <c r="D138">
        <v>8</v>
      </c>
      <c r="E138" s="2">
        <v>79164</v>
      </c>
    </row>
    <row r="139" spans="2:5" hidden="1" x14ac:dyDescent="0.25">
      <c r="B139" t="s">
        <v>196</v>
      </c>
      <c r="D139">
        <v>8</v>
      </c>
      <c r="E139" s="2">
        <v>17755</v>
      </c>
    </row>
    <row r="140" spans="2:5" hidden="1" x14ac:dyDescent="0.25">
      <c r="B140" t="s">
        <v>22</v>
      </c>
      <c r="D140">
        <v>7</v>
      </c>
      <c r="E140" s="2">
        <v>542594</v>
      </c>
    </row>
    <row r="141" spans="2:5" hidden="1" x14ac:dyDescent="0.25">
      <c r="B141" t="s">
        <v>69</v>
      </c>
      <c r="D141">
        <v>7</v>
      </c>
      <c r="E141" s="2">
        <v>1060307</v>
      </c>
    </row>
    <row r="142" spans="2:5" hidden="1" x14ac:dyDescent="0.25">
      <c r="B142" t="s">
        <v>120</v>
      </c>
      <c r="D142">
        <v>7</v>
      </c>
      <c r="E142" s="2">
        <v>108472</v>
      </c>
    </row>
    <row r="143" spans="2:5" hidden="1" x14ac:dyDescent="0.25">
      <c r="B143" t="s">
        <v>168</v>
      </c>
      <c r="D143">
        <v>7</v>
      </c>
      <c r="E143" s="2">
        <v>260325</v>
      </c>
    </row>
    <row r="144" spans="2:5" hidden="1" x14ac:dyDescent="0.25">
      <c r="B144" t="s">
        <v>23</v>
      </c>
      <c r="D144">
        <v>6</v>
      </c>
      <c r="E144" s="2">
        <v>37545</v>
      </c>
    </row>
    <row r="145" spans="2:5" hidden="1" x14ac:dyDescent="0.25">
      <c r="B145" t="s">
        <v>44</v>
      </c>
      <c r="D145">
        <v>6</v>
      </c>
      <c r="E145" s="2">
        <v>217638</v>
      </c>
    </row>
    <row r="146" spans="2:5" hidden="1" x14ac:dyDescent="0.25">
      <c r="B146" t="s">
        <v>96</v>
      </c>
      <c r="D146">
        <v>6</v>
      </c>
      <c r="E146" s="2">
        <v>1061280</v>
      </c>
    </row>
    <row r="147" spans="2:5" hidden="1" x14ac:dyDescent="0.25">
      <c r="B147" t="s">
        <v>101</v>
      </c>
      <c r="D147">
        <v>6</v>
      </c>
      <c r="E147" s="2">
        <v>381974</v>
      </c>
    </row>
    <row r="148" spans="2:5" hidden="1" x14ac:dyDescent="0.25">
      <c r="B148" t="s">
        <v>136</v>
      </c>
      <c r="D148">
        <v>6</v>
      </c>
      <c r="E148" s="2">
        <v>72508</v>
      </c>
    </row>
    <row r="149" spans="2:5" hidden="1" x14ac:dyDescent="0.25">
      <c r="B149" t="s">
        <v>142</v>
      </c>
      <c r="D149">
        <v>6</v>
      </c>
      <c r="E149" s="2">
        <v>1593254</v>
      </c>
    </row>
    <row r="150" spans="2:5" hidden="1" x14ac:dyDescent="0.25">
      <c r="B150" t="s">
        <v>147</v>
      </c>
      <c r="D150">
        <v>6</v>
      </c>
      <c r="E150" s="2">
        <v>1753476</v>
      </c>
    </row>
    <row r="151" spans="2:5" hidden="1" x14ac:dyDescent="0.25">
      <c r="B151" t="s">
        <v>164</v>
      </c>
      <c r="D151">
        <v>6</v>
      </c>
      <c r="E151" s="2">
        <v>346451</v>
      </c>
    </row>
    <row r="152" spans="2:5" hidden="1" x14ac:dyDescent="0.25">
      <c r="B152" t="s">
        <v>186</v>
      </c>
      <c r="D152">
        <v>6</v>
      </c>
      <c r="E152" s="2">
        <v>176213</v>
      </c>
    </row>
    <row r="153" spans="2:5" hidden="1" x14ac:dyDescent="0.25">
      <c r="B153" t="s">
        <v>205</v>
      </c>
      <c r="D153">
        <v>6</v>
      </c>
      <c r="E153" s="2">
        <v>36925</v>
      </c>
    </row>
    <row r="154" spans="2:5" hidden="1" x14ac:dyDescent="0.25">
      <c r="B154" t="s">
        <v>214</v>
      </c>
      <c r="D154">
        <v>6</v>
      </c>
      <c r="E154" s="2">
        <v>87697</v>
      </c>
    </row>
    <row r="155" spans="2:5" hidden="1" x14ac:dyDescent="0.25">
      <c r="B155" t="s">
        <v>215</v>
      </c>
      <c r="D155">
        <v>6</v>
      </c>
      <c r="E155" s="2">
        <v>37863</v>
      </c>
    </row>
    <row r="156" spans="2:5" hidden="1" x14ac:dyDescent="0.25">
      <c r="B156" t="s">
        <v>12</v>
      </c>
      <c r="D156">
        <v>5</v>
      </c>
      <c r="E156" s="2">
        <v>92484</v>
      </c>
    </row>
    <row r="157" spans="2:5" hidden="1" x14ac:dyDescent="0.25">
      <c r="B157" t="s">
        <v>45</v>
      </c>
      <c r="D157">
        <v>5</v>
      </c>
      <c r="E157" s="2">
        <v>328203</v>
      </c>
    </row>
    <row r="158" spans="2:5" hidden="1" x14ac:dyDescent="0.25">
      <c r="B158" t="s">
        <v>61</v>
      </c>
      <c r="D158">
        <v>5</v>
      </c>
      <c r="E158" s="2">
        <v>277496</v>
      </c>
    </row>
    <row r="159" spans="2:5" hidden="1" x14ac:dyDescent="0.25">
      <c r="B159" t="s">
        <v>66</v>
      </c>
      <c r="D159">
        <v>5</v>
      </c>
      <c r="E159" s="2">
        <v>40510</v>
      </c>
    </row>
    <row r="160" spans="2:5" hidden="1" x14ac:dyDescent="0.25">
      <c r="B160" t="s">
        <v>67</v>
      </c>
      <c r="D160">
        <v>5</v>
      </c>
      <c r="E160" s="2">
        <v>81021</v>
      </c>
    </row>
    <row r="161" spans="2:5" hidden="1" x14ac:dyDescent="0.25">
      <c r="B161" t="s">
        <v>74</v>
      </c>
      <c r="D161">
        <v>5</v>
      </c>
      <c r="E161" s="2">
        <v>28619</v>
      </c>
    </row>
    <row r="162" spans="2:5" hidden="1" x14ac:dyDescent="0.25">
      <c r="B162" t="s">
        <v>123</v>
      </c>
      <c r="D162">
        <v>5</v>
      </c>
      <c r="E162" s="2">
        <v>427472</v>
      </c>
    </row>
    <row r="163" spans="2:5" hidden="1" x14ac:dyDescent="0.25">
      <c r="B163" t="s">
        <v>15</v>
      </c>
      <c r="D163">
        <v>4</v>
      </c>
      <c r="E163" s="2">
        <v>85296</v>
      </c>
    </row>
    <row r="164" spans="2:5" hidden="1" x14ac:dyDescent="0.25">
      <c r="B164" t="s">
        <v>28</v>
      </c>
      <c r="D164">
        <v>4</v>
      </c>
      <c r="E164" s="2">
        <v>17979</v>
      </c>
    </row>
    <row r="165" spans="2:5" hidden="1" x14ac:dyDescent="0.25">
      <c r="B165" t="s">
        <v>43</v>
      </c>
      <c r="D165">
        <v>4</v>
      </c>
      <c r="E165" s="2">
        <v>246231</v>
      </c>
    </row>
    <row r="166" spans="2:5" hidden="1" x14ac:dyDescent="0.25">
      <c r="B166" t="s">
        <v>77</v>
      </c>
      <c r="D166">
        <v>4</v>
      </c>
      <c r="E166" s="2">
        <v>265274</v>
      </c>
    </row>
    <row r="167" spans="2:5" hidden="1" x14ac:dyDescent="0.25">
      <c r="B167" t="s">
        <v>91</v>
      </c>
      <c r="D167">
        <v>4</v>
      </c>
      <c r="E167" s="2">
        <v>66425</v>
      </c>
    </row>
    <row r="168" spans="2:5" hidden="1" x14ac:dyDescent="0.25">
      <c r="B168" t="s">
        <v>124</v>
      </c>
      <c r="D168">
        <v>4</v>
      </c>
      <c r="E168" s="2">
        <v>341977</v>
      </c>
    </row>
    <row r="169" spans="2:5" hidden="1" x14ac:dyDescent="0.25">
      <c r="B169" t="s">
        <v>165</v>
      </c>
      <c r="D169">
        <v>4</v>
      </c>
      <c r="E169" s="2">
        <v>106437</v>
      </c>
    </row>
    <row r="170" spans="2:5" hidden="1" x14ac:dyDescent="0.25">
      <c r="B170" t="s">
        <v>167</v>
      </c>
      <c r="D170">
        <v>4</v>
      </c>
      <c r="E170" s="2">
        <v>58509</v>
      </c>
    </row>
    <row r="171" spans="2:5" hidden="1" x14ac:dyDescent="0.25">
      <c r="B171" t="s">
        <v>173</v>
      </c>
      <c r="D171">
        <v>4</v>
      </c>
      <c r="E171" s="2">
        <v>262230</v>
      </c>
    </row>
    <row r="172" spans="2:5" hidden="1" x14ac:dyDescent="0.25">
      <c r="B172" t="s">
        <v>181</v>
      </c>
      <c r="D172">
        <v>4</v>
      </c>
      <c r="E172" s="2">
        <v>93814</v>
      </c>
    </row>
    <row r="173" spans="2:5" hidden="1" x14ac:dyDescent="0.25">
      <c r="B173" t="s">
        <v>19</v>
      </c>
      <c r="D173">
        <v>3</v>
      </c>
      <c r="E173" s="2">
        <v>57344</v>
      </c>
    </row>
    <row r="174" spans="2:5" hidden="1" x14ac:dyDescent="0.25">
      <c r="B174" t="s">
        <v>20</v>
      </c>
      <c r="D174">
        <v>3</v>
      </c>
      <c r="E174" s="2">
        <v>117519</v>
      </c>
    </row>
    <row r="175" spans="2:5" hidden="1" x14ac:dyDescent="0.25">
      <c r="B175" t="s">
        <v>60</v>
      </c>
      <c r="D175">
        <v>3</v>
      </c>
      <c r="E175" s="2">
        <v>42484</v>
      </c>
    </row>
    <row r="176" spans="2:5" hidden="1" x14ac:dyDescent="0.25">
      <c r="B176" t="s">
        <v>63</v>
      </c>
      <c r="D176">
        <v>3</v>
      </c>
      <c r="E176" s="2">
        <v>280500</v>
      </c>
    </row>
    <row r="177" spans="2:5" hidden="1" x14ac:dyDescent="0.25">
      <c r="B177" t="s">
        <v>92</v>
      </c>
      <c r="D177">
        <v>3</v>
      </c>
      <c r="E177" s="2">
        <v>278395</v>
      </c>
    </row>
    <row r="178" spans="2:5" hidden="1" x14ac:dyDescent="0.25">
      <c r="B178" t="s">
        <v>110</v>
      </c>
      <c r="D178">
        <v>3</v>
      </c>
      <c r="E178" s="2">
        <v>30809</v>
      </c>
    </row>
    <row r="179" spans="2:5" hidden="1" x14ac:dyDescent="0.25">
      <c r="B179" t="s">
        <v>113</v>
      </c>
      <c r="D179">
        <v>3</v>
      </c>
      <c r="E179" s="2">
        <v>89962</v>
      </c>
    </row>
    <row r="180" spans="2:5" hidden="1" x14ac:dyDescent="0.25">
      <c r="B180" t="s">
        <v>127</v>
      </c>
      <c r="D180">
        <v>3</v>
      </c>
      <c r="E180" s="2">
        <v>4940</v>
      </c>
    </row>
    <row r="181" spans="2:5" hidden="1" x14ac:dyDescent="0.25">
      <c r="B181" t="s">
        <v>145</v>
      </c>
      <c r="D181">
        <v>3</v>
      </c>
      <c r="E181" s="2">
        <v>146158</v>
      </c>
    </row>
    <row r="182" spans="2:5" hidden="1" x14ac:dyDescent="0.25">
      <c r="B182" t="s">
        <v>172</v>
      </c>
      <c r="D182">
        <v>3</v>
      </c>
      <c r="E182" s="2">
        <v>76841</v>
      </c>
    </row>
    <row r="183" spans="2:5" hidden="1" x14ac:dyDescent="0.25">
      <c r="B183" t="s">
        <v>11</v>
      </c>
      <c r="D183">
        <v>2</v>
      </c>
      <c r="E183" s="2">
        <v>48527</v>
      </c>
    </row>
    <row r="184" spans="2:5" hidden="1" x14ac:dyDescent="0.25">
      <c r="B184" t="s">
        <v>26</v>
      </c>
      <c r="D184">
        <v>2</v>
      </c>
      <c r="E184" s="2">
        <v>198443</v>
      </c>
    </row>
    <row r="185" spans="2:5" hidden="1" x14ac:dyDescent="0.25">
      <c r="B185" t="s">
        <v>38</v>
      </c>
      <c r="D185">
        <v>2</v>
      </c>
      <c r="E185" s="2">
        <v>118097</v>
      </c>
    </row>
    <row r="186" spans="2:5" hidden="1" x14ac:dyDescent="0.25">
      <c r="B186" t="s">
        <v>90</v>
      </c>
      <c r="D186">
        <v>2</v>
      </c>
      <c r="E186" s="2">
        <v>24827</v>
      </c>
    </row>
    <row r="187" spans="2:5" hidden="1" x14ac:dyDescent="0.25">
      <c r="B187" t="s">
        <v>95</v>
      </c>
      <c r="D187">
        <v>2</v>
      </c>
      <c r="E187" s="2">
        <v>185597</v>
      </c>
    </row>
    <row r="188" spans="2:5" hidden="1" x14ac:dyDescent="0.25">
      <c r="B188" t="s">
        <v>112</v>
      </c>
      <c r="D188">
        <v>2</v>
      </c>
      <c r="E188" s="2">
        <v>55405</v>
      </c>
    </row>
    <row r="189" spans="2:5" hidden="1" x14ac:dyDescent="0.25">
      <c r="B189" t="s">
        <v>114</v>
      </c>
      <c r="D189">
        <v>2</v>
      </c>
      <c r="E189" s="2">
        <v>61123</v>
      </c>
    </row>
    <row r="190" spans="2:5" hidden="1" x14ac:dyDescent="0.25">
      <c r="B190" t="s">
        <v>126</v>
      </c>
      <c r="D190">
        <v>2</v>
      </c>
      <c r="E190">
        <v>2</v>
      </c>
    </row>
    <row r="191" spans="2:5" hidden="1" x14ac:dyDescent="0.25">
      <c r="B191" t="s">
        <v>129</v>
      </c>
      <c r="D191">
        <v>2</v>
      </c>
      <c r="E191" s="2">
        <v>17842</v>
      </c>
    </row>
    <row r="192" spans="2:5" hidden="1" x14ac:dyDescent="0.25">
      <c r="B192" t="s">
        <v>130</v>
      </c>
      <c r="D192">
        <v>2</v>
      </c>
      <c r="E192" s="2">
        <v>35685</v>
      </c>
    </row>
    <row r="193" spans="2:5" hidden="1" x14ac:dyDescent="0.25">
      <c r="B193" t="s">
        <v>132</v>
      </c>
      <c r="D193">
        <v>2</v>
      </c>
      <c r="E193" s="2">
        <v>132163</v>
      </c>
    </row>
    <row r="194" spans="2:5" hidden="1" x14ac:dyDescent="0.25">
      <c r="B194" t="s">
        <v>155</v>
      </c>
      <c r="D194">
        <v>2</v>
      </c>
      <c r="E194" s="2">
        <v>136460</v>
      </c>
    </row>
    <row r="195" spans="2:5" hidden="1" x14ac:dyDescent="0.25">
      <c r="B195" t="s">
        <v>162</v>
      </c>
      <c r="D195">
        <v>2</v>
      </c>
      <c r="E195" s="2">
        <v>236000</v>
      </c>
    </row>
    <row r="196" spans="2:5" hidden="1" x14ac:dyDescent="0.25">
      <c r="B196" t="s">
        <v>174</v>
      </c>
      <c r="D196">
        <v>2</v>
      </c>
      <c r="E196" s="2">
        <v>293739</v>
      </c>
    </row>
    <row r="197" spans="2:5" hidden="1" x14ac:dyDescent="0.25">
      <c r="B197" t="s">
        <v>194</v>
      </c>
      <c r="D197">
        <v>2</v>
      </c>
      <c r="E197" s="2">
        <v>4424</v>
      </c>
    </row>
    <row r="198" spans="2:5" hidden="1" x14ac:dyDescent="0.25">
      <c r="B198" t="s">
        <v>204</v>
      </c>
      <c r="D198">
        <v>2</v>
      </c>
      <c r="E198" s="2">
        <v>208810</v>
      </c>
    </row>
    <row r="199" spans="2:5" hidden="1" x14ac:dyDescent="0.25">
      <c r="B199" t="s">
        <v>212</v>
      </c>
      <c r="D199">
        <v>2</v>
      </c>
      <c r="E199" s="2">
        <v>161538</v>
      </c>
    </row>
    <row r="200" spans="2:5" hidden="1" x14ac:dyDescent="0.25">
      <c r="B200" t="s">
        <v>29</v>
      </c>
      <c r="D200">
        <v>1</v>
      </c>
      <c r="E200" s="2">
        <v>65917</v>
      </c>
    </row>
    <row r="201" spans="2:5" hidden="1" x14ac:dyDescent="0.25">
      <c r="B201" t="s">
        <v>62</v>
      </c>
      <c r="D201">
        <v>1</v>
      </c>
      <c r="E201" s="2">
        <v>291391</v>
      </c>
    </row>
    <row r="202" spans="2:5" hidden="1" x14ac:dyDescent="0.25">
      <c r="B202" t="s">
        <v>85</v>
      </c>
      <c r="D202">
        <v>1</v>
      </c>
      <c r="E202" s="2">
        <v>19724</v>
      </c>
    </row>
    <row r="203" spans="2:5" hidden="1" x14ac:dyDescent="0.25">
      <c r="B203" t="s">
        <v>93</v>
      </c>
      <c r="D203">
        <v>1</v>
      </c>
      <c r="E203" s="2">
        <v>216529</v>
      </c>
    </row>
    <row r="204" spans="2:5" hidden="1" x14ac:dyDescent="0.25">
      <c r="B204" t="s">
        <v>170</v>
      </c>
      <c r="D204">
        <v>1</v>
      </c>
      <c r="E204" s="2">
        <v>65200</v>
      </c>
    </row>
    <row r="205" spans="2:5" hidden="1" x14ac:dyDescent="0.25">
      <c r="B205" t="s">
        <v>177</v>
      </c>
      <c r="D205">
        <v>1</v>
      </c>
      <c r="E205" s="2">
        <v>145223</v>
      </c>
    </row>
    <row r="206" spans="2:5" hidden="1" x14ac:dyDescent="0.25">
      <c r="B206" t="s">
        <v>180</v>
      </c>
      <c r="D206">
        <v>1</v>
      </c>
      <c r="E206">
        <v>1</v>
      </c>
    </row>
    <row r="207" spans="2:5" hidden="1" x14ac:dyDescent="0.25">
      <c r="B207" t="s">
        <v>193</v>
      </c>
      <c r="D207">
        <v>1</v>
      </c>
      <c r="E207" s="2">
        <v>1515</v>
      </c>
    </row>
    <row r="208" spans="2:5" hidden="1" x14ac:dyDescent="0.25">
      <c r="B208" t="s">
        <v>207</v>
      </c>
      <c r="D208">
        <v>1</v>
      </c>
      <c r="E208" s="2">
        <v>53185</v>
      </c>
    </row>
    <row r="209" spans="2:5" hidden="1" x14ac:dyDescent="0.25">
      <c r="B209" t="s">
        <v>210</v>
      </c>
      <c r="D209">
        <v>1</v>
      </c>
      <c r="E209">
        <v>0</v>
      </c>
    </row>
    <row r="210" spans="2:5" hidden="1" x14ac:dyDescent="0.25">
      <c r="B210" t="s">
        <v>213</v>
      </c>
      <c r="D210">
        <v>1</v>
      </c>
      <c r="E210">
        <v>110</v>
      </c>
    </row>
    <row r="211" spans="2:5" hidden="1" x14ac:dyDescent="0.25">
      <c r="B211" t="s">
        <v>216</v>
      </c>
      <c r="D211">
        <v>1</v>
      </c>
      <c r="E211" s="2">
        <v>16410</v>
      </c>
    </row>
    <row r="212" spans="2:5" hidden="1" x14ac:dyDescent="0.25">
      <c r="B212" t="s">
        <v>178</v>
      </c>
      <c r="D212">
        <v>0</v>
      </c>
      <c r="E212" s="2">
        <v>4896</v>
      </c>
    </row>
  </sheetData>
  <autoFilter ref="A3:K212" xr:uid="{648FA8D8-BB4B-4859-BB37-656AF3132AED}">
    <filterColumn colId="1">
      <filters>
        <filter val="[L0126252] AVONEX INJ SOL 4X30RG/DÁ"/>
        <filter val="[L0185115] AVONEX pero INJ SOL 4X30RG/DÁV+4JEH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2022-07-15T07:23:20Z</dcterms:created>
  <dcterms:modified xsi:type="dcterms:W3CDTF">2022-07-15T13:18:23Z</dcterms:modified>
</cp:coreProperties>
</file>