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E34211CF-F671-4F6F-96D4-2F194F36E669}" xr6:coauthVersionLast="36" xr6:coauthVersionMax="36" xr10:uidLastSave="{00000000-0000-0000-0000-000000000000}"/>
  <bookViews>
    <workbookView xWindow="0" yWindow="0" windowWidth="26385" windowHeight="13395" activeTab="4" xr2:uid="{FF619591-C26A-45DD-81E9-3C86AD5AA184}"/>
  </bookViews>
  <sheets>
    <sheet name="List2" sheetId="2" r:id="rId1"/>
    <sheet name="List1" sheetId="1" r:id="rId2"/>
    <sheet name="LDN" sheetId="3" r:id="rId3"/>
    <sheet name="Amb" sheetId="4" r:id="rId4"/>
    <sheet name="Amb Jirka" sheetId="5" r:id="rId5"/>
  </sheets>
  <externalReferences>
    <externalReference r:id="rId6"/>
  </externalReferenc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3" l="1"/>
  <c r="N20" i="3"/>
  <c r="N19" i="3"/>
  <c r="C7" i="3"/>
  <c r="D7" i="3"/>
  <c r="E7" i="3"/>
  <c r="F7" i="3"/>
  <c r="G7" i="3"/>
  <c r="H7" i="3"/>
  <c r="I7" i="3"/>
  <c r="J7" i="3"/>
  <c r="K7" i="3"/>
  <c r="L7" i="3"/>
  <c r="M7" i="3"/>
  <c r="B7" i="3"/>
  <c r="C20" i="3"/>
  <c r="D20" i="3"/>
  <c r="E20" i="3"/>
  <c r="F20" i="3"/>
  <c r="G20" i="3"/>
  <c r="H20" i="3"/>
  <c r="I20" i="3"/>
  <c r="J20" i="3"/>
  <c r="K20" i="3"/>
  <c r="L20" i="3"/>
  <c r="M20" i="3"/>
  <c r="D19" i="3"/>
  <c r="E19" i="3"/>
  <c r="F19" i="3"/>
  <c r="G19" i="3"/>
  <c r="H19" i="3"/>
  <c r="I19" i="3"/>
  <c r="J19" i="3"/>
  <c r="K19" i="3"/>
  <c r="L19" i="3"/>
  <c r="M19" i="3"/>
  <c r="C19" i="3"/>
  <c r="B20" i="3"/>
  <c r="B19" i="3"/>
  <c r="N13" i="3" l="1"/>
  <c r="N12" i="3"/>
  <c r="B9" i="5" l="1"/>
  <c r="C8" i="5"/>
  <c r="D8" i="5"/>
  <c r="E8" i="5"/>
  <c r="F8" i="5"/>
  <c r="G8" i="5"/>
  <c r="H8" i="5"/>
  <c r="I8" i="5"/>
  <c r="J8" i="5"/>
  <c r="K8" i="5"/>
  <c r="L8" i="5"/>
  <c r="M8" i="5"/>
  <c r="N8" i="5"/>
  <c r="B8" i="5"/>
  <c r="M21" i="5"/>
  <c r="L21" i="5"/>
  <c r="K21" i="5"/>
  <c r="J21" i="5"/>
  <c r="I21" i="5"/>
  <c r="H21" i="5"/>
  <c r="G21" i="5"/>
  <c r="F21" i="5"/>
  <c r="E21" i="5"/>
  <c r="D21" i="5"/>
  <c r="C21" i="5"/>
  <c r="B21" i="5"/>
  <c r="N21" i="5" s="1"/>
  <c r="N9" i="5"/>
  <c r="M9" i="5"/>
  <c r="L9" i="5"/>
  <c r="K9" i="5"/>
  <c r="J9" i="5"/>
  <c r="I9" i="5"/>
  <c r="H9" i="5"/>
  <c r="G9" i="5"/>
  <c r="F9" i="5"/>
  <c r="E9" i="5"/>
  <c r="D9" i="5"/>
  <c r="C9" i="5"/>
  <c r="N7" i="5"/>
  <c r="M7" i="5"/>
  <c r="L7" i="5"/>
  <c r="K7" i="5"/>
  <c r="J7" i="5"/>
  <c r="I7" i="5"/>
  <c r="H7" i="5"/>
  <c r="G7" i="5"/>
  <c r="F7" i="5"/>
  <c r="E7" i="5"/>
  <c r="D7" i="5"/>
  <c r="C7" i="5"/>
  <c r="B7" i="5"/>
  <c r="M27" i="4" l="1"/>
  <c r="L27" i="4"/>
  <c r="K27" i="4"/>
  <c r="J27" i="4"/>
  <c r="I27" i="4"/>
  <c r="H27" i="4"/>
  <c r="G27" i="4"/>
  <c r="F27" i="4"/>
  <c r="E27" i="4"/>
  <c r="D27" i="4"/>
  <c r="C27" i="4"/>
  <c r="B27" i="4"/>
  <c r="N20" i="4"/>
  <c r="N17" i="4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L12" i="3"/>
  <c r="K12" i="3"/>
  <c r="J12" i="3"/>
  <c r="I12" i="3"/>
  <c r="H12" i="3"/>
  <c r="G12" i="3"/>
  <c r="F12" i="3"/>
  <c r="E12" i="3"/>
  <c r="D12" i="3"/>
  <c r="C12" i="3"/>
  <c r="B12" i="3"/>
  <c r="B2" i="3"/>
  <c r="A2" i="3"/>
  <c r="AA104" i="2"/>
  <c r="AA105" i="2"/>
  <c r="AA106" i="2"/>
  <c r="AA107" i="2"/>
  <c r="AA103" i="2"/>
  <c r="C103" i="2"/>
  <c r="D103" i="2"/>
  <c r="E103" i="2"/>
  <c r="F103" i="2"/>
  <c r="G103" i="2"/>
  <c r="H103" i="2"/>
  <c r="I103" i="2"/>
  <c r="J103" i="2"/>
  <c r="K103" i="2"/>
  <c r="L103" i="2"/>
  <c r="M103" i="2"/>
  <c r="C104" i="2"/>
  <c r="D104" i="2"/>
  <c r="E104" i="2"/>
  <c r="F104" i="2"/>
  <c r="G104" i="2"/>
  <c r="H104" i="2"/>
  <c r="I104" i="2"/>
  <c r="J104" i="2"/>
  <c r="K104" i="2"/>
  <c r="L104" i="2"/>
  <c r="M104" i="2"/>
  <c r="C105" i="2"/>
  <c r="D105" i="2"/>
  <c r="E105" i="2"/>
  <c r="F105" i="2"/>
  <c r="G105" i="2"/>
  <c r="H105" i="2"/>
  <c r="I105" i="2"/>
  <c r="J105" i="2"/>
  <c r="K105" i="2"/>
  <c r="L105" i="2"/>
  <c r="M105" i="2"/>
  <c r="C106" i="2"/>
  <c r="D106" i="2"/>
  <c r="E106" i="2"/>
  <c r="F106" i="2"/>
  <c r="G106" i="2"/>
  <c r="H106" i="2"/>
  <c r="I106" i="2"/>
  <c r="J106" i="2"/>
  <c r="K106" i="2"/>
  <c r="L106" i="2"/>
  <c r="M106" i="2"/>
  <c r="C107" i="2"/>
  <c r="D107" i="2"/>
  <c r="E107" i="2"/>
  <c r="F107" i="2"/>
  <c r="G107" i="2"/>
  <c r="H107" i="2"/>
  <c r="I107" i="2"/>
  <c r="J107" i="2"/>
  <c r="K107" i="2"/>
  <c r="L107" i="2"/>
  <c r="M107" i="2"/>
  <c r="B107" i="2"/>
  <c r="B106" i="2"/>
  <c r="B105" i="2"/>
  <c r="B104" i="2"/>
  <c r="B103" i="2"/>
  <c r="AA93" i="2"/>
  <c r="AA94" i="2"/>
  <c r="AA95" i="2"/>
  <c r="AA96" i="2"/>
  <c r="AA97" i="2"/>
  <c r="Z97" i="2"/>
  <c r="Z96" i="2"/>
  <c r="Z95" i="2"/>
  <c r="Z94" i="2"/>
  <c r="Z93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6" i="2"/>
  <c r="AA86" i="2"/>
  <c r="Z87" i="2"/>
  <c r="AA87" i="2"/>
  <c r="Z88" i="2"/>
  <c r="AA88" i="2"/>
  <c r="Z89" i="2"/>
  <c r="AA89" i="2"/>
  <c r="Z90" i="2"/>
  <c r="AA90" i="2"/>
  <c r="AA77" i="2"/>
  <c r="Z77" i="2"/>
  <c r="Z61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B97" i="2"/>
  <c r="B96" i="2"/>
  <c r="B95" i="2"/>
  <c r="B94" i="2"/>
  <c r="B93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Y86" i="2"/>
  <c r="Y89" i="2" s="1"/>
  <c r="X86" i="2"/>
  <c r="X89" i="2" s="1"/>
  <c r="W86" i="2"/>
  <c r="W89" i="2" s="1"/>
  <c r="V86" i="2"/>
  <c r="V89" i="2" s="1"/>
  <c r="U86" i="2"/>
  <c r="U89" i="2" s="1"/>
  <c r="T86" i="2"/>
  <c r="T89" i="2" s="1"/>
  <c r="S86" i="2"/>
  <c r="S89" i="2" s="1"/>
  <c r="R86" i="2"/>
  <c r="R89" i="2" s="1"/>
  <c r="Q86" i="2"/>
  <c r="Q89" i="2" s="1"/>
  <c r="P86" i="2"/>
  <c r="P89" i="2" s="1"/>
  <c r="O86" i="2"/>
  <c r="O89" i="2" s="1"/>
  <c r="N86" i="2"/>
  <c r="N89" i="2" s="1"/>
  <c r="M86" i="2"/>
  <c r="M89" i="2" s="1"/>
  <c r="L86" i="2"/>
  <c r="L89" i="2" s="1"/>
  <c r="K86" i="2"/>
  <c r="K89" i="2" s="1"/>
  <c r="J86" i="2"/>
  <c r="J89" i="2" s="1"/>
  <c r="I86" i="2"/>
  <c r="I89" i="2" s="1"/>
  <c r="H86" i="2"/>
  <c r="H89" i="2" s="1"/>
  <c r="G86" i="2"/>
  <c r="G89" i="2" s="1"/>
  <c r="F86" i="2"/>
  <c r="F89" i="2" s="1"/>
  <c r="E86" i="2"/>
  <c r="E89" i="2" s="1"/>
  <c r="D86" i="2"/>
  <c r="D89" i="2" s="1"/>
  <c r="C86" i="2"/>
  <c r="C89" i="2" s="1"/>
  <c r="B86" i="2"/>
  <c r="B89" i="2" s="1"/>
  <c r="Z68" i="2"/>
  <c r="Z67" i="2"/>
  <c r="AA67" i="2"/>
  <c r="AA68" i="2"/>
  <c r="Z69" i="2"/>
  <c r="AA69" i="2"/>
  <c r="Z70" i="2"/>
  <c r="AA70" i="2"/>
  <c r="Z71" i="2"/>
  <c r="AA71" i="2"/>
  <c r="Z64" i="2"/>
  <c r="AA61" i="2"/>
  <c r="Z62" i="2"/>
  <c r="AA62" i="2"/>
  <c r="AA64" i="2" s="1"/>
  <c r="Z63" i="2"/>
  <c r="AA63" i="2"/>
  <c r="Z65" i="2"/>
  <c r="AA65" i="2"/>
  <c r="Z54" i="2"/>
  <c r="Z57" i="2" s="1"/>
  <c r="AA54" i="2"/>
  <c r="Z55" i="2"/>
  <c r="AA55" i="2"/>
  <c r="Z56" i="2"/>
  <c r="AA56" i="2"/>
  <c r="AA57" i="2"/>
  <c r="Z58" i="2"/>
  <c r="AA58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B70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B64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B57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B71" i="2"/>
  <c r="B69" i="2"/>
  <c r="B6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B58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B56" i="2"/>
  <c r="B55" i="2"/>
  <c r="B63" i="2"/>
  <c r="B67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B61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B54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B65" i="2"/>
  <c r="B62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N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Káňa Jaroslav, Ing., MHA</author>
  </authors>
  <commentList>
    <comment ref="M13" authorId="0" shapeId="0" xr:uid="{CB0A71D1-A180-46D0-9970-218279C132D5}">
      <text>
        <r>
          <rPr>
            <b/>
            <sz val="9"/>
            <color indexed="81"/>
            <rFont val="Tahoma"/>
            <family val="2"/>
            <charset val="238"/>
          </rPr>
          <t>Káňa Jaroslav, Ing., MHA:</t>
        </r>
        <r>
          <rPr>
            <sz val="9"/>
            <color indexed="81"/>
            <rFont val="Tahoma"/>
            <family val="2"/>
            <charset val="238"/>
          </rPr>
          <t xml:space="preserve">
převedena na Covid lůžka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5" authorId="0" shapeId="0" xr:uid="{1E6045C2-A611-4117-9389-231AA1048C14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8" authorId="0" shapeId="0" xr:uid="{DE7773B1-7D14-4B04-9852-3BB403B1EB13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sharedStrings.xml><?xml version="1.0" encoding="utf-8"?>
<sst xmlns="http://schemas.openxmlformats.org/spreadsheetml/2006/main" count="342" uniqueCount="70">
  <si>
    <t>rok</t>
  </si>
  <si>
    <t>MesV</t>
  </si>
  <si>
    <t>alfa</t>
  </si>
  <si>
    <t>PP</t>
  </si>
  <si>
    <t>CM</t>
  </si>
  <si>
    <t>A</t>
  </si>
  <si>
    <t>B</t>
  </si>
  <si>
    <t>C</t>
  </si>
  <si>
    <t>D</t>
  </si>
  <si>
    <t>E</t>
  </si>
  <si>
    <t>F</t>
  </si>
  <si>
    <t>H</t>
  </si>
  <si>
    <t>Popisky řádků</t>
  </si>
  <si>
    <t>Popisky sloupců</t>
  </si>
  <si>
    <t>Součet z PP</t>
  </si>
  <si>
    <t>Součet z CM</t>
  </si>
  <si>
    <t>Celkem Součet z PP</t>
  </si>
  <si>
    <t>Celkem Součet z CM</t>
  </si>
  <si>
    <t>C,D,E,F</t>
  </si>
  <si>
    <t>B,G,H</t>
  </si>
  <si>
    <t>E,F</t>
  </si>
  <si>
    <t>A CM</t>
  </si>
  <si>
    <t>CDEF CM</t>
  </si>
  <si>
    <t>BGH CM</t>
  </si>
  <si>
    <t>CM celkem</t>
  </si>
  <si>
    <t>z toho E+F (fakultativní)</t>
  </si>
  <si>
    <t>A PP</t>
  </si>
  <si>
    <t>CDEF PP</t>
  </si>
  <si>
    <t>BGH PP</t>
  </si>
  <si>
    <t>PP celkem</t>
  </si>
  <si>
    <t>část hospitalizací dle ÚV2022/období</t>
  </si>
  <si>
    <t>kum rok 2022</t>
  </si>
  <si>
    <t>Celkový součet</t>
  </si>
  <si>
    <t>CZ_DRG_FNOL_Přehled_Covid_pro 01_ZZ</t>
  </si>
  <si>
    <t>CZ_DRG_FNOL_Přehled_Full_pro 01_ZZ</t>
  </si>
  <si>
    <t>Case MIX index HP 2022</t>
  </si>
  <si>
    <t>Následná péče</t>
  </si>
  <si>
    <t>a) OD 00024</t>
  </si>
  <si>
    <t>LDN</t>
  </si>
  <si>
    <r>
      <t>% 22/</t>
    </r>
    <r>
      <rPr>
        <b/>
        <sz val="11"/>
        <color rgb="FFFF0000"/>
        <rFont val="Calibri"/>
        <family val="2"/>
        <charset val="238"/>
        <scheme val="minor"/>
      </rPr>
      <t>21</t>
    </r>
    <r>
      <rPr>
        <b/>
        <sz val="11"/>
        <color theme="1"/>
        <rFont val="Calibri"/>
        <family val="2"/>
        <charset val="238"/>
        <scheme val="minor"/>
      </rPr>
      <t xml:space="preserve"> OD </t>
    </r>
  </si>
  <si>
    <t>a) Ambulantní produkce</t>
  </si>
  <si>
    <t>Ambulantní doklady typ 1,2 = A</t>
  </si>
  <si>
    <t>Ambulance</t>
  </si>
  <si>
    <t>Počet Vyšetření  COVID</t>
  </si>
  <si>
    <t>% Navýšení vyšetření o COVID</t>
  </si>
  <si>
    <t>% 22/19 Vyšetření bez COVID</t>
  </si>
  <si>
    <t>% 22/19 Bodů Ost bez COVID</t>
  </si>
  <si>
    <t>% 22/19 Bodů KOM bez COVID</t>
  </si>
  <si>
    <t>Rok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</si>
  <si>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</si>
  <si>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</si>
  <si>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</si>
  <si>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</si>
  <si>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</si>
  <si>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</si>
  <si>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</si>
  <si>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</si>
  <si>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</si>
  <si>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</si>
  <si>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</si>
  <si>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</si>
  <si>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vse</t>
  </si>
  <si>
    <t>COVID</t>
  </si>
  <si>
    <t>bez covid</t>
  </si>
  <si>
    <t xml:space="preserve"> Ambulance</t>
  </si>
  <si>
    <t>Mesic</t>
  </si>
  <si>
    <t>Celkem</t>
  </si>
  <si>
    <t>Covid</t>
  </si>
  <si>
    <t>Celkem-Covid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</si>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</sst>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0.0%"/>
  </numFmts>
  <fonts count="16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</cellStyleXfs>
  <cellXfs count="5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pivotButton="1" applyNumberFormat="1"/>
    <xf numFmtId="3" fontId="0" fillId="0" borderId="0" xfId="0" applyNumberFormat="1"/>
    <xf numFmtId="0" fontId="5" fillId="2" borderId="1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9" fontId="0" fillId="0" borderId="0" xfId="1" applyFont="1"/>
    <xf numFmtId="3" fontId="3" fillId="0" borderId="0" xfId="0" applyNumberFormat="1" applyFont="1"/>
    <xf numFmtId="9" fontId="3" fillId="0" borderId="0" xfId="1" applyFont="1"/>
    <xf numFmtId="16" fontId="2" fillId="3" borderId="5" xfId="0" applyNumberFormat="1" applyFont="1" applyFill="1" applyBorder="1" applyAlignment="1">
      <alignment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" fontId="0" fillId="0" borderId="0" xfId="0" applyNumberFormat="1"/>
    <xf numFmtId="3" fontId="3" fillId="5" borderId="0" xfId="0" applyNumberFormat="1" applyFont="1" applyFill="1"/>
    <xf numFmtId="3" fontId="0" fillId="5" borderId="0" xfId="0" applyNumberFormat="1" applyFill="1"/>
    <xf numFmtId="4" fontId="3" fillId="0" borderId="0" xfId="0" applyNumberFormat="1" applyFont="1"/>
    <xf numFmtId="0" fontId="8" fillId="0" borderId="0" xfId="0" applyFont="1" applyAlignment="1">
      <alignment horizontal="left" vertical="center"/>
    </xf>
    <xf numFmtId="0" fontId="5" fillId="2" borderId="12" xfId="2" applyFont="1" applyFill="1" applyBorder="1" applyAlignment="1">
      <alignment horizontal="left" vertical="center" wrapText="1"/>
    </xf>
    <xf numFmtId="0" fontId="6" fillId="3" borderId="5" xfId="2" applyFont="1" applyFill="1" applyBorder="1" applyAlignment="1">
      <alignment horizontal="left" vertical="center" wrapText="1"/>
    </xf>
    <xf numFmtId="2" fontId="0" fillId="0" borderId="0" xfId="0" applyNumberFormat="1"/>
    <xf numFmtId="0" fontId="2" fillId="0" borderId="0" xfId="0" applyFont="1"/>
    <xf numFmtId="0" fontId="12" fillId="0" borderId="0" xfId="0" applyFont="1"/>
    <xf numFmtId="16" fontId="2" fillId="3" borderId="5" xfId="0" applyNumberFormat="1" applyFont="1" applyFill="1" applyBorder="1" applyAlignment="1">
      <alignment vertical="center" wrapText="1"/>
    </xf>
    <xf numFmtId="0" fontId="2" fillId="2" borderId="5" xfId="0" applyFont="1" applyFill="1" applyBorder="1"/>
    <xf numFmtId="9" fontId="0" fillId="0" borderId="6" xfId="1" applyFont="1" applyBorder="1"/>
    <xf numFmtId="0" fontId="2" fillId="2" borderId="14" xfId="0" applyFont="1" applyFill="1" applyBorder="1"/>
    <xf numFmtId="3" fontId="0" fillId="0" borderId="15" xfId="0" applyNumberFormat="1" applyBorder="1"/>
    <xf numFmtId="3" fontId="0" fillId="0" borderId="16" xfId="0" applyNumberFormat="1" applyBorder="1"/>
    <xf numFmtId="0" fontId="2" fillId="2" borderId="8" xfId="0" applyFont="1" applyFill="1" applyBorder="1"/>
    <xf numFmtId="9" fontId="0" fillId="2" borderId="17" xfId="1" applyFont="1" applyFill="1" applyBorder="1"/>
    <xf numFmtId="0" fontId="2" fillId="2" borderId="9" xfId="0" applyFont="1" applyFill="1" applyBorder="1"/>
    <xf numFmtId="165" fontId="0" fillId="0" borderId="18" xfId="1" applyNumberFormat="1" applyFont="1" applyBorder="1"/>
    <xf numFmtId="9" fontId="0" fillId="0" borderId="18" xfId="1" applyFont="1" applyBorder="1"/>
    <xf numFmtId="9" fontId="0" fillId="0" borderId="19" xfId="1" applyFont="1" applyBorder="1"/>
    <xf numFmtId="0" fontId="2" fillId="2" borderId="20" xfId="0" applyFont="1" applyFill="1" applyBorder="1"/>
    <xf numFmtId="9" fontId="0" fillId="0" borderId="10" xfId="1" applyFont="1" applyBorder="1"/>
    <xf numFmtId="9" fontId="0" fillId="0" borderId="11" xfId="1" applyFont="1" applyBorder="1"/>
    <xf numFmtId="0" fontId="5" fillId="6" borderId="21" xfId="2" applyFont="1" applyFill="1" applyBorder="1" applyAlignment="1">
      <alignment horizontal="center"/>
    </xf>
    <xf numFmtId="0" fontId="5" fillId="0" borderId="22" xfId="2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right" wrapText="1"/>
    </xf>
    <xf numFmtId="0" fontId="1" fillId="0" borderId="0" xfId="3"/>
    <xf numFmtId="3" fontId="1" fillId="0" borderId="0" xfId="3" applyNumberFormat="1"/>
    <xf numFmtId="0" fontId="1" fillId="0" borderId="0" xfId="3" applyAlignment="1">
      <alignment horizontal="left"/>
    </xf>
    <xf numFmtId="0" fontId="10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</cellXfs>
  <cellStyles count="4">
    <cellStyle name="Normální" xfId="0" builtinId="0"/>
    <cellStyle name="Normální 2" xfId="3" xr:uid="{4557D982-43C5-45E2-905C-FE0A2EF2665F}"/>
    <cellStyle name="normální_List1" xfId="2" xr:uid="{8CC6A01A-1EC9-4BC9-B0DE-C22A851E4926}"/>
    <cellStyle name="Procenta" xfId="1" builtinId="5"/>
  </cellStyles>
  <dxfs count="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ZZ%20sb&#283;r%20dat%20produkce%202022%20pro%20MZ%20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4">
          <cell r="A4" t="str">
            <v>ZZ:</v>
          </cell>
          <cell r="B4" t="str">
            <v>FN Olomouc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949.534761111114" createdVersion="6" refreshedVersion="6" minRefreshableVersion="3" recordCount="168" xr:uid="{881E8E2C-9237-4F51-AD07-0B57ED3B00F1}">
  <cacheSource type="worksheet">
    <worksheetSource ref="A1:E169" sheet="List1"/>
  </cacheSource>
  <cacheFields count="5">
    <cacheField name="rok" numFmtId="0">
      <sharedItems containsSemiMixedTypes="0" containsString="0" containsNumber="1" containsInteger="1" minValue="2019" maxValue="2022" count="2">
        <n v="2019"/>
        <n v="2022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alfa" numFmtId="0">
      <sharedItems count="7">
        <s v="A"/>
        <s v="B"/>
        <s v="C"/>
        <s v="D"/>
        <s v="E"/>
        <s v="F"/>
        <s v="H"/>
      </sharedItems>
    </cacheField>
    <cacheField name="PP" numFmtId="0">
      <sharedItems containsSemiMixedTypes="0" containsString="0" containsNumber="1" containsInteger="1" minValue="9" maxValue="2867"/>
    </cacheField>
    <cacheField name="CM" numFmtId="0">
      <sharedItems containsSemiMixedTypes="0" containsString="0" containsNumber="1" minValue="17.3155" maxValue="3324.3346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x v="0"/>
    <x v="0"/>
    <n v="2712"/>
    <n v="2882.8681000000001"/>
  </r>
  <r>
    <x v="0"/>
    <x v="0"/>
    <x v="1"/>
    <n v="17"/>
    <n v="45.587400000000002"/>
  </r>
  <r>
    <x v="0"/>
    <x v="0"/>
    <x v="2"/>
    <n v="297"/>
    <n v="523.3546"/>
  </r>
  <r>
    <x v="0"/>
    <x v="0"/>
    <x v="3"/>
    <n v="854"/>
    <n v="1898.8955000000001"/>
  </r>
  <r>
    <x v="0"/>
    <x v="0"/>
    <x v="4"/>
    <n v="353"/>
    <n v="194.12649999999999"/>
  </r>
  <r>
    <x v="0"/>
    <x v="0"/>
    <x v="5"/>
    <n v="19"/>
    <n v="75.393000000000001"/>
  </r>
  <r>
    <x v="0"/>
    <x v="0"/>
    <x v="6"/>
    <n v="71"/>
    <n v="73.704300000000003"/>
  </r>
  <r>
    <x v="0"/>
    <x v="1"/>
    <x v="0"/>
    <n v="2524"/>
    <n v="2724.7723000000001"/>
  </r>
  <r>
    <x v="0"/>
    <x v="1"/>
    <x v="1"/>
    <n v="18"/>
    <n v="49.504800000000003"/>
  </r>
  <r>
    <x v="0"/>
    <x v="1"/>
    <x v="2"/>
    <n v="358"/>
    <n v="559.77229999999997"/>
  </r>
  <r>
    <x v="0"/>
    <x v="1"/>
    <x v="3"/>
    <n v="884"/>
    <n v="1908.5373999999999"/>
  </r>
  <r>
    <x v="0"/>
    <x v="1"/>
    <x v="4"/>
    <n v="344"/>
    <n v="179.47219999999999"/>
  </r>
  <r>
    <x v="0"/>
    <x v="1"/>
    <x v="5"/>
    <n v="22"/>
    <n v="97.316599999999994"/>
  </r>
  <r>
    <x v="0"/>
    <x v="1"/>
    <x v="6"/>
    <n v="89"/>
    <n v="127.73269999999999"/>
  </r>
  <r>
    <x v="0"/>
    <x v="2"/>
    <x v="0"/>
    <n v="2812"/>
    <n v="3168.1261"/>
  </r>
  <r>
    <x v="0"/>
    <x v="2"/>
    <x v="1"/>
    <n v="34"/>
    <n v="93.384600000000006"/>
  </r>
  <r>
    <x v="0"/>
    <x v="2"/>
    <x v="2"/>
    <n v="372"/>
    <n v="614.68200000000002"/>
  </r>
  <r>
    <x v="0"/>
    <x v="2"/>
    <x v="3"/>
    <n v="858"/>
    <n v="1915.1495"/>
  </r>
  <r>
    <x v="0"/>
    <x v="2"/>
    <x v="4"/>
    <n v="355"/>
    <n v="188.1841"/>
  </r>
  <r>
    <x v="0"/>
    <x v="2"/>
    <x v="5"/>
    <n v="15"/>
    <n v="101.97190000000001"/>
  </r>
  <r>
    <x v="0"/>
    <x v="2"/>
    <x v="6"/>
    <n v="90"/>
    <n v="131.61590000000001"/>
  </r>
  <r>
    <x v="0"/>
    <x v="3"/>
    <x v="0"/>
    <n v="2772"/>
    <n v="2869.9209000000001"/>
  </r>
  <r>
    <x v="0"/>
    <x v="3"/>
    <x v="1"/>
    <n v="20"/>
    <n v="54.643099999999997"/>
  </r>
  <r>
    <x v="0"/>
    <x v="3"/>
    <x v="2"/>
    <n v="323"/>
    <n v="544.08720000000005"/>
  </r>
  <r>
    <x v="0"/>
    <x v="3"/>
    <x v="3"/>
    <n v="923"/>
    <n v="2223.3582000000001"/>
  </r>
  <r>
    <x v="0"/>
    <x v="3"/>
    <x v="4"/>
    <n v="393"/>
    <n v="212.14109999999999"/>
  </r>
  <r>
    <x v="0"/>
    <x v="3"/>
    <x v="5"/>
    <n v="19"/>
    <n v="34.572600000000001"/>
  </r>
  <r>
    <x v="0"/>
    <x v="3"/>
    <x v="6"/>
    <n v="75"/>
    <n v="79.820899999999995"/>
  </r>
  <r>
    <x v="0"/>
    <x v="4"/>
    <x v="0"/>
    <n v="2714"/>
    <n v="2804.6714000000002"/>
  </r>
  <r>
    <x v="0"/>
    <x v="4"/>
    <x v="1"/>
    <n v="31"/>
    <n v="86.651899999999998"/>
  </r>
  <r>
    <x v="0"/>
    <x v="4"/>
    <x v="2"/>
    <n v="336"/>
    <n v="519.18949999999995"/>
  </r>
  <r>
    <x v="0"/>
    <x v="4"/>
    <x v="3"/>
    <n v="895"/>
    <n v="2018.1968999999999"/>
  </r>
  <r>
    <x v="0"/>
    <x v="4"/>
    <x v="4"/>
    <n v="387"/>
    <n v="203.89400000000001"/>
  </r>
  <r>
    <x v="0"/>
    <x v="4"/>
    <x v="5"/>
    <n v="17"/>
    <n v="65.244600000000005"/>
  </r>
  <r>
    <x v="0"/>
    <x v="4"/>
    <x v="6"/>
    <n v="85"/>
    <n v="112.3433"/>
  </r>
  <r>
    <x v="0"/>
    <x v="5"/>
    <x v="0"/>
    <n v="2692"/>
    <n v="2906.3962000000001"/>
  </r>
  <r>
    <x v="0"/>
    <x v="5"/>
    <x v="1"/>
    <n v="30"/>
    <n v="84.578699999999998"/>
  </r>
  <r>
    <x v="0"/>
    <x v="5"/>
    <x v="2"/>
    <n v="317"/>
    <n v="514.06110000000001"/>
  </r>
  <r>
    <x v="0"/>
    <x v="5"/>
    <x v="3"/>
    <n v="943"/>
    <n v="2193.7253999999998"/>
  </r>
  <r>
    <x v="0"/>
    <x v="5"/>
    <x v="4"/>
    <n v="394"/>
    <n v="206.00720000000001"/>
  </r>
  <r>
    <x v="0"/>
    <x v="5"/>
    <x v="5"/>
    <n v="17"/>
    <n v="134.2561"/>
  </r>
  <r>
    <x v="0"/>
    <x v="5"/>
    <x v="6"/>
    <n v="108"/>
    <n v="142.8776"/>
  </r>
  <r>
    <x v="0"/>
    <x v="6"/>
    <x v="0"/>
    <n v="2209"/>
    <n v="2549.3157999999999"/>
  </r>
  <r>
    <x v="0"/>
    <x v="6"/>
    <x v="1"/>
    <n v="23"/>
    <n v="63.982700000000001"/>
  </r>
  <r>
    <x v="0"/>
    <x v="6"/>
    <x v="2"/>
    <n v="173"/>
    <n v="319.79809999999998"/>
  </r>
  <r>
    <x v="0"/>
    <x v="6"/>
    <x v="3"/>
    <n v="642"/>
    <n v="1471.6482000000001"/>
  </r>
  <r>
    <x v="0"/>
    <x v="6"/>
    <x v="4"/>
    <n v="488"/>
    <n v="257.28800000000001"/>
  </r>
  <r>
    <x v="0"/>
    <x v="6"/>
    <x v="5"/>
    <n v="24"/>
    <n v="125.17"/>
  </r>
  <r>
    <x v="0"/>
    <x v="6"/>
    <x v="6"/>
    <n v="80"/>
    <n v="109.123"/>
  </r>
  <r>
    <x v="0"/>
    <x v="7"/>
    <x v="0"/>
    <n v="2296"/>
    <n v="2513.8373999999999"/>
  </r>
  <r>
    <x v="0"/>
    <x v="7"/>
    <x v="1"/>
    <n v="25"/>
    <n v="76.492000000000004"/>
  </r>
  <r>
    <x v="0"/>
    <x v="7"/>
    <x v="2"/>
    <n v="196"/>
    <n v="344.65320000000003"/>
  </r>
  <r>
    <x v="0"/>
    <x v="7"/>
    <x v="3"/>
    <n v="731"/>
    <n v="1867.3648000000001"/>
  </r>
  <r>
    <x v="0"/>
    <x v="7"/>
    <x v="4"/>
    <n v="388"/>
    <n v="215.32149999999999"/>
  </r>
  <r>
    <x v="0"/>
    <x v="7"/>
    <x v="5"/>
    <n v="22"/>
    <n v="101.0591"/>
  </r>
  <r>
    <x v="0"/>
    <x v="7"/>
    <x v="6"/>
    <n v="57"/>
    <n v="55.585500000000003"/>
  </r>
  <r>
    <x v="0"/>
    <x v="8"/>
    <x v="0"/>
    <n v="2607"/>
    <n v="2781.7082"/>
  </r>
  <r>
    <x v="0"/>
    <x v="8"/>
    <x v="1"/>
    <n v="28"/>
    <n v="89.371399999999994"/>
  </r>
  <r>
    <x v="0"/>
    <x v="8"/>
    <x v="2"/>
    <n v="314"/>
    <n v="480.13889999999998"/>
  </r>
  <r>
    <x v="0"/>
    <x v="8"/>
    <x v="3"/>
    <n v="829"/>
    <n v="2006.5962999999999"/>
  </r>
  <r>
    <x v="0"/>
    <x v="8"/>
    <x v="4"/>
    <n v="370"/>
    <n v="191.0889"/>
  </r>
  <r>
    <x v="0"/>
    <x v="8"/>
    <x v="5"/>
    <n v="16"/>
    <n v="78.476799999999997"/>
  </r>
  <r>
    <x v="0"/>
    <x v="8"/>
    <x v="6"/>
    <n v="83"/>
    <n v="119.2967"/>
  </r>
  <r>
    <x v="0"/>
    <x v="9"/>
    <x v="0"/>
    <n v="2843"/>
    <n v="3006.8838999999998"/>
  </r>
  <r>
    <x v="0"/>
    <x v="9"/>
    <x v="1"/>
    <n v="26"/>
    <n v="72.4709"/>
  </r>
  <r>
    <x v="0"/>
    <x v="9"/>
    <x v="2"/>
    <n v="324"/>
    <n v="510.5068"/>
  </r>
  <r>
    <x v="0"/>
    <x v="9"/>
    <x v="3"/>
    <n v="897"/>
    <n v="2056.4713000000002"/>
  </r>
  <r>
    <x v="0"/>
    <x v="9"/>
    <x v="4"/>
    <n v="401"/>
    <n v="217.20439999999999"/>
  </r>
  <r>
    <x v="0"/>
    <x v="9"/>
    <x v="5"/>
    <n v="18"/>
    <n v="80.791399999999996"/>
  </r>
  <r>
    <x v="0"/>
    <x v="9"/>
    <x v="6"/>
    <n v="68"/>
    <n v="72.877799999999993"/>
  </r>
  <r>
    <x v="0"/>
    <x v="10"/>
    <x v="0"/>
    <n v="2867"/>
    <n v="3001.9351000000001"/>
  </r>
  <r>
    <x v="0"/>
    <x v="10"/>
    <x v="1"/>
    <n v="26"/>
    <n v="78.880700000000004"/>
  </r>
  <r>
    <x v="0"/>
    <x v="10"/>
    <x v="2"/>
    <n v="341"/>
    <n v="619.99220000000003"/>
  </r>
  <r>
    <x v="0"/>
    <x v="10"/>
    <x v="3"/>
    <n v="910"/>
    <n v="2094.9576999999999"/>
  </r>
  <r>
    <x v="0"/>
    <x v="10"/>
    <x v="4"/>
    <n v="403"/>
    <n v="221.41159999999999"/>
  </r>
  <r>
    <x v="0"/>
    <x v="10"/>
    <x v="5"/>
    <n v="22"/>
    <n v="137.53710000000001"/>
  </r>
  <r>
    <x v="0"/>
    <x v="10"/>
    <x v="6"/>
    <n v="104"/>
    <n v="142.786"/>
  </r>
  <r>
    <x v="0"/>
    <x v="11"/>
    <x v="0"/>
    <n v="2367"/>
    <n v="2641.9490999999998"/>
  </r>
  <r>
    <x v="0"/>
    <x v="11"/>
    <x v="1"/>
    <n v="26"/>
    <n v="79.031300000000002"/>
  </r>
  <r>
    <x v="0"/>
    <x v="11"/>
    <x v="2"/>
    <n v="237"/>
    <n v="455.10570000000001"/>
  </r>
  <r>
    <x v="0"/>
    <x v="11"/>
    <x v="3"/>
    <n v="765"/>
    <n v="1982.83"/>
  </r>
  <r>
    <x v="0"/>
    <x v="11"/>
    <x v="4"/>
    <n v="353"/>
    <n v="194.32820000000001"/>
  </r>
  <r>
    <x v="0"/>
    <x v="11"/>
    <x v="5"/>
    <n v="17"/>
    <n v="53.084899999999998"/>
  </r>
  <r>
    <x v="0"/>
    <x v="11"/>
    <x v="6"/>
    <n v="64"/>
    <n v="94.808400000000006"/>
  </r>
  <r>
    <x v="1"/>
    <x v="0"/>
    <x v="0"/>
    <n v="2190"/>
    <n v="2720.6658000000002"/>
  </r>
  <r>
    <x v="1"/>
    <x v="0"/>
    <x v="1"/>
    <n v="21"/>
    <n v="61.188000000000002"/>
  </r>
  <r>
    <x v="1"/>
    <x v="0"/>
    <x v="2"/>
    <n v="201"/>
    <n v="294.28500000000003"/>
  </r>
  <r>
    <x v="1"/>
    <x v="0"/>
    <x v="3"/>
    <n v="696"/>
    <n v="1536.8825999999999"/>
  </r>
  <r>
    <x v="1"/>
    <x v="0"/>
    <x v="4"/>
    <n v="363"/>
    <n v="190.76089999999999"/>
  </r>
  <r>
    <x v="1"/>
    <x v="0"/>
    <x v="5"/>
    <n v="18"/>
    <n v="66.027900000000002"/>
  </r>
  <r>
    <x v="1"/>
    <x v="0"/>
    <x v="6"/>
    <n v="55"/>
    <n v="68.761399999999995"/>
  </r>
  <r>
    <x v="1"/>
    <x v="1"/>
    <x v="0"/>
    <n v="2136"/>
    <n v="2543.5976999999998"/>
  </r>
  <r>
    <x v="1"/>
    <x v="1"/>
    <x v="1"/>
    <n v="32"/>
    <n v="100.5386"/>
  </r>
  <r>
    <x v="1"/>
    <x v="1"/>
    <x v="2"/>
    <n v="227"/>
    <n v="332.51679999999999"/>
  </r>
  <r>
    <x v="1"/>
    <x v="1"/>
    <x v="3"/>
    <n v="713"/>
    <n v="1739.7573"/>
  </r>
  <r>
    <x v="1"/>
    <x v="1"/>
    <x v="4"/>
    <n v="368"/>
    <n v="193.44220000000001"/>
  </r>
  <r>
    <x v="1"/>
    <x v="1"/>
    <x v="5"/>
    <n v="13"/>
    <n v="22.698799999999999"/>
  </r>
  <r>
    <x v="1"/>
    <x v="1"/>
    <x v="6"/>
    <n v="75"/>
    <n v="151.9537"/>
  </r>
  <r>
    <x v="1"/>
    <x v="2"/>
    <x v="0"/>
    <n v="2744"/>
    <n v="3252.9189999999999"/>
  </r>
  <r>
    <x v="1"/>
    <x v="2"/>
    <x v="1"/>
    <n v="26"/>
    <n v="74.719200000000001"/>
  </r>
  <r>
    <x v="1"/>
    <x v="2"/>
    <x v="2"/>
    <n v="308"/>
    <n v="484.1431"/>
  </r>
  <r>
    <x v="1"/>
    <x v="2"/>
    <x v="3"/>
    <n v="921"/>
    <n v="2187.6754000000001"/>
  </r>
  <r>
    <x v="1"/>
    <x v="2"/>
    <x v="4"/>
    <n v="372"/>
    <n v="188.83170000000001"/>
  </r>
  <r>
    <x v="1"/>
    <x v="2"/>
    <x v="5"/>
    <n v="16"/>
    <n v="40.209400000000002"/>
  </r>
  <r>
    <x v="1"/>
    <x v="2"/>
    <x v="6"/>
    <n v="57"/>
    <n v="87.6464"/>
  </r>
  <r>
    <x v="1"/>
    <x v="3"/>
    <x v="0"/>
    <n v="2551"/>
    <n v="2944.0699"/>
  </r>
  <r>
    <x v="1"/>
    <x v="3"/>
    <x v="1"/>
    <n v="22"/>
    <n v="62.977600000000002"/>
  </r>
  <r>
    <x v="1"/>
    <x v="3"/>
    <x v="2"/>
    <n v="289"/>
    <n v="453.26530000000002"/>
  </r>
  <r>
    <x v="1"/>
    <x v="3"/>
    <x v="3"/>
    <n v="864"/>
    <n v="2124.6968999999999"/>
  </r>
  <r>
    <x v="1"/>
    <x v="3"/>
    <x v="4"/>
    <n v="365"/>
    <n v="191.27119999999999"/>
  </r>
  <r>
    <x v="1"/>
    <x v="3"/>
    <x v="5"/>
    <n v="19"/>
    <n v="108.3231"/>
  </r>
  <r>
    <x v="1"/>
    <x v="3"/>
    <x v="6"/>
    <n v="61"/>
    <n v="138.1326"/>
  </r>
  <r>
    <x v="1"/>
    <x v="4"/>
    <x v="0"/>
    <n v="2726"/>
    <n v="3324.3346999999999"/>
  </r>
  <r>
    <x v="1"/>
    <x v="4"/>
    <x v="1"/>
    <n v="32"/>
    <n v="110.8125"/>
  </r>
  <r>
    <x v="1"/>
    <x v="4"/>
    <x v="2"/>
    <n v="345"/>
    <n v="519.78660000000002"/>
  </r>
  <r>
    <x v="1"/>
    <x v="4"/>
    <x v="3"/>
    <n v="932"/>
    <n v="2217.4335000000001"/>
  </r>
  <r>
    <x v="1"/>
    <x v="4"/>
    <x v="4"/>
    <n v="435"/>
    <n v="229.28110000000001"/>
  </r>
  <r>
    <x v="1"/>
    <x v="4"/>
    <x v="5"/>
    <n v="32"/>
    <n v="96.863200000000006"/>
  </r>
  <r>
    <x v="1"/>
    <x v="4"/>
    <x v="6"/>
    <n v="96"/>
    <n v="195.03720000000001"/>
  </r>
  <r>
    <x v="1"/>
    <x v="5"/>
    <x v="0"/>
    <n v="2557"/>
    <n v="3178.2289000000001"/>
  </r>
  <r>
    <x v="1"/>
    <x v="5"/>
    <x v="1"/>
    <n v="22"/>
    <n v="51.3324"/>
  </r>
  <r>
    <x v="1"/>
    <x v="5"/>
    <x v="2"/>
    <n v="337"/>
    <n v="600.85320000000002"/>
  </r>
  <r>
    <x v="1"/>
    <x v="5"/>
    <x v="3"/>
    <n v="990"/>
    <n v="2291.2208000000001"/>
  </r>
  <r>
    <x v="1"/>
    <x v="5"/>
    <x v="4"/>
    <n v="345"/>
    <n v="180.35820000000001"/>
  </r>
  <r>
    <x v="1"/>
    <x v="5"/>
    <x v="5"/>
    <n v="21"/>
    <n v="64.668099999999995"/>
  </r>
  <r>
    <x v="1"/>
    <x v="5"/>
    <x v="6"/>
    <n v="73"/>
    <n v="111.2266"/>
  </r>
  <r>
    <x v="1"/>
    <x v="6"/>
    <x v="0"/>
    <n v="1995"/>
    <n v="2403.1522"/>
  </r>
  <r>
    <x v="1"/>
    <x v="6"/>
    <x v="1"/>
    <n v="32"/>
    <n v="86.672200000000004"/>
  </r>
  <r>
    <x v="1"/>
    <x v="6"/>
    <x v="2"/>
    <n v="251"/>
    <n v="458.12860000000001"/>
  </r>
  <r>
    <x v="1"/>
    <x v="6"/>
    <x v="3"/>
    <n v="734"/>
    <n v="1707.2811999999999"/>
  </r>
  <r>
    <x v="1"/>
    <x v="6"/>
    <x v="4"/>
    <n v="359"/>
    <n v="181.95769999999999"/>
  </r>
  <r>
    <x v="1"/>
    <x v="6"/>
    <x v="5"/>
    <n v="20"/>
    <n v="125.5889"/>
  </r>
  <r>
    <x v="1"/>
    <x v="6"/>
    <x v="6"/>
    <n v="75"/>
    <n v="151.1662"/>
  </r>
  <r>
    <x v="1"/>
    <x v="7"/>
    <x v="0"/>
    <n v="2081"/>
    <n v="2437.0131999999999"/>
  </r>
  <r>
    <x v="1"/>
    <x v="7"/>
    <x v="1"/>
    <n v="30"/>
    <n v="94.999099999999999"/>
  </r>
  <r>
    <x v="1"/>
    <x v="7"/>
    <x v="2"/>
    <n v="226"/>
    <n v="389.8048"/>
  </r>
  <r>
    <x v="1"/>
    <x v="7"/>
    <x v="3"/>
    <n v="774"/>
    <n v="2035.912"/>
  </r>
  <r>
    <x v="1"/>
    <x v="7"/>
    <x v="4"/>
    <n v="353"/>
    <n v="202.0547"/>
  </r>
  <r>
    <x v="1"/>
    <x v="7"/>
    <x v="5"/>
    <n v="17"/>
    <n v="55.990699999999997"/>
  </r>
  <r>
    <x v="1"/>
    <x v="7"/>
    <x v="6"/>
    <n v="83"/>
    <n v="164.35669999999999"/>
  </r>
  <r>
    <x v="1"/>
    <x v="8"/>
    <x v="0"/>
    <n v="2403"/>
    <n v="2648.3087"/>
  </r>
  <r>
    <x v="1"/>
    <x v="8"/>
    <x v="1"/>
    <n v="19"/>
    <n v="47.5593"/>
  </r>
  <r>
    <x v="1"/>
    <x v="8"/>
    <x v="2"/>
    <n v="317"/>
    <n v="537.12710000000004"/>
  </r>
  <r>
    <x v="1"/>
    <x v="8"/>
    <x v="3"/>
    <n v="935"/>
    <n v="2277.0093000000002"/>
  </r>
  <r>
    <x v="1"/>
    <x v="8"/>
    <x v="4"/>
    <n v="428"/>
    <n v="222.06469999999999"/>
  </r>
  <r>
    <x v="1"/>
    <x v="8"/>
    <x v="5"/>
    <n v="24"/>
    <n v="42.238100000000003"/>
  </r>
  <r>
    <x v="1"/>
    <x v="8"/>
    <x v="6"/>
    <n v="78"/>
    <n v="159.80709999999999"/>
  </r>
  <r>
    <x v="1"/>
    <x v="9"/>
    <x v="0"/>
    <n v="2572"/>
    <n v="3056.7231999999999"/>
  </r>
  <r>
    <x v="1"/>
    <x v="9"/>
    <x v="1"/>
    <n v="24"/>
    <n v="70.805700000000002"/>
  </r>
  <r>
    <x v="1"/>
    <x v="9"/>
    <x v="2"/>
    <n v="377"/>
    <n v="660.12810000000002"/>
  </r>
  <r>
    <x v="1"/>
    <x v="9"/>
    <x v="3"/>
    <n v="916"/>
    <n v="2179.8910999999998"/>
  </r>
  <r>
    <x v="1"/>
    <x v="9"/>
    <x v="4"/>
    <n v="384"/>
    <n v="201.10329999999999"/>
  </r>
  <r>
    <x v="1"/>
    <x v="9"/>
    <x v="5"/>
    <n v="20"/>
    <n v="79.934100000000001"/>
  </r>
  <r>
    <x v="1"/>
    <x v="9"/>
    <x v="6"/>
    <n v="61"/>
    <n v="79.254499999999993"/>
  </r>
  <r>
    <x v="1"/>
    <x v="10"/>
    <x v="0"/>
    <n v="2721"/>
    <n v="3184.3094000000001"/>
  </r>
  <r>
    <x v="1"/>
    <x v="10"/>
    <x v="1"/>
    <n v="17"/>
    <n v="52.798000000000002"/>
  </r>
  <r>
    <x v="1"/>
    <x v="10"/>
    <x v="2"/>
    <n v="404"/>
    <n v="737.47400000000005"/>
  </r>
  <r>
    <x v="1"/>
    <x v="10"/>
    <x v="3"/>
    <n v="888"/>
    <n v="2215.317"/>
  </r>
  <r>
    <x v="1"/>
    <x v="10"/>
    <x v="4"/>
    <n v="311"/>
    <n v="170.6754"/>
  </r>
  <r>
    <x v="1"/>
    <x v="10"/>
    <x v="5"/>
    <n v="9"/>
    <n v="17.3155"/>
  </r>
  <r>
    <x v="1"/>
    <x v="10"/>
    <x v="6"/>
    <n v="77"/>
    <n v="164.08330000000001"/>
  </r>
  <r>
    <x v="1"/>
    <x v="11"/>
    <x v="0"/>
    <n v="2183"/>
    <n v="2458.9198000000001"/>
  </r>
  <r>
    <x v="1"/>
    <x v="11"/>
    <x v="1"/>
    <n v="13"/>
    <n v="32.0276"/>
  </r>
  <r>
    <x v="1"/>
    <x v="11"/>
    <x v="2"/>
    <n v="312"/>
    <n v="585.17060000000004"/>
  </r>
  <r>
    <x v="1"/>
    <x v="11"/>
    <x v="3"/>
    <n v="724"/>
    <n v="1773.7311"/>
  </r>
  <r>
    <x v="1"/>
    <x v="11"/>
    <x v="4"/>
    <n v="347"/>
    <n v="188.4693"/>
  </r>
  <r>
    <x v="1"/>
    <x v="11"/>
    <x v="5"/>
    <n v="20"/>
    <n v="63.066499999999998"/>
  </r>
  <r>
    <x v="1"/>
    <x v="11"/>
    <x v="6"/>
    <n v="73"/>
    <n v="180.8642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592C0D-7281-49B9-8E81-C2E3456A1022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rowGrandTotals="0" itemPrintTitles="1" createdVersion="6" indent="0" multipleFieldFilters="0">
  <location ref="A3:AA21" firstHeaderRow="1" firstDataRow="3" firstDataCol="1"/>
  <pivotFields count="5">
    <pivotField axis="axisRow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dataField="1" showAll="0"/>
  </pivotFields>
  <rowFields count="2">
    <field x="0"/>
    <field x="2"/>
  </rowFields>
  <rowItems count="1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2">
    <field x="-2"/>
    <field x="1"/>
  </colFields>
  <colItems count="2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t="grand">
      <x/>
    </i>
    <i t="grand" i="1">
      <x/>
    </i>
  </colItems>
  <dataFields count="2">
    <dataField name="Součet z PP" fld="3" baseField="0" baseItem="0"/>
    <dataField name="Součet z CM" fld="4" baseField="0" baseItem="0"/>
  </dataFields>
  <formats count="7">
    <format dxfId="6">
      <pivotArea outline="0" collapsedLevelsAreSubtotals="1" fieldPosition="0"/>
    </format>
    <format dxfId="5">
      <pivotArea field="-2" type="button" dataOnly="0" labelOnly="1" outline="0" axis="axisCol" fieldPosition="0"/>
    </format>
    <format dxfId="4">
      <pivotArea field="1" type="button" dataOnly="0" labelOnly="1" outline="0" axis="axisCol" fieldPosition="1"/>
    </format>
    <format dxfId="3">
      <pivotArea type="topRight" dataOnly="0" labelOnly="1" outline="0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0">
      <pivotArea dataOnly="0" labelOnly="1" fieldPosition="0">
        <references count="2">
          <reference field="4294967294" count="1" selected="0">
            <x v="1"/>
          </reference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031B-9CB8-4609-8A7C-53B11E8C15E6}">
  <dimension ref="A3:AD107"/>
  <sheetViews>
    <sheetView workbookViewId="0">
      <selection activeCell="AD48" sqref="AD48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13" width="5.5703125" style="5" bestFit="1" customWidth="1"/>
    <col min="14" max="14" width="12.28515625" style="5" bestFit="1" customWidth="1"/>
    <col min="15" max="17" width="6.5703125" style="5" bestFit="1" customWidth="1"/>
    <col min="18" max="20" width="5.7109375" style="5" bestFit="1" customWidth="1"/>
    <col min="21" max="21" width="6.5703125" style="5" bestFit="1" customWidth="1"/>
    <col min="22" max="22" width="5.7109375" style="5" bestFit="1" customWidth="1"/>
    <col min="23" max="23" width="6.5703125" style="5" bestFit="1" customWidth="1"/>
    <col min="24" max="25" width="5.5703125" style="5" bestFit="1" customWidth="1"/>
    <col min="26" max="26" width="19.7109375" style="5" bestFit="1" customWidth="1"/>
    <col min="27" max="27" width="20" bestFit="1" customWidth="1"/>
    <col min="28" max="28" width="26.28515625" customWidth="1"/>
  </cols>
  <sheetData>
    <row r="3" spans="1:27" x14ac:dyDescent="0.2">
      <c r="B3" s="4" t="s">
        <v>13</v>
      </c>
      <c r="AA3" s="5"/>
    </row>
    <row r="4" spans="1:27" x14ac:dyDescent="0.2">
      <c r="B4" s="5" t="s">
        <v>14</v>
      </c>
      <c r="N4" s="5" t="s">
        <v>15</v>
      </c>
      <c r="Z4" t="s">
        <v>16</v>
      </c>
      <c r="AA4" t="s">
        <v>17</v>
      </c>
    </row>
    <row r="5" spans="1:27" x14ac:dyDescent="0.2">
      <c r="A5" s="1" t="s">
        <v>12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</v>
      </c>
      <c r="O5" s="5">
        <v>2</v>
      </c>
      <c r="P5" s="5">
        <v>3</v>
      </c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  <c r="X5" s="5">
        <v>11</v>
      </c>
      <c r="Y5" s="5">
        <v>12</v>
      </c>
      <c r="Z5"/>
    </row>
    <row r="6" spans="1:27" x14ac:dyDescent="0.2">
      <c r="A6" s="2">
        <v>2019</v>
      </c>
      <c r="B6" s="5">
        <v>4323</v>
      </c>
      <c r="C6" s="5">
        <v>4239</v>
      </c>
      <c r="D6" s="5">
        <v>4536</v>
      </c>
      <c r="E6" s="5">
        <v>4525</v>
      </c>
      <c r="F6" s="5">
        <v>4465</v>
      </c>
      <c r="G6" s="5">
        <v>4501</v>
      </c>
      <c r="H6" s="5">
        <v>3639</v>
      </c>
      <c r="I6" s="5">
        <v>3715</v>
      </c>
      <c r="J6" s="5">
        <v>4247</v>
      </c>
      <c r="K6" s="5">
        <v>4577</v>
      </c>
      <c r="L6" s="5">
        <v>4673</v>
      </c>
      <c r="M6" s="5">
        <v>3829</v>
      </c>
      <c r="N6" s="5">
        <v>5693.9294000000009</v>
      </c>
      <c r="O6" s="5">
        <v>5647.1082999999999</v>
      </c>
      <c r="P6" s="5">
        <v>6213.1140999999998</v>
      </c>
      <c r="Q6" s="5">
        <v>6018.5439999999999</v>
      </c>
      <c r="R6" s="5">
        <v>5810.1916000000001</v>
      </c>
      <c r="S6" s="5">
        <v>6181.9022999999988</v>
      </c>
      <c r="T6" s="5">
        <v>4896.3258000000005</v>
      </c>
      <c r="U6" s="5">
        <v>5174.3135000000011</v>
      </c>
      <c r="V6" s="5">
        <v>5746.6772000000001</v>
      </c>
      <c r="W6" s="5">
        <v>6017.2064999999993</v>
      </c>
      <c r="X6" s="5">
        <v>6297.5004000000008</v>
      </c>
      <c r="Y6" s="5">
        <v>5501.1376</v>
      </c>
      <c r="Z6" s="5">
        <v>51269</v>
      </c>
      <c r="AA6" s="5">
        <v>69197.950700000001</v>
      </c>
    </row>
    <row r="7" spans="1:27" x14ac:dyDescent="0.2">
      <c r="A7" s="3" t="s">
        <v>5</v>
      </c>
      <c r="B7" s="5">
        <v>2712</v>
      </c>
      <c r="C7" s="5">
        <v>2524</v>
      </c>
      <c r="D7" s="5">
        <v>2812</v>
      </c>
      <c r="E7" s="5">
        <v>2772</v>
      </c>
      <c r="F7" s="5">
        <v>2714</v>
      </c>
      <c r="G7" s="5">
        <v>2692</v>
      </c>
      <c r="H7" s="5">
        <v>2209</v>
      </c>
      <c r="I7" s="5">
        <v>2296</v>
      </c>
      <c r="J7" s="5">
        <v>2607</v>
      </c>
      <c r="K7" s="5">
        <v>2843</v>
      </c>
      <c r="L7" s="5">
        <v>2867</v>
      </c>
      <c r="M7" s="5">
        <v>2367</v>
      </c>
      <c r="N7" s="5">
        <v>2882.8681000000001</v>
      </c>
      <c r="O7" s="5">
        <v>2724.7723000000001</v>
      </c>
      <c r="P7" s="5">
        <v>3168.1261</v>
      </c>
      <c r="Q7" s="5">
        <v>2869.9209000000001</v>
      </c>
      <c r="R7" s="5">
        <v>2804.6714000000002</v>
      </c>
      <c r="S7" s="5">
        <v>2906.3962000000001</v>
      </c>
      <c r="T7" s="5">
        <v>2549.3157999999999</v>
      </c>
      <c r="U7" s="5">
        <v>2513.8373999999999</v>
      </c>
      <c r="V7" s="5">
        <v>2781.7082</v>
      </c>
      <c r="W7" s="5">
        <v>3006.8838999999998</v>
      </c>
      <c r="X7" s="5">
        <v>3001.9351000000001</v>
      </c>
      <c r="Y7" s="5">
        <v>2641.9490999999998</v>
      </c>
      <c r="Z7" s="5">
        <v>31415</v>
      </c>
      <c r="AA7" s="5">
        <v>33852.3845</v>
      </c>
    </row>
    <row r="8" spans="1:27" x14ac:dyDescent="0.2">
      <c r="A8" s="3" t="s">
        <v>6</v>
      </c>
      <c r="B8" s="5">
        <v>17</v>
      </c>
      <c r="C8" s="5">
        <v>18</v>
      </c>
      <c r="D8" s="5">
        <v>34</v>
      </c>
      <c r="E8" s="5">
        <v>20</v>
      </c>
      <c r="F8" s="5">
        <v>31</v>
      </c>
      <c r="G8" s="5">
        <v>30</v>
      </c>
      <c r="H8" s="5">
        <v>23</v>
      </c>
      <c r="I8" s="5">
        <v>25</v>
      </c>
      <c r="J8" s="5">
        <v>28</v>
      </c>
      <c r="K8" s="5">
        <v>26</v>
      </c>
      <c r="L8" s="5">
        <v>26</v>
      </c>
      <c r="M8" s="5">
        <v>26</v>
      </c>
      <c r="N8" s="5">
        <v>45.587400000000002</v>
      </c>
      <c r="O8" s="5">
        <v>49.504800000000003</v>
      </c>
      <c r="P8" s="5">
        <v>93.384600000000006</v>
      </c>
      <c r="Q8" s="5">
        <v>54.643099999999997</v>
      </c>
      <c r="R8" s="5">
        <v>86.651899999999998</v>
      </c>
      <c r="S8" s="5">
        <v>84.578699999999998</v>
      </c>
      <c r="T8" s="5">
        <v>63.982700000000001</v>
      </c>
      <c r="U8" s="5">
        <v>76.492000000000004</v>
      </c>
      <c r="V8" s="5">
        <v>89.371399999999994</v>
      </c>
      <c r="W8" s="5">
        <v>72.4709</v>
      </c>
      <c r="X8" s="5">
        <v>78.880700000000004</v>
      </c>
      <c r="Y8" s="5">
        <v>79.031300000000002</v>
      </c>
      <c r="Z8" s="5">
        <v>304</v>
      </c>
      <c r="AA8" s="5">
        <v>874.57950000000005</v>
      </c>
    </row>
    <row r="9" spans="1:27" x14ac:dyDescent="0.2">
      <c r="A9" s="3" t="s">
        <v>7</v>
      </c>
      <c r="B9" s="5">
        <v>297</v>
      </c>
      <c r="C9" s="5">
        <v>358</v>
      </c>
      <c r="D9" s="5">
        <v>372</v>
      </c>
      <c r="E9" s="5">
        <v>323</v>
      </c>
      <c r="F9" s="5">
        <v>336</v>
      </c>
      <c r="G9" s="5">
        <v>317</v>
      </c>
      <c r="H9" s="5">
        <v>173</v>
      </c>
      <c r="I9" s="5">
        <v>196</v>
      </c>
      <c r="J9" s="5">
        <v>314</v>
      </c>
      <c r="K9" s="5">
        <v>324</v>
      </c>
      <c r="L9" s="5">
        <v>341</v>
      </c>
      <c r="M9" s="5">
        <v>237</v>
      </c>
      <c r="N9" s="5">
        <v>523.3546</v>
      </c>
      <c r="O9" s="5">
        <v>559.77229999999997</v>
      </c>
      <c r="P9" s="5">
        <v>614.68200000000002</v>
      </c>
      <c r="Q9" s="5">
        <v>544.08720000000005</v>
      </c>
      <c r="R9" s="5">
        <v>519.18949999999995</v>
      </c>
      <c r="S9" s="5">
        <v>514.06110000000001</v>
      </c>
      <c r="T9" s="5">
        <v>319.79809999999998</v>
      </c>
      <c r="U9" s="5">
        <v>344.65320000000003</v>
      </c>
      <c r="V9" s="5">
        <v>480.13889999999998</v>
      </c>
      <c r="W9" s="5">
        <v>510.5068</v>
      </c>
      <c r="X9" s="5">
        <v>619.99220000000003</v>
      </c>
      <c r="Y9" s="5">
        <v>455.10570000000001</v>
      </c>
      <c r="Z9" s="5">
        <v>3588</v>
      </c>
      <c r="AA9" s="5">
        <v>6005.3415999999997</v>
      </c>
    </row>
    <row r="10" spans="1:27" x14ac:dyDescent="0.2">
      <c r="A10" s="3" t="s">
        <v>8</v>
      </c>
      <c r="B10" s="5">
        <v>854</v>
      </c>
      <c r="C10" s="5">
        <v>884</v>
      </c>
      <c r="D10" s="5">
        <v>858</v>
      </c>
      <c r="E10" s="5">
        <v>923</v>
      </c>
      <c r="F10" s="5">
        <v>895</v>
      </c>
      <c r="G10" s="5">
        <v>943</v>
      </c>
      <c r="H10" s="5">
        <v>642</v>
      </c>
      <c r="I10" s="5">
        <v>731</v>
      </c>
      <c r="J10" s="5">
        <v>829</v>
      </c>
      <c r="K10" s="5">
        <v>897</v>
      </c>
      <c r="L10" s="5">
        <v>910</v>
      </c>
      <c r="M10" s="5">
        <v>765</v>
      </c>
      <c r="N10" s="5">
        <v>1898.8955000000001</v>
      </c>
      <c r="O10" s="5">
        <v>1908.5373999999999</v>
      </c>
      <c r="P10" s="5">
        <v>1915.1495</v>
      </c>
      <c r="Q10" s="5">
        <v>2223.3582000000001</v>
      </c>
      <c r="R10" s="5">
        <v>2018.1968999999999</v>
      </c>
      <c r="S10" s="5">
        <v>2193.7253999999998</v>
      </c>
      <c r="T10" s="5">
        <v>1471.6482000000001</v>
      </c>
      <c r="U10" s="5">
        <v>1867.3648000000001</v>
      </c>
      <c r="V10" s="5">
        <v>2006.5962999999999</v>
      </c>
      <c r="W10" s="5">
        <v>2056.4713000000002</v>
      </c>
      <c r="X10" s="5">
        <v>2094.9576999999999</v>
      </c>
      <c r="Y10" s="5">
        <v>1982.83</v>
      </c>
      <c r="Z10" s="5">
        <v>10131</v>
      </c>
      <c r="AA10" s="5">
        <v>23637.731200000002</v>
      </c>
    </row>
    <row r="11" spans="1:27" x14ac:dyDescent="0.2">
      <c r="A11" s="3" t="s">
        <v>9</v>
      </c>
      <c r="B11" s="5">
        <v>353</v>
      </c>
      <c r="C11" s="5">
        <v>344</v>
      </c>
      <c r="D11" s="5">
        <v>355</v>
      </c>
      <c r="E11" s="5">
        <v>393</v>
      </c>
      <c r="F11" s="5">
        <v>387</v>
      </c>
      <c r="G11" s="5">
        <v>394</v>
      </c>
      <c r="H11" s="5">
        <v>488</v>
      </c>
      <c r="I11" s="5">
        <v>388</v>
      </c>
      <c r="J11" s="5">
        <v>370</v>
      </c>
      <c r="K11" s="5">
        <v>401</v>
      </c>
      <c r="L11" s="5">
        <v>403</v>
      </c>
      <c r="M11" s="5">
        <v>353</v>
      </c>
      <c r="N11" s="5">
        <v>194.12649999999999</v>
      </c>
      <c r="O11" s="5">
        <v>179.47219999999999</v>
      </c>
      <c r="P11" s="5">
        <v>188.1841</v>
      </c>
      <c r="Q11" s="5">
        <v>212.14109999999999</v>
      </c>
      <c r="R11" s="5">
        <v>203.89400000000001</v>
      </c>
      <c r="S11" s="5">
        <v>206.00720000000001</v>
      </c>
      <c r="T11" s="5">
        <v>257.28800000000001</v>
      </c>
      <c r="U11" s="5">
        <v>215.32149999999999</v>
      </c>
      <c r="V11" s="5">
        <v>191.0889</v>
      </c>
      <c r="W11" s="5">
        <v>217.20439999999999</v>
      </c>
      <c r="X11" s="5">
        <v>221.41159999999999</v>
      </c>
      <c r="Y11" s="5">
        <v>194.32820000000001</v>
      </c>
      <c r="Z11" s="5">
        <v>4629</v>
      </c>
      <c r="AA11" s="5">
        <v>2480.4676999999997</v>
      </c>
    </row>
    <row r="12" spans="1:27" x14ac:dyDescent="0.2">
      <c r="A12" s="3" t="s">
        <v>10</v>
      </c>
      <c r="B12" s="5">
        <v>19</v>
      </c>
      <c r="C12" s="5">
        <v>22</v>
      </c>
      <c r="D12" s="5">
        <v>15</v>
      </c>
      <c r="E12" s="5">
        <v>19</v>
      </c>
      <c r="F12" s="5">
        <v>17</v>
      </c>
      <c r="G12" s="5">
        <v>17</v>
      </c>
      <c r="H12" s="5">
        <v>24</v>
      </c>
      <c r="I12" s="5">
        <v>22</v>
      </c>
      <c r="J12" s="5">
        <v>16</v>
      </c>
      <c r="K12" s="5">
        <v>18</v>
      </c>
      <c r="L12" s="5">
        <v>22</v>
      </c>
      <c r="M12" s="5">
        <v>17</v>
      </c>
      <c r="N12" s="5">
        <v>75.393000000000001</v>
      </c>
      <c r="O12" s="5">
        <v>97.316599999999994</v>
      </c>
      <c r="P12" s="5">
        <v>101.97190000000001</v>
      </c>
      <c r="Q12" s="5">
        <v>34.572600000000001</v>
      </c>
      <c r="R12" s="5">
        <v>65.244600000000005</v>
      </c>
      <c r="S12" s="5">
        <v>134.2561</v>
      </c>
      <c r="T12" s="5">
        <v>125.17</v>
      </c>
      <c r="U12" s="5">
        <v>101.0591</v>
      </c>
      <c r="V12" s="5">
        <v>78.476799999999997</v>
      </c>
      <c r="W12" s="5">
        <v>80.791399999999996</v>
      </c>
      <c r="X12" s="5">
        <v>137.53710000000001</v>
      </c>
      <c r="Y12" s="5">
        <v>53.084899999999998</v>
      </c>
      <c r="Z12" s="5">
        <v>228</v>
      </c>
      <c r="AA12" s="5">
        <v>1084.8741</v>
      </c>
    </row>
    <row r="13" spans="1:27" x14ac:dyDescent="0.2">
      <c r="A13" s="3" t="s">
        <v>11</v>
      </c>
      <c r="B13" s="5">
        <v>71</v>
      </c>
      <c r="C13" s="5">
        <v>89</v>
      </c>
      <c r="D13" s="5">
        <v>90</v>
      </c>
      <c r="E13" s="5">
        <v>75</v>
      </c>
      <c r="F13" s="5">
        <v>85</v>
      </c>
      <c r="G13" s="5">
        <v>108</v>
      </c>
      <c r="H13" s="5">
        <v>80</v>
      </c>
      <c r="I13" s="5">
        <v>57</v>
      </c>
      <c r="J13" s="5">
        <v>83</v>
      </c>
      <c r="K13" s="5">
        <v>68</v>
      </c>
      <c r="L13" s="5">
        <v>104</v>
      </c>
      <c r="M13" s="5">
        <v>64</v>
      </c>
      <c r="N13" s="5">
        <v>73.704300000000003</v>
      </c>
      <c r="O13" s="5">
        <v>127.73269999999999</v>
      </c>
      <c r="P13" s="5">
        <v>131.61590000000001</v>
      </c>
      <c r="Q13" s="5">
        <v>79.820899999999995</v>
      </c>
      <c r="R13" s="5">
        <v>112.3433</v>
      </c>
      <c r="S13" s="5">
        <v>142.8776</v>
      </c>
      <c r="T13" s="5">
        <v>109.123</v>
      </c>
      <c r="U13" s="5">
        <v>55.585500000000003</v>
      </c>
      <c r="V13" s="5">
        <v>119.2967</v>
      </c>
      <c r="W13" s="5">
        <v>72.877799999999993</v>
      </c>
      <c r="X13" s="5">
        <v>142.786</v>
      </c>
      <c r="Y13" s="5">
        <v>94.808400000000006</v>
      </c>
      <c r="Z13" s="5">
        <v>974</v>
      </c>
      <c r="AA13" s="5">
        <v>1262.5721000000003</v>
      </c>
    </row>
    <row r="14" spans="1:27" x14ac:dyDescent="0.2">
      <c r="A14" s="2">
        <v>2022</v>
      </c>
      <c r="B14" s="5">
        <v>3544</v>
      </c>
      <c r="C14" s="5">
        <v>3564</v>
      </c>
      <c r="D14" s="5">
        <v>4444</v>
      </c>
      <c r="E14" s="5">
        <v>4171</v>
      </c>
      <c r="F14" s="5">
        <v>4598</v>
      </c>
      <c r="G14" s="5">
        <v>4345</v>
      </c>
      <c r="H14" s="5">
        <v>3466</v>
      </c>
      <c r="I14" s="5">
        <v>3564</v>
      </c>
      <c r="J14" s="5">
        <v>4204</v>
      </c>
      <c r="K14" s="5">
        <v>4354</v>
      </c>
      <c r="L14" s="5">
        <v>4427</v>
      </c>
      <c r="M14" s="5">
        <v>3672</v>
      </c>
      <c r="N14" s="5">
        <v>4938.5716000000002</v>
      </c>
      <c r="O14" s="5">
        <v>5084.5051000000003</v>
      </c>
      <c r="P14" s="5">
        <v>6316.1441999999988</v>
      </c>
      <c r="Q14" s="5">
        <v>6022.7366000000002</v>
      </c>
      <c r="R14" s="5">
        <v>6693.5487999999996</v>
      </c>
      <c r="S14" s="5">
        <v>6477.8881999999994</v>
      </c>
      <c r="T14" s="5">
        <v>5113.9469999999992</v>
      </c>
      <c r="U14" s="5">
        <v>5380.1311999999998</v>
      </c>
      <c r="V14" s="5">
        <v>5934.1142999999993</v>
      </c>
      <c r="W14" s="5">
        <v>6327.84</v>
      </c>
      <c r="X14" s="5">
        <v>6541.9726000000001</v>
      </c>
      <c r="Y14" s="5">
        <v>5282.2491999999993</v>
      </c>
      <c r="Z14" s="5">
        <v>48353</v>
      </c>
      <c r="AA14" s="5">
        <v>70113.648799999995</v>
      </c>
    </row>
    <row r="15" spans="1:27" x14ac:dyDescent="0.2">
      <c r="A15" s="3" t="s">
        <v>5</v>
      </c>
      <c r="B15" s="5">
        <v>2190</v>
      </c>
      <c r="C15" s="5">
        <v>2136</v>
      </c>
      <c r="D15" s="5">
        <v>2744</v>
      </c>
      <c r="E15" s="5">
        <v>2551</v>
      </c>
      <c r="F15" s="5">
        <v>2726</v>
      </c>
      <c r="G15" s="5">
        <v>2557</v>
      </c>
      <c r="H15" s="5">
        <v>1995</v>
      </c>
      <c r="I15" s="5">
        <v>2081</v>
      </c>
      <c r="J15" s="5">
        <v>2403</v>
      </c>
      <c r="K15" s="5">
        <v>2572</v>
      </c>
      <c r="L15" s="5">
        <v>2721</v>
      </c>
      <c r="M15" s="5">
        <v>2183</v>
      </c>
      <c r="N15" s="5">
        <v>2720.6658000000002</v>
      </c>
      <c r="O15" s="5">
        <v>2543.5976999999998</v>
      </c>
      <c r="P15" s="5">
        <v>3252.9189999999999</v>
      </c>
      <c r="Q15" s="5">
        <v>2944.0699</v>
      </c>
      <c r="R15" s="5">
        <v>3324.3346999999999</v>
      </c>
      <c r="S15" s="5">
        <v>3178.2289000000001</v>
      </c>
      <c r="T15" s="5">
        <v>2403.1522</v>
      </c>
      <c r="U15" s="5">
        <v>2437.0131999999999</v>
      </c>
      <c r="V15" s="5">
        <v>2648.3087</v>
      </c>
      <c r="W15" s="5">
        <v>3056.7231999999999</v>
      </c>
      <c r="X15" s="5">
        <v>3184.3094000000001</v>
      </c>
      <c r="Y15" s="5">
        <v>2458.9198000000001</v>
      </c>
      <c r="Z15" s="5">
        <v>28859</v>
      </c>
      <c r="AA15" s="5">
        <v>34152.242500000008</v>
      </c>
    </row>
    <row r="16" spans="1:27" x14ac:dyDescent="0.2">
      <c r="A16" s="3" t="s">
        <v>6</v>
      </c>
      <c r="B16" s="5">
        <v>21</v>
      </c>
      <c r="C16" s="5">
        <v>32</v>
      </c>
      <c r="D16" s="5">
        <v>26</v>
      </c>
      <c r="E16" s="5">
        <v>22</v>
      </c>
      <c r="F16" s="5">
        <v>32</v>
      </c>
      <c r="G16" s="5">
        <v>22</v>
      </c>
      <c r="H16" s="5">
        <v>32</v>
      </c>
      <c r="I16" s="5">
        <v>30</v>
      </c>
      <c r="J16" s="5">
        <v>19</v>
      </c>
      <c r="K16" s="5">
        <v>24</v>
      </c>
      <c r="L16" s="5">
        <v>17</v>
      </c>
      <c r="M16" s="5">
        <v>13</v>
      </c>
      <c r="N16" s="5">
        <v>61.188000000000002</v>
      </c>
      <c r="O16" s="5">
        <v>100.5386</v>
      </c>
      <c r="P16" s="5">
        <v>74.719200000000001</v>
      </c>
      <c r="Q16" s="5">
        <v>62.977600000000002</v>
      </c>
      <c r="R16" s="5">
        <v>110.8125</v>
      </c>
      <c r="S16" s="5">
        <v>51.3324</v>
      </c>
      <c r="T16" s="5">
        <v>86.672200000000004</v>
      </c>
      <c r="U16" s="5">
        <v>94.999099999999999</v>
      </c>
      <c r="V16" s="5">
        <v>47.5593</v>
      </c>
      <c r="W16" s="5">
        <v>70.805700000000002</v>
      </c>
      <c r="X16" s="5">
        <v>52.798000000000002</v>
      </c>
      <c r="Y16" s="5">
        <v>32.0276</v>
      </c>
      <c r="Z16" s="5">
        <v>290</v>
      </c>
      <c r="AA16" s="5">
        <v>846.43020000000001</v>
      </c>
    </row>
    <row r="17" spans="1:27" x14ac:dyDescent="0.2">
      <c r="A17" s="3" t="s">
        <v>7</v>
      </c>
      <c r="B17" s="5">
        <v>201</v>
      </c>
      <c r="C17" s="5">
        <v>227</v>
      </c>
      <c r="D17" s="5">
        <v>308</v>
      </c>
      <c r="E17" s="5">
        <v>289</v>
      </c>
      <c r="F17" s="5">
        <v>345</v>
      </c>
      <c r="G17" s="5">
        <v>337</v>
      </c>
      <c r="H17" s="5">
        <v>251</v>
      </c>
      <c r="I17" s="5">
        <v>226</v>
      </c>
      <c r="J17" s="5">
        <v>317</v>
      </c>
      <c r="K17" s="5">
        <v>377</v>
      </c>
      <c r="L17" s="5">
        <v>404</v>
      </c>
      <c r="M17" s="5">
        <v>312</v>
      </c>
      <c r="N17" s="5">
        <v>294.28500000000003</v>
      </c>
      <c r="O17" s="5">
        <v>332.51679999999999</v>
      </c>
      <c r="P17" s="5">
        <v>484.1431</v>
      </c>
      <c r="Q17" s="5">
        <v>453.26530000000002</v>
      </c>
      <c r="R17" s="5">
        <v>519.78660000000002</v>
      </c>
      <c r="S17" s="5">
        <v>600.85320000000002</v>
      </c>
      <c r="T17" s="5">
        <v>458.12860000000001</v>
      </c>
      <c r="U17" s="5">
        <v>389.8048</v>
      </c>
      <c r="V17" s="5">
        <v>537.12710000000004</v>
      </c>
      <c r="W17" s="5">
        <v>660.12810000000002</v>
      </c>
      <c r="X17" s="5">
        <v>737.47400000000005</v>
      </c>
      <c r="Y17" s="5">
        <v>585.17060000000004</v>
      </c>
      <c r="Z17" s="5">
        <v>3594</v>
      </c>
      <c r="AA17" s="5">
        <v>6052.6832000000004</v>
      </c>
    </row>
    <row r="18" spans="1:27" x14ac:dyDescent="0.2">
      <c r="A18" s="3" t="s">
        <v>8</v>
      </c>
      <c r="B18" s="5">
        <v>696</v>
      </c>
      <c r="C18" s="5">
        <v>713</v>
      </c>
      <c r="D18" s="5">
        <v>921</v>
      </c>
      <c r="E18" s="5">
        <v>864</v>
      </c>
      <c r="F18" s="5">
        <v>932</v>
      </c>
      <c r="G18" s="5">
        <v>990</v>
      </c>
      <c r="H18" s="5">
        <v>734</v>
      </c>
      <c r="I18" s="5">
        <v>774</v>
      </c>
      <c r="J18" s="5">
        <v>935</v>
      </c>
      <c r="K18" s="5">
        <v>916</v>
      </c>
      <c r="L18" s="5">
        <v>888</v>
      </c>
      <c r="M18" s="5">
        <v>724</v>
      </c>
      <c r="N18" s="5">
        <v>1536.8825999999999</v>
      </c>
      <c r="O18" s="5">
        <v>1739.7573</v>
      </c>
      <c r="P18" s="5">
        <v>2187.6754000000001</v>
      </c>
      <c r="Q18" s="5">
        <v>2124.6968999999999</v>
      </c>
      <c r="R18" s="5">
        <v>2217.4335000000001</v>
      </c>
      <c r="S18" s="5">
        <v>2291.2208000000001</v>
      </c>
      <c r="T18" s="5">
        <v>1707.2811999999999</v>
      </c>
      <c r="U18" s="5">
        <v>2035.912</v>
      </c>
      <c r="V18" s="5">
        <v>2277.0093000000002</v>
      </c>
      <c r="W18" s="5">
        <v>2179.8910999999998</v>
      </c>
      <c r="X18" s="5">
        <v>2215.317</v>
      </c>
      <c r="Y18" s="5">
        <v>1773.7311</v>
      </c>
      <c r="Z18" s="5">
        <v>10087</v>
      </c>
      <c r="AA18" s="5">
        <v>24286.808199999999</v>
      </c>
    </row>
    <row r="19" spans="1:27" x14ac:dyDescent="0.2">
      <c r="A19" s="3" t="s">
        <v>9</v>
      </c>
      <c r="B19" s="5">
        <v>363</v>
      </c>
      <c r="C19" s="5">
        <v>368</v>
      </c>
      <c r="D19" s="5">
        <v>372</v>
      </c>
      <c r="E19" s="5">
        <v>365</v>
      </c>
      <c r="F19" s="5">
        <v>435</v>
      </c>
      <c r="G19" s="5">
        <v>345</v>
      </c>
      <c r="H19" s="5">
        <v>359</v>
      </c>
      <c r="I19" s="5">
        <v>353</v>
      </c>
      <c r="J19" s="5">
        <v>428</v>
      </c>
      <c r="K19" s="5">
        <v>384</v>
      </c>
      <c r="L19" s="5">
        <v>311</v>
      </c>
      <c r="M19" s="5">
        <v>347</v>
      </c>
      <c r="N19" s="5">
        <v>190.76089999999999</v>
      </c>
      <c r="O19" s="5">
        <v>193.44220000000001</v>
      </c>
      <c r="P19" s="5">
        <v>188.83170000000001</v>
      </c>
      <c r="Q19" s="5">
        <v>191.27119999999999</v>
      </c>
      <c r="R19" s="5">
        <v>229.28110000000001</v>
      </c>
      <c r="S19" s="5">
        <v>180.35820000000001</v>
      </c>
      <c r="T19" s="5">
        <v>181.95769999999999</v>
      </c>
      <c r="U19" s="5">
        <v>202.0547</v>
      </c>
      <c r="V19" s="5">
        <v>222.06469999999999</v>
      </c>
      <c r="W19" s="5">
        <v>201.10329999999999</v>
      </c>
      <c r="X19" s="5">
        <v>170.6754</v>
      </c>
      <c r="Y19" s="5">
        <v>188.4693</v>
      </c>
      <c r="Z19" s="5">
        <v>4430</v>
      </c>
      <c r="AA19" s="5">
        <v>2340.2703999999999</v>
      </c>
    </row>
    <row r="20" spans="1:27" x14ac:dyDescent="0.2">
      <c r="A20" s="3" t="s">
        <v>10</v>
      </c>
      <c r="B20" s="5">
        <v>18</v>
      </c>
      <c r="C20" s="5">
        <v>13</v>
      </c>
      <c r="D20" s="5">
        <v>16</v>
      </c>
      <c r="E20" s="5">
        <v>19</v>
      </c>
      <c r="F20" s="5">
        <v>32</v>
      </c>
      <c r="G20" s="5">
        <v>21</v>
      </c>
      <c r="H20" s="5">
        <v>20</v>
      </c>
      <c r="I20" s="5">
        <v>17</v>
      </c>
      <c r="J20" s="5">
        <v>24</v>
      </c>
      <c r="K20" s="5">
        <v>20</v>
      </c>
      <c r="L20" s="5">
        <v>9</v>
      </c>
      <c r="M20" s="5">
        <v>20</v>
      </c>
      <c r="N20" s="5">
        <v>66.027900000000002</v>
      </c>
      <c r="O20" s="5">
        <v>22.698799999999999</v>
      </c>
      <c r="P20" s="5">
        <v>40.209400000000002</v>
      </c>
      <c r="Q20" s="5">
        <v>108.3231</v>
      </c>
      <c r="R20" s="5">
        <v>96.863200000000006</v>
      </c>
      <c r="S20" s="5">
        <v>64.668099999999995</v>
      </c>
      <c r="T20" s="5">
        <v>125.5889</v>
      </c>
      <c r="U20" s="5">
        <v>55.990699999999997</v>
      </c>
      <c r="V20" s="5">
        <v>42.238100000000003</v>
      </c>
      <c r="W20" s="5">
        <v>79.934100000000001</v>
      </c>
      <c r="X20" s="5">
        <v>17.3155</v>
      </c>
      <c r="Y20" s="5">
        <v>63.066499999999998</v>
      </c>
      <c r="Z20" s="5">
        <v>229</v>
      </c>
      <c r="AA20" s="5">
        <v>782.92430000000013</v>
      </c>
    </row>
    <row r="21" spans="1:27" x14ac:dyDescent="0.2">
      <c r="A21" s="3" t="s">
        <v>11</v>
      </c>
      <c r="B21" s="5">
        <v>55</v>
      </c>
      <c r="C21" s="5">
        <v>75</v>
      </c>
      <c r="D21" s="5">
        <v>57</v>
      </c>
      <c r="E21" s="5">
        <v>61</v>
      </c>
      <c r="F21" s="5">
        <v>96</v>
      </c>
      <c r="G21" s="5">
        <v>73</v>
      </c>
      <c r="H21" s="5">
        <v>75</v>
      </c>
      <c r="I21" s="5">
        <v>83</v>
      </c>
      <c r="J21" s="5">
        <v>78</v>
      </c>
      <c r="K21" s="5">
        <v>61</v>
      </c>
      <c r="L21" s="5">
        <v>77</v>
      </c>
      <c r="M21" s="5">
        <v>73</v>
      </c>
      <c r="N21" s="5">
        <v>68.761399999999995</v>
      </c>
      <c r="O21" s="5">
        <v>151.9537</v>
      </c>
      <c r="P21" s="5">
        <v>87.6464</v>
      </c>
      <c r="Q21" s="5">
        <v>138.1326</v>
      </c>
      <c r="R21" s="5">
        <v>195.03720000000001</v>
      </c>
      <c r="S21" s="5">
        <v>111.2266</v>
      </c>
      <c r="T21" s="5">
        <v>151.1662</v>
      </c>
      <c r="U21" s="5">
        <v>164.35669999999999</v>
      </c>
      <c r="V21" s="5">
        <v>159.80709999999999</v>
      </c>
      <c r="W21" s="5">
        <v>79.254499999999993</v>
      </c>
      <c r="X21" s="5">
        <v>164.08330000000001</v>
      </c>
      <c r="Y21" s="5">
        <v>180.86429999999999</v>
      </c>
      <c r="Z21" s="5">
        <v>864</v>
      </c>
      <c r="AA21" s="5">
        <v>1652.29</v>
      </c>
    </row>
    <row r="22" spans="1:27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5" spans="1:27" x14ac:dyDescent="0.2">
      <c r="A25" s="2"/>
    </row>
    <row r="26" spans="1:27" x14ac:dyDescent="0.2">
      <c r="A26" s="2"/>
    </row>
    <row r="31" spans="1:27" x14ac:dyDescent="0.2">
      <c r="B31" s="5" t="s">
        <v>14</v>
      </c>
      <c r="N31" s="5" t="s">
        <v>15</v>
      </c>
      <c r="Z31" s="5" t="s">
        <v>16</v>
      </c>
      <c r="AA31" t="s">
        <v>17</v>
      </c>
    </row>
    <row r="32" spans="1:27" x14ac:dyDescent="0.2">
      <c r="A32" t="s">
        <v>12</v>
      </c>
      <c r="B32" s="5">
        <v>1</v>
      </c>
      <c r="C32" s="5">
        <v>2</v>
      </c>
      <c r="D32" s="5">
        <v>3</v>
      </c>
      <c r="E32" s="5">
        <v>4</v>
      </c>
      <c r="F32" s="5">
        <v>5</v>
      </c>
      <c r="G32" s="5">
        <v>6</v>
      </c>
      <c r="H32" s="5">
        <v>7</v>
      </c>
      <c r="I32" s="5">
        <v>8</v>
      </c>
      <c r="J32" s="5">
        <v>9</v>
      </c>
      <c r="K32" s="5">
        <v>10</v>
      </c>
      <c r="L32" s="5">
        <v>11</v>
      </c>
      <c r="M32" s="5">
        <v>12</v>
      </c>
      <c r="N32" s="5">
        <v>1</v>
      </c>
      <c r="O32" s="5">
        <v>2</v>
      </c>
      <c r="P32" s="5">
        <v>3</v>
      </c>
      <c r="Q32" s="5">
        <v>4</v>
      </c>
      <c r="R32" s="5">
        <v>5</v>
      </c>
      <c r="S32" s="5">
        <v>6</v>
      </c>
      <c r="T32" s="5">
        <v>7</v>
      </c>
      <c r="U32" s="5">
        <v>8</v>
      </c>
      <c r="V32" s="5">
        <v>9</v>
      </c>
      <c r="W32" s="5">
        <v>10</v>
      </c>
      <c r="X32" s="5">
        <v>11</v>
      </c>
      <c r="Y32" s="5">
        <v>12</v>
      </c>
    </row>
    <row r="33" spans="1:27" x14ac:dyDescent="0.2">
      <c r="A33">
        <v>2019</v>
      </c>
      <c r="B33" s="5">
        <v>4323</v>
      </c>
      <c r="C33" s="5">
        <v>4239</v>
      </c>
      <c r="D33" s="5">
        <v>4536</v>
      </c>
      <c r="E33" s="5">
        <v>4525</v>
      </c>
      <c r="F33" s="5">
        <v>4465</v>
      </c>
      <c r="G33" s="5">
        <v>4501</v>
      </c>
      <c r="H33" s="5">
        <v>3639</v>
      </c>
      <c r="I33" s="5">
        <v>3715</v>
      </c>
      <c r="J33" s="5">
        <v>4247</v>
      </c>
      <c r="K33" s="5">
        <v>4577</v>
      </c>
      <c r="L33" s="5">
        <v>4673</v>
      </c>
      <c r="M33" s="5">
        <v>3829</v>
      </c>
      <c r="N33" s="5">
        <v>5693.9294000000009</v>
      </c>
      <c r="O33" s="5">
        <v>5647.1082999999999</v>
      </c>
      <c r="P33" s="5">
        <v>6213.1140999999998</v>
      </c>
      <c r="Q33" s="5">
        <v>6018.5439999999999</v>
      </c>
      <c r="R33" s="5">
        <v>5810.1916000000001</v>
      </c>
      <c r="S33" s="5">
        <v>6181.9022999999988</v>
      </c>
      <c r="T33" s="5">
        <v>4896.3258000000005</v>
      </c>
      <c r="U33" s="5">
        <v>5174.3135000000011</v>
      </c>
      <c r="V33" s="5">
        <v>5746.6772000000001</v>
      </c>
      <c r="W33" s="5">
        <v>6017.2064999999993</v>
      </c>
      <c r="X33" s="5">
        <v>6297.5004000000008</v>
      </c>
      <c r="Y33" s="5">
        <v>5501.1376</v>
      </c>
      <c r="Z33" s="5">
        <v>51269</v>
      </c>
      <c r="AA33">
        <v>69197.950700000001</v>
      </c>
    </row>
    <row r="34" spans="1:27" x14ac:dyDescent="0.2">
      <c r="A34" t="s">
        <v>5</v>
      </c>
      <c r="B34" s="5">
        <v>2712</v>
      </c>
      <c r="C34" s="5">
        <v>2524</v>
      </c>
      <c r="D34" s="5">
        <v>2812</v>
      </c>
      <c r="E34" s="5">
        <v>2772</v>
      </c>
      <c r="F34" s="5">
        <v>2714</v>
      </c>
      <c r="G34" s="5">
        <v>2692</v>
      </c>
      <c r="H34" s="5">
        <v>2209</v>
      </c>
      <c r="I34" s="5">
        <v>2296</v>
      </c>
      <c r="J34" s="5">
        <v>2607</v>
      </c>
      <c r="K34" s="5">
        <v>2843</v>
      </c>
      <c r="L34" s="5">
        <v>2867</v>
      </c>
      <c r="M34" s="5">
        <v>2367</v>
      </c>
      <c r="N34" s="5">
        <v>2882.8681000000001</v>
      </c>
      <c r="O34" s="5">
        <v>2724.7723000000001</v>
      </c>
      <c r="P34" s="5">
        <v>3168.1261</v>
      </c>
      <c r="Q34" s="5">
        <v>2869.9209000000001</v>
      </c>
      <c r="R34" s="5">
        <v>2804.6714000000002</v>
      </c>
      <c r="S34" s="5">
        <v>2906.3962000000001</v>
      </c>
      <c r="T34" s="5">
        <v>2549.3157999999999</v>
      </c>
      <c r="U34" s="5">
        <v>2513.8373999999999</v>
      </c>
      <c r="V34" s="5">
        <v>2781.7082</v>
      </c>
      <c r="W34" s="5">
        <v>3006.8838999999998</v>
      </c>
      <c r="X34" s="5">
        <v>3001.9351000000001</v>
      </c>
      <c r="Y34" s="5">
        <v>2641.9490999999998</v>
      </c>
      <c r="Z34" s="5">
        <v>31415</v>
      </c>
      <c r="AA34">
        <v>33852.3845</v>
      </c>
    </row>
    <row r="35" spans="1:27" x14ac:dyDescent="0.2">
      <c r="A35" t="s">
        <v>6</v>
      </c>
      <c r="B35" s="5">
        <v>17</v>
      </c>
      <c r="C35" s="5">
        <v>18</v>
      </c>
      <c r="D35" s="5">
        <v>34</v>
      </c>
      <c r="E35" s="5">
        <v>20</v>
      </c>
      <c r="F35" s="5">
        <v>31</v>
      </c>
      <c r="G35" s="5">
        <v>30</v>
      </c>
      <c r="H35" s="5">
        <v>23</v>
      </c>
      <c r="I35" s="5">
        <v>25</v>
      </c>
      <c r="J35" s="5">
        <v>28</v>
      </c>
      <c r="K35" s="5">
        <v>26</v>
      </c>
      <c r="L35" s="5">
        <v>26</v>
      </c>
      <c r="M35" s="5">
        <v>26</v>
      </c>
      <c r="N35" s="5">
        <v>45.587400000000002</v>
      </c>
      <c r="O35" s="5">
        <v>49.504800000000003</v>
      </c>
      <c r="P35" s="5">
        <v>93.384600000000006</v>
      </c>
      <c r="Q35" s="5">
        <v>54.643099999999997</v>
      </c>
      <c r="R35" s="5">
        <v>86.651899999999998</v>
      </c>
      <c r="S35" s="5">
        <v>84.578699999999998</v>
      </c>
      <c r="T35" s="5">
        <v>63.982700000000001</v>
      </c>
      <c r="U35" s="5">
        <v>76.492000000000004</v>
      </c>
      <c r="V35" s="5">
        <v>89.371399999999994</v>
      </c>
      <c r="W35" s="5">
        <v>72.4709</v>
      </c>
      <c r="X35" s="5">
        <v>78.880700000000004</v>
      </c>
      <c r="Y35" s="5">
        <v>79.031300000000002</v>
      </c>
      <c r="Z35" s="5">
        <v>304</v>
      </c>
      <c r="AA35">
        <v>874.57950000000005</v>
      </c>
    </row>
    <row r="36" spans="1:27" x14ac:dyDescent="0.2">
      <c r="A36" t="s">
        <v>7</v>
      </c>
      <c r="B36" s="5">
        <v>297</v>
      </c>
      <c r="C36" s="5">
        <v>358</v>
      </c>
      <c r="D36" s="5">
        <v>372</v>
      </c>
      <c r="E36" s="5">
        <v>323</v>
      </c>
      <c r="F36" s="5">
        <v>336</v>
      </c>
      <c r="G36" s="5">
        <v>317</v>
      </c>
      <c r="H36" s="5">
        <v>173</v>
      </c>
      <c r="I36" s="5">
        <v>196</v>
      </c>
      <c r="J36" s="5">
        <v>314</v>
      </c>
      <c r="K36" s="5">
        <v>324</v>
      </c>
      <c r="L36" s="5">
        <v>341</v>
      </c>
      <c r="M36" s="5">
        <v>237</v>
      </c>
      <c r="N36" s="5">
        <v>523.3546</v>
      </c>
      <c r="O36" s="5">
        <v>559.77229999999997</v>
      </c>
      <c r="P36" s="5">
        <v>614.68200000000002</v>
      </c>
      <c r="Q36" s="5">
        <v>544.08720000000005</v>
      </c>
      <c r="R36" s="5">
        <v>519.18949999999995</v>
      </c>
      <c r="S36" s="5">
        <v>514.06110000000001</v>
      </c>
      <c r="T36" s="5">
        <v>319.79809999999998</v>
      </c>
      <c r="U36" s="5">
        <v>344.65320000000003</v>
      </c>
      <c r="V36" s="5">
        <v>480.13889999999998</v>
      </c>
      <c r="W36" s="5">
        <v>510.5068</v>
      </c>
      <c r="X36" s="5">
        <v>619.99220000000003</v>
      </c>
      <c r="Y36" s="5">
        <v>455.10570000000001</v>
      </c>
      <c r="Z36" s="5">
        <v>3588</v>
      </c>
      <c r="AA36">
        <v>6005.3415999999997</v>
      </c>
    </row>
    <row r="37" spans="1:27" x14ac:dyDescent="0.2">
      <c r="A37" t="s">
        <v>8</v>
      </c>
      <c r="B37" s="5">
        <v>854</v>
      </c>
      <c r="C37" s="5">
        <v>884</v>
      </c>
      <c r="D37" s="5">
        <v>858</v>
      </c>
      <c r="E37" s="5">
        <v>923</v>
      </c>
      <c r="F37" s="5">
        <v>895</v>
      </c>
      <c r="G37" s="5">
        <v>943</v>
      </c>
      <c r="H37" s="5">
        <v>642</v>
      </c>
      <c r="I37" s="5">
        <v>731</v>
      </c>
      <c r="J37" s="5">
        <v>829</v>
      </c>
      <c r="K37" s="5">
        <v>897</v>
      </c>
      <c r="L37" s="5">
        <v>910</v>
      </c>
      <c r="M37" s="5">
        <v>765</v>
      </c>
      <c r="N37" s="5">
        <v>1898.8955000000001</v>
      </c>
      <c r="O37" s="5">
        <v>1908.5373999999999</v>
      </c>
      <c r="P37" s="5">
        <v>1915.1495</v>
      </c>
      <c r="Q37" s="5">
        <v>2223.3582000000001</v>
      </c>
      <c r="R37" s="5">
        <v>2018.1968999999999</v>
      </c>
      <c r="S37" s="5">
        <v>2193.7253999999998</v>
      </c>
      <c r="T37" s="5">
        <v>1471.6482000000001</v>
      </c>
      <c r="U37" s="5">
        <v>1867.3648000000001</v>
      </c>
      <c r="V37" s="5">
        <v>2006.5962999999999</v>
      </c>
      <c r="W37" s="5">
        <v>2056.4713000000002</v>
      </c>
      <c r="X37" s="5">
        <v>2094.9576999999999</v>
      </c>
      <c r="Y37" s="5">
        <v>1982.83</v>
      </c>
      <c r="Z37" s="5">
        <v>10131</v>
      </c>
      <c r="AA37">
        <v>23637.731200000002</v>
      </c>
    </row>
    <row r="38" spans="1:27" x14ac:dyDescent="0.2">
      <c r="A38" t="s">
        <v>9</v>
      </c>
      <c r="B38" s="5">
        <v>353</v>
      </c>
      <c r="C38" s="5">
        <v>344</v>
      </c>
      <c r="D38" s="5">
        <v>355</v>
      </c>
      <c r="E38" s="5">
        <v>393</v>
      </c>
      <c r="F38" s="5">
        <v>387</v>
      </c>
      <c r="G38" s="5">
        <v>394</v>
      </c>
      <c r="H38" s="5">
        <v>488</v>
      </c>
      <c r="I38" s="5">
        <v>388</v>
      </c>
      <c r="J38" s="5">
        <v>370</v>
      </c>
      <c r="K38" s="5">
        <v>401</v>
      </c>
      <c r="L38" s="5">
        <v>403</v>
      </c>
      <c r="M38" s="5">
        <v>353</v>
      </c>
      <c r="N38" s="5">
        <v>194.12649999999999</v>
      </c>
      <c r="O38" s="5">
        <v>179.47219999999999</v>
      </c>
      <c r="P38" s="5">
        <v>188.1841</v>
      </c>
      <c r="Q38" s="5">
        <v>212.14109999999999</v>
      </c>
      <c r="R38" s="5">
        <v>203.89400000000001</v>
      </c>
      <c r="S38" s="5">
        <v>206.00720000000001</v>
      </c>
      <c r="T38" s="5">
        <v>257.28800000000001</v>
      </c>
      <c r="U38" s="5">
        <v>215.32149999999999</v>
      </c>
      <c r="V38" s="5">
        <v>191.0889</v>
      </c>
      <c r="W38" s="5">
        <v>217.20439999999999</v>
      </c>
      <c r="X38" s="5">
        <v>221.41159999999999</v>
      </c>
      <c r="Y38" s="5">
        <v>194.32820000000001</v>
      </c>
      <c r="Z38" s="5">
        <v>4629</v>
      </c>
      <c r="AA38">
        <v>2480.4676999999997</v>
      </c>
    </row>
    <row r="39" spans="1:27" x14ac:dyDescent="0.2">
      <c r="A39" t="s">
        <v>10</v>
      </c>
      <c r="B39" s="5">
        <v>19</v>
      </c>
      <c r="C39" s="5">
        <v>22</v>
      </c>
      <c r="D39" s="5">
        <v>15</v>
      </c>
      <c r="E39" s="5">
        <v>19</v>
      </c>
      <c r="F39" s="5">
        <v>17</v>
      </c>
      <c r="G39" s="5">
        <v>17</v>
      </c>
      <c r="H39" s="5">
        <v>24</v>
      </c>
      <c r="I39" s="5">
        <v>22</v>
      </c>
      <c r="J39" s="5">
        <v>16</v>
      </c>
      <c r="K39" s="5">
        <v>18</v>
      </c>
      <c r="L39" s="5">
        <v>22</v>
      </c>
      <c r="M39" s="5">
        <v>17</v>
      </c>
      <c r="N39" s="5">
        <v>75.393000000000001</v>
      </c>
      <c r="O39" s="5">
        <v>97.316599999999994</v>
      </c>
      <c r="P39" s="5">
        <v>101.97190000000001</v>
      </c>
      <c r="Q39" s="5">
        <v>34.572600000000001</v>
      </c>
      <c r="R39" s="5">
        <v>65.244600000000005</v>
      </c>
      <c r="S39" s="5">
        <v>134.2561</v>
      </c>
      <c r="T39" s="5">
        <v>125.17</v>
      </c>
      <c r="U39" s="5">
        <v>101.0591</v>
      </c>
      <c r="V39" s="5">
        <v>78.476799999999997</v>
      </c>
      <c r="W39" s="5">
        <v>80.791399999999996</v>
      </c>
      <c r="X39" s="5">
        <v>137.53710000000001</v>
      </c>
      <c r="Y39" s="5">
        <v>53.084899999999998</v>
      </c>
      <c r="Z39" s="5">
        <v>228</v>
      </c>
      <c r="AA39">
        <v>1084.8741</v>
      </c>
    </row>
    <row r="40" spans="1:27" x14ac:dyDescent="0.2">
      <c r="A40" t="s">
        <v>11</v>
      </c>
      <c r="B40" s="5">
        <v>71</v>
      </c>
      <c r="C40" s="5">
        <v>89</v>
      </c>
      <c r="D40" s="5">
        <v>90</v>
      </c>
      <c r="E40" s="5">
        <v>75</v>
      </c>
      <c r="F40" s="5">
        <v>85</v>
      </c>
      <c r="G40" s="5">
        <v>108</v>
      </c>
      <c r="H40" s="5">
        <v>80</v>
      </c>
      <c r="I40" s="5">
        <v>57</v>
      </c>
      <c r="J40" s="5">
        <v>83</v>
      </c>
      <c r="K40" s="5">
        <v>68</v>
      </c>
      <c r="L40" s="5">
        <v>104</v>
      </c>
      <c r="M40" s="5">
        <v>64</v>
      </c>
      <c r="N40" s="5">
        <v>73.704300000000003</v>
      </c>
      <c r="O40" s="5">
        <v>127.73269999999999</v>
      </c>
      <c r="P40" s="5">
        <v>131.61590000000001</v>
      </c>
      <c r="Q40" s="5">
        <v>79.820899999999995</v>
      </c>
      <c r="R40" s="5">
        <v>112.3433</v>
      </c>
      <c r="S40" s="5">
        <v>142.8776</v>
      </c>
      <c r="T40" s="5">
        <v>109.123</v>
      </c>
      <c r="U40" s="5">
        <v>55.585500000000003</v>
      </c>
      <c r="V40" s="5">
        <v>119.2967</v>
      </c>
      <c r="W40" s="5">
        <v>72.877799999999993</v>
      </c>
      <c r="X40" s="5">
        <v>142.786</v>
      </c>
      <c r="Y40" s="5">
        <v>94.808400000000006</v>
      </c>
      <c r="Z40" s="5">
        <v>974</v>
      </c>
      <c r="AA40">
        <v>1262.5721000000003</v>
      </c>
    </row>
    <row r="41" spans="1:27" x14ac:dyDescent="0.2">
      <c r="A41">
        <v>2022</v>
      </c>
      <c r="B41" s="5">
        <v>3544</v>
      </c>
      <c r="C41" s="5">
        <v>3564</v>
      </c>
      <c r="D41" s="5">
        <v>4444</v>
      </c>
      <c r="E41" s="5">
        <v>4171</v>
      </c>
      <c r="F41" s="5">
        <v>4598</v>
      </c>
      <c r="G41" s="5">
        <v>4345</v>
      </c>
      <c r="H41" s="5">
        <v>3466</v>
      </c>
      <c r="I41" s="5">
        <v>3564</v>
      </c>
      <c r="J41" s="5">
        <v>4204</v>
      </c>
      <c r="K41" s="5">
        <v>4354</v>
      </c>
      <c r="L41" s="5">
        <v>4427</v>
      </c>
      <c r="M41" s="5">
        <v>3672</v>
      </c>
      <c r="N41" s="5">
        <v>4938.5716000000002</v>
      </c>
      <c r="O41" s="5">
        <v>5084.5051000000003</v>
      </c>
      <c r="P41" s="5">
        <v>6316.1441999999988</v>
      </c>
      <c r="Q41" s="5">
        <v>6022.7366000000002</v>
      </c>
      <c r="R41" s="5">
        <v>6693.5487999999996</v>
      </c>
      <c r="S41" s="5">
        <v>6477.8881999999994</v>
      </c>
      <c r="T41" s="5">
        <v>5113.9469999999992</v>
      </c>
      <c r="U41" s="5">
        <v>5380.1311999999998</v>
      </c>
      <c r="V41" s="5">
        <v>5934.1142999999993</v>
      </c>
      <c r="W41" s="5">
        <v>6327.84</v>
      </c>
      <c r="X41" s="5">
        <v>6541.9726000000001</v>
      </c>
      <c r="Y41" s="5">
        <v>5282.2491999999993</v>
      </c>
      <c r="Z41" s="5">
        <v>48353</v>
      </c>
      <c r="AA41">
        <v>70113.648799999995</v>
      </c>
    </row>
    <row r="42" spans="1:27" x14ac:dyDescent="0.2">
      <c r="A42" t="s">
        <v>5</v>
      </c>
      <c r="B42" s="5">
        <v>2190</v>
      </c>
      <c r="C42" s="5">
        <v>2136</v>
      </c>
      <c r="D42" s="5">
        <v>2744</v>
      </c>
      <c r="E42" s="5">
        <v>2551</v>
      </c>
      <c r="F42" s="5">
        <v>2726</v>
      </c>
      <c r="G42" s="5">
        <v>2557</v>
      </c>
      <c r="H42" s="5">
        <v>1995</v>
      </c>
      <c r="I42" s="5">
        <v>2081</v>
      </c>
      <c r="J42" s="5">
        <v>2403</v>
      </c>
      <c r="K42" s="5">
        <v>2572</v>
      </c>
      <c r="L42" s="5">
        <v>2721</v>
      </c>
      <c r="M42" s="5">
        <v>2183</v>
      </c>
      <c r="N42" s="5">
        <v>2720.6658000000002</v>
      </c>
      <c r="O42" s="5">
        <v>2543.5976999999998</v>
      </c>
      <c r="P42" s="5">
        <v>3252.9189999999999</v>
      </c>
      <c r="Q42" s="5">
        <v>2944.0699</v>
      </c>
      <c r="R42" s="5">
        <v>3324.3346999999999</v>
      </c>
      <c r="S42" s="5">
        <v>3178.2289000000001</v>
      </c>
      <c r="T42" s="5">
        <v>2403.1522</v>
      </c>
      <c r="U42" s="5">
        <v>2437.0131999999999</v>
      </c>
      <c r="V42" s="5">
        <v>2648.3087</v>
      </c>
      <c r="W42" s="5">
        <v>3056.7231999999999</v>
      </c>
      <c r="X42" s="5">
        <v>3184.3094000000001</v>
      </c>
      <c r="Y42" s="5">
        <v>2458.9198000000001</v>
      </c>
      <c r="Z42" s="5">
        <v>28859</v>
      </c>
      <c r="AA42">
        <v>34152.242500000008</v>
      </c>
    </row>
    <row r="43" spans="1:27" x14ac:dyDescent="0.2">
      <c r="A43" t="s">
        <v>6</v>
      </c>
      <c r="B43" s="5">
        <v>21</v>
      </c>
      <c r="C43" s="5">
        <v>32</v>
      </c>
      <c r="D43" s="5">
        <v>26</v>
      </c>
      <c r="E43" s="5">
        <v>22</v>
      </c>
      <c r="F43" s="5">
        <v>32</v>
      </c>
      <c r="G43" s="5">
        <v>22</v>
      </c>
      <c r="H43" s="5">
        <v>32</v>
      </c>
      <c r="I43" s="5">
        <v>30</v>
      </c>
      <c r="J43" s="5">
        <v>19</v>
      </c>
      <c r="K43" s="5">
        <v>24</v>
      </c>
      <c r="L43" s="5">
        <v>17</v>
      </c>
      <c r="M43" s="5">
        <v>13</v>
      </c>
      <c r="N43" s="5">
        <v>61.188000000000002</v>
      </c>
      <c r="O43" s="5">
        <v>100.5386</v>
      </c>
      <c r="P43" s="5">
        <v>74.719200000000001</v>
      </c>
      <c r="Q43" s="5">
        <v>62.977600000000002</v>
      </c>
      <c r="R43" s="5">
        <v>110.8125</v>
      </c>
      <c r="S43" s="5">
        <v>51.3324</v>
      </c>
      <c r="T43" s="5">
        <v>86.672200000000004</v>
      </c>
      <c r="U43" s="5">
        <v>94.999099999999999</v>
      </c>
      <c r="V43" s="5">
        <v>47.5593</v>
      </c>
      <c r="W43" s="5">
        <v>70.805700000000002</v>
      </c>
      <c r="X43" s="5">
        <v>52.798000000000002</v>
      </c>
      <c r="Y43" s="5">
        <v>32.0276</v>
      </c>
      <c r="Z43" s="5">
        <v>290</v>
      </c>
      <c r="AA43">
        <v>846.43020000000001</v>
      </c>
    </row>
    <row r="44" spans="1:27" x14ac:dyDescent="0.2">
      <c r="A44" t="s">
        <v>7</v>
      </c>
      <c r="B44" s="5">
        <v>201</v>
      </c>
      <c r="C44" s="5">
        <v>227</v>
      </c>
      <c r="D44" s="5">
        <v>308</v>
      </c>
      <c r="E44" s="5">
        <v>289</v>
      </c>
      <c r="F44" s="5">
        <v>345</v>
      </c>
      <c r="G44" s="5">
        <v>337</v>
      </c>
      <c r="H44" s="5">
        <v>251</v>
      </c>
      <c r="I44" s="5">
        <v>226</v>
      </c>
      <c r="J44" s="5">
        <v>317</v>
      </c>
      <c r="K44" s="5">
        <v>377</v>
      </c>
      <c r="L44" s="5">
        <v>404</v>
      </c>
      <c r="M44" s="5">
        <v>312</v>
      </c>
      <c r="N44" s="5">
        <v>294.28500000000003</v>
      </c>
      <c r="O44" s="5">
        <v>332.51679999999999</v>
      </c>
      <c r="P44" s="5">
        <v>484.1431</v>
      </c>
      <c r="Q44" s="5">
        <v>453.26530000000002</v>
      </c>
      <c r="R44" s="5">
        <v>519.78660000000002</v>
      </c>
      <c r="S44" s="5">
        <v>600.85320000000002</v>
      </c>
      <c r="T44" s="5">
        <v>458.12860000000001</v>
      </c>
      <c r="U44" s="5">
        <v>389.8048</v>
      </c>
      <c r="V44" s="5">
        <v>537.12710000000004</v>
      </c>
      <c r="W44" s="5">
        <v>660.12810000000002</v>
      </c>
      <c r="X44" s="5">
        <v>737.47400000000005</v>
      </c>
      <c r="Y44" s="5">
        <v>585.17060000000004</v>
      </c>
      <c r="Z44" s="5">
        <v>3594</v>
      </c>
      <c r="AA44">
        <v>6052.6832000000004</v>
      </c>
    </row>
    <row r="45" spans="1:27" x14ac:dyDescent="0.2">
      <c r="A45" t="s">
        <v>8</v>
      </c>
      <c r="B45" s="5">
        <v>696</v>
      </c>
      <c r="C45" s="5">
        <v>713</v>
      </c>
      <c r="D45" s="5">
        <v>921</v>
      </c>
      <c r="E45" s="5">
        <v>864</v>
      </c>
      <c r="F45" s="5">
        <v>932</v>
      </c>
      <c r="G45" s="5">
        <v>990</v>
      </c>
      <c r="H45" s="5">
        <v>734</v>
      </c>
      <c r="I45" s="5">
        <v>774</v>
      </c>
      <c r="J45" s="5">
        <v>935</v>
      </c>
      <c r="K45" s="5">
        <v>916</v>
      </c>
      <c r="L45" s="5">
        <v>888</v>
      </c>
      <c r="M45" s="5">
        <v>724</v>
      </c>
      <c r="N45" s="5">
        <v>1536.8825999999999</v>
      </c>
      <c r="O45" s="5">
        <v>1739.7573</v>
      </c>
      <c r="P45" s="5">
        <v>2187.6754000000001</v>
      </c>
      <c r="Q45" s="5">
        <v>2124.6968999999999</v>
      </c>
      <c r="R45" s="5">
        <v>2217.4335000000001</v>
      </c>
      <c r="S45" s="5">
        <v>2291.2208000000001</v>
      </c>
      <c r="T45" s="5">
        <v>1707.2811999999999</v>
      </c>
      <c r="U45" s="5">
        <v>2035.912</v>
      </c>
      <c r="V45" s="5">
        <v>2277.0093000000002</v>
      </c>
      <c r="W45" s="5">
        <v>2179.8910999999998</v>
      </c>
      <c r="X45" s="5">
        <v>2215.317</v>
      </c>
      <c r="Y45" s="5">
        <v>1773.7311</v>
      </c>
      <c r="Z45" s="5">
        <v>10087</v>
      </c>
      <c r="AA45">
        <v>24286.808199999999</v>
      </c>
    </row>
    <row r="46" spans="1:27" x14ac:dyDescent="0.2">
      <c r="A46" t="s">
        <v>9</v>
      </c>
      <c r="B46" s="5">
        <v>363</v>
      </c>
      <c r="C46" s="5">
        <v>368</v>
      </c>
      <c r="D46" s="5">
        <v>372</v>
      </c>
      <c r="E46" s="5">
        <v>365</v>
      </c>
      <c r="F46" s="5">
        <v>435</v>
      </c>
      <c r="G46" s="5">
        <v>345</v>
      </c>
      <c r="H46" s="5">
        <v>359</v>
      </c>
      <c r="I46" s="5">
        <v>353</v>
      </c>
      <c r="J46" s="5">
        <v>428</v>
      </c>
      <c r="K46" s="5">
        <v>384</v>
      </c>
      <c r="L46" s="5">
        <v>311</v>
      </c>
      <c r="M46" s="5">
        <v>347</v>
      </c>
      <c r="N46" s="5">
        <v>190.76089999999999</v>
      </c>
      <c r="O46" s="5">
        <v>193.44220000000001</v>
      </c>
      <c r="P46" s="5">
        <v>188.83170000000001</v>
      </c>
      <c r="Q46" s="5">
        <v>191.27119999999999</v>
      </c>
      <c r="R46" s="5">
        <v>229.28110000000001</v>
      </c>
      <c r="S46" s="5">
        <v>180.35820000000001</v>
      </c>
      <c r="T46" s="5">
        <v>181.95769999999999</v>
      </c>
      <c r="U46" s="5">
        <v>202.0547</v>
      </c>
      <c r="V46" s="5">
        <v>222.06469999999999</v>
      </c>
      <c r="W46" s="5">
        <v>201.10329999999999</v>
      </c>
      <c r="X46" s="5">
        <v>170.6754</v>
      </c>
      <c r="Y46" s="5">
        <v>188.4693</v>
      </c>
      <c r="Z46" s="5">
        <v>4430</v>
      </c>
      <c r="AA46">
        <v>2340.2703999999999</v>
      </c>
    </row>
    <row r="47" spans="1:27" x14ac:dyDescent="0.2">
      <c r="A47" t="s">
        <v>10</v>
      </c>
      <c r="B47" s="5">
        <v>18</v>
      </c>
      <c r="C47" s="5">
        <v>13</v>
      </c>
      <c r="D47" s="5">
        <v>16</v>
      </c>
      <c r="E47" s="5">
        <v>19</v>
      </c>
      <c r="F47" s="5">
        <v>32</v>
      </c>
      <c r="G47" s="5">
        <v>21</v>
      </c>
      <c r="H47" s="5">
        <v>20</v>
      </c>
      <c r="I47" s="5">
        <v>17</v>
      </c>
      <c r="J47" s="5">
        <v>24</v>
      </c>
      <c r="K47" s="5">
        <v>20</v>
      </c>
      <c r="L47" s="5">
        <v>9</v>
      </c>
      <c r="M47" s="5">
        <v>20</v>
      </c>
      <c r="N47" s="5">
        <v>66.027900000000002</v>
      </c>
      <c r="O47" s="5">
        <v>22.698799999999999</v>
      </c>
      <c r="P47" s="5">
        <v>40.209400000000002</v>
      </c>
      <c r="Q47" s="5">
        <v>108.3231</v>
      </c>
      <c r="R47" s="5">
        <v>96.863200000000006</v>
      </c>
      <c r="S47" s="5">
        <v>64.668099999999995</v>
      </c>
      <c r="T47" s="5">
        <v>125.5889</v>
      </c>
      <c r="U47" s="5">
        <v>55.990699999999997</v>
      </c>
      <c r="V47" s="5">
        <v>42.238100000000003</v>
      </c>
      <c r="W47" s="5">
        <v>79.934100000000001</v>
      </c>
      <c r="X47" s="5">
        <v>17.3155</v>
      </c>
      <c r="Y47" s="5">
        <v>63.066499999999998</v>
      </c>
      <c r="Z47" s="5">
        <v>229</v>
      </c>
      <c r="AA47">
        <v>782.92430000000013</v>
      </c>
    </row>
    <row r="48" spans="1:27" x14ac:dyDescent="0.2">
      <c r="A48" t="s">
        <v>11</v>
      </c>
      <c r="B48" s="5">
        <v>55</v>
      </c>
      <c r="C48" s="5">
        <v>75</v>
      </c>
      <c r="D48" s="5">
        <v>57</v>
      </c>
      <c r="E48" s="5">
        <v>61</v>
      </c>
      <c r="F48" s="5">
        <v>96</v>
      </c>
      <c r="G48" s="5">
        <v>73</v>
      </c>
      <c r="H48" s="5">
        <v>75</v>
      </c>
      <c r="I48" s="5">
        <v>83</v>
      </c>
      <c r="J48" s="5">
        <v>78</v>
      </c>
      <c r="K48" s="5">
        <v>61</v>
      </c>
      <c r="L48" s="5">
        <v>77</v>
      </c>
      <c r="M48" s="5">
        <v>73</v>
      </c>
      <c r="N48" s="5">
        <v>68.761399999999995</v>
      </c>
      <c r="O48" s="5">
        <v>151.9537</v>
      </c>
      <c r="P48" s="5">
        <v>87.6464</v>
      </c>
      <c r="Q48" s="5">
        <v>138.1326</v>
      </c>
      <c r="R48" s="5">
        <v>195.03720000000001</v>
      </c>
      <c r="S48" s="5">
        <v>111.2266</v>
      </c>
      <c r="T48" s="5">
        <v>151.1662</v>
      </c>
      <c r="U48" s="5">
        <v>164.35669999999999</v>
      </c>
      <c r="V48" s="5">
        <v>159.80709999999999</v>
      </c>
      <c r="W48" s="5">
        <v>79.254499999999993</v>
      </c>
      <c r="X48" s="5">
        <v>164.08330000000001</v>
      </c>
      <c r="Y48" s="5">
        <v>180.86429999999999</v>
      </c>
      <c r="Z48" s="5">
        <v>864</v>
      </c>
      <c r="AA48">
        <v>1652.29</v>
      </c>
    </row>
    <row r="52" spans="1:30" x14ac:dyDescent="0.2">
      <c r="C52" s="19" t="s">
        <v>34</v>
      </c>
      <c r="D52" s="20"/>
      <c r="E52" s="20"/>
      <c r="F52" s="20"/>
      <c r="G52" s="20"/>
      <c r="H52" s="20"/>
      <c r="I52" s="20"/>
    </row>
    <row r="53" spans="1:30" x14ac:dyDescent="0.2">
      <c r="A53">
        <v>2019</v>
      </c>
    </row>
    <row r="54" spans="1:30" x14ac:dyDescent="0.2">
      <c r="A54" t="s">
        <v>5</v>
      </c>
      <c r="B54" s="5">
        <f>B34</f>
        <v>2712</v>
      </c>
      <c r="C54" s="5">
        <f t="shared" ref="C54:Y54" si="0">C34</f>
        <v>2524</v>
      </c>
      <c r="D54" s="5">
        <f t="shared" si="0"/>
        <v>2812</v>
      </c>
      <c r="E54" s="5">
        <f t="shared" si="0"/>
        <v>2772</v>
      </c>
      <c r="F54" s="5">
        <f t="shared" si="0"/>
        <v>2714</v>
      </c>
      <c r="G54" s="5">
        <f t="shared" si="0"/>
        <v>2692</v>
      </c>
      <c r="H54" s="5">
        <f t="shared" si="0"/>
        <v>2209</v>
      </c>
      <c r="I54" s="5">
        <f t="shared" si="0"/>
        <v>2296</v>
      </c>
      <c r="J54" s="5">
        <f t="shared" si="0"/>
        <v>2607</v>
      </c>
      <c r="K54" s="5">
        <f t="shared" si="0"/>
        <v>2843</v>
      </c>
      <c r="L54" s="5">
        <f t="shared" si="0"/>
        <v>2867</v>
      </c>
      <c r="M54" s="5">
        <f t="shared" si="0"/>
        <v>2367</v>
      </c>
      <c r="N54" s="5">
        <f t="shared" si="0"/>
        <v>2882.8681000000001</v>
      </c>
      <c r="O54" s="5">
        <f t="shared" si="0"/>
        <v>2724.7723000000001</v>
      </c>
      <c r="P54" s="5">
        <f t="shared" si="0"/>
        <v>3168.1261</v>
      </c>
      <c r="Q54" s="5">
        <f t="shared" si="0"/>
        <v>2869.9209000000001</v>
      </c>
      <c r="R54" s="5">
        <f t="shared" si="0"/>
        <v>2804.6714000000002</v>
      </c>
      <c r="S54" s="5">
        <f t="shared" si="0"/>
        <v>2906.3962000000001</v>
      </c>
      <c r="T54" s="5">
        <f t="shared" si="0"/>
        <v>2549.3157999999999</v>
      </c>
      <c r="U54" s="5">
        <f t="shared" si="0"/>
        <v>2513.8373999999999</v>
      </c>
      <c r="V54" s="5">
        <f t="shared" si="0"/>
        <v>2781.7082</v>
      </c>
      <c r="W54" s="5">
        <f t="shared" si="0"/>
        <v>3006.8838999999998</v>
      </c>
      <c r="X54" s="5">
        <f t="shared" si="0"/>
        <v>3001.9351000000001</v>
      </c>
      <c r="Y54" s="5">
        <f t="shared" si="0"/>
        <v>2641.9490999999998</v>
      </c>
      <c r="Z54" s="5">
        <f t="shared" ref="Z54:AA54" si="1">Z34</f>
        <v>31415</v>
      </c>
      <c r="AA54" s="5">
        <f t="shared" si="1"/>
        <v>33852.3845</v>
      </c>
    </row>
    <row r="55" spans="1:30" x14ac:dyDescent="0.2">
      <c r="A55" s="2" t="s">
        <v>18</v>
      </c>
      <c r="B55" s="5">
        <f>B36+B37+B38+B39</f>
        <v>1523</v>
      </c>
      <c r="C55" s="5">
        <f t="shared" ref="C55:Y55" si="2">C36+C37+C38+C39</f>
        <v>1608</v>
      </c>
      <c r="D55" s="5">
        <f t="shared" si="2"/>
        <v>1600</v>
      </c>
      <c r="E55" s="5">
        <f t="shared" si="2"/>
        <v>1658</v>
      </c>
      <c r="F55" s="5">
        <f t="shared" si="2"/>
        <v>1635</v>
      </c>
      <c r="G55" s="5">
        <f t="shared" si="2"/>
        <v>1671</v>
      </c>
      <c r="H55" s="5">
        <f t="shared" si="2"/>
        <v>1327</v>
      </c>
      <c r="I55" s="5">
        <f t="shared" si="2"/>
        <v>1337</v>
      </c>
      <c r="J55" s="5">
        <f t="shared" si="2"/>
        <v>1529</v>
      </c>
      <c r="K55" s="5">
        <f t="shared" si="2"/>
        <v>1640</v>
      </c>
      <c r="L55" s="5">
        <f t="shared" si="2"/>
        <v>1676</v>
      </c>
      <c r="M55" s="5">
        <f t="shared" si="2"/>
        <v>1372</v>
      </c>
      <c r="N55" s="5">
        <f t="shared" si="2"/>
        <v>2691.7696000000001</v>
      </c>
      <c r="O55" s="5">
        <f t="shared" si="2"/>
        <v>2745.0985000000001</v>
      </c>
      <c r="P55" s="5">
        <f t="shared" si="2"/>
        <v>2819.9875000000002</v>
      </c>
      <c r="Q55" s="5">
        <f t="shared" si="2"/>
        <v>3014.1590999999999</v>
      </c>
      <c r="R55" s="5">
        <f t="shared" si="2"/>
        <v>2806.5249999999996</v>
      </c>
      <c r="S55" s="5">
        <f t="shared" si="2"/>
        <v>3048.0497999999998</v>
      </c>
      <c r="T55" s="5">
        <f t="shared" si="2"/>
        <v>2173.9043000000001</v>
      </c>
      <c r="U55" s="5">
        <f t="shared" si="2"/>
        <v>2528.3986</v>
      </c>
      <c r="V55" s="5">
        <f t="shared" si="2"/>
        <v>2756.3009000000002</v>
      </c>
      <c r="W55" s="5">
        <f t="shared" si="2"/>
        <v>2864.9739000000004</v>
      </c>
      <c r="X55" s="5">
        <f t="shared" si="2"/>
        <v>3073.8986</v>
      </c>
      <c r="Y55" s="5">
        <f t="shared" si="2"/>
        <v>2685.3487999999998</v>
      </c>
      <c r="Z55" s="5">
        <f t="shared" ref="Z55:AA55" si="3">Z36+Z37+Z38+Z39</f>
        <v>18576</v>
      </c>
      <c r="AA55" s="5">
        <f t="shared" si="3"/>
        <v>33208.414600000004</v>
      </c>
    </row>
    <row r="56" spans="1:30" x14ac:dyDescent="0.2">
      <c r="A56" s="2" t="s">
        <v>19</v>
      </c>
      <c r="B56" s="5">
        <f>B35+B40</f>
        <v>88</v>
      </c>
      <c r="C56" s="5">
        <f t="shared" ref="C56:Y56" si="4">C35+C40</f>
        <v>107</v>
      </c>
      <c r="D56" s="5">
        <f t="shared" si="4"/>
        <v>124</v>
      </c>
      <c r="E56" s="5">
        <f t="shared" si="4"/>
        <v>95</v>
      </c>
      <c r="F56" s="5">
        <f t="shared" si="4"/>
        <v>116</v>
      </c>
      <c r="G56" s="5">
        <f t="shared" si="4"/>
        <v>138</v>
      </c>
      <c r="H56" s="5">
        <f t="shared" si="4"/>
        <v>103</v>
      </c>
      <c r="I56" s="5">
        <f t="shared" si="4"/>
        <v>82</v>
      </c>
      <c r="J56" s="5">
        <f t="shared" si="4"/>
        <v>111</v>
      </c>
      <c r="K56" s="5">
        <f t="shared" si="4"/>
        <v>94</v>
      </c>
      <c r="L56" s="5">
        <f t="shared" si="4"/>
        <v>130</v>
      </c>
      <c r="M56" s="5">
        <f t="shared" si="4"/>
        <v>90</v>
      </c>
      <c r="N56" s="5">
        <f t="shared" si="4"/>
        <v>119.29170000000001</v>
      </c>
      <c r="O56" s="5">
        <f t="shared" si="4"/>
        <v>177.23750000000001</v>
      </c>
      <c r="P56" s="5">
        <f t="shared" si="4"/>
        <v>225.00050000000002</v>
      </c>
      <c r="Q56" s="5">
        <f t="shared" si="4"/>
        <v>134.464</v>
      </c>
      <c r="R56" s="5">
        <f t="shared" si="4"/>
        <v>198.99520000000001</v>
      </c>
      <c r="S56" s="5">
        <f t="shared" si="4"/>
        <v>227.4563</v>
      </c>
      <c r="T56" s="5">
        <f t="shared" si="4"/>
        <v>173.10570000000001</v>
      </c>
      <c r="U56" s="5">
        <f t="shared" si="4"/>
        <v>132.07750000000001</v>
      </c>
      <c r="V56" s="5">
        <f t="shared" si="4"/>
        <v>208.66809999999998</v>
      </c>
      <c r="W56" s="5">
        <f t="shared" si="4"/>
        <v>145.34870000000001</v>
      </c>
      <c r="X56" s="5">
        <f t="shared" si="4"/>
        <v>221.66669999999999</v>
      </c>
      <c r="Y56" s="5">
        <f t="shared" si="4"/>
        <v>173.83969999999999</v>
      </c>
      <c r="Z56" s="5">
        <f t="shared" ref="Z56:AA56" si="5">Z35+Z40</f>
        <v>1278</v>
      </c>
      <c r="AA56" s="5">
        <f t="shared" si="5"/>
        <v>2137.1516000000001</v>
      </c>
    </row>
    <row r="57" spans="1:30" x14ac:dyDescent="0.2">
      <c r="A57" s="2"/>
      <c r="B57" s="13">
        <f>SUM(B54:B56)</f>
        <v>4323</v>
      </c>
      <c r="C57" s="13">
        <f t="shared" ref="C57:Y57" si="6">SUM(C54:C56)</f>
        <v>4239</v>
      </c>
      <c r="D57" s="13">
        <f t="shared" si="6"/>
        <v>4536</v>
      </c>
      <c r="E57" s="13">
        <f t="shared" si="6"/>
        <v>4525</v>
      </c>
      <c r="F57" s="13">
        <f t="shared" si="6"/>
        <v>4465</v>
      </c>
      <c r="G57" s="13">
        <f t="shared" si="6"/>
        <v>4501</v>
      </c>
      <c r="H57" s="13">
        <f t="shared" si="6"/>
        <v>3639</v>
      </c>
      <c r="I57" s="13">
        <f t="shared" si="6"/>
        <v>3715</v>
      </c>
      <c r="J57" s="13">
        <f t="shared" si="6"/>
        <v>4247</v>
      </c>
      <c r="K57" s="13">
        <f t="shared" si="6"/>
        <v>4577</v>
      </c>
      <c r="L57" s="13">
        <f t="shared" si="6"/>
        <v>4673</v>
      </c>
      <c r="M57" s="13">
        <f t="shared" si="6"/>
        <v>3829</v>
      </c>
      <c r="N57" s="13">
        <f t="shared" si="6"/>
        <v>5693.9294</v>
      </c>
      <c r="O57" s="13">
        <f t="shared" si="6"/>
        <v>5647.1083000000008</v>
      </c>
      <c r="P57" s="13">
        <f t="shared" si="6"/>
        <v>6213.1141000000007</v>
      </c>
      <c r="Q57" s="13">
        <f t="shared" si="6"/>
        <v>6018.5439999999999</v>
      </c>
      <c r="R57" s="13">
        <f t="shared" si="6"/>
        <v>5810.1916000000001</v>
      </c>
      <c r="S57" s="13">
        <f t="shared" si="6"/>
        <v>6181.9022999999997</v>
      </c>
      <c r="T57" s="13">
        <f t="shared" si="6"/>
        <v>4896.3258000000005</v>
      </c>
      <c r="U57" s="13">
        <f t="shared" si="6"/>
        <v>5174.3135000000002</v>
      </c>
      <c r="V57" s="13">
        <f t="shared" si="6"/>
        <v>5746.6772000000001</v>
      </c>
      <c r="W57" s="13">
        <f t="shared" si="6"/>
        <v>6017.2065000000002</v>
      </c>
      <c r="X57" s="13">
        <f t="shared" si="6"/>
        <v>6297.5003999999999</v>
      </c>
      <c r="Y57" s="13">
        <f t="shared" si="6"/>
        <v>5501.1376</v>
      </c>
      <c r="Z57" s="13">
        <f t="shared" ref="Z57" si="7">SUM(Z54:Z56)</f>
        <v>51269</v>
      </c>
      <c r="AA57" s="13">
        <f t="shared" ref="AA57" si="8">SUM(AA54:AA56)</f>
        <v>69197.950700000001</v>
      </c>
    </row>
    <row r="58" spans="1:30" x14ac:dyDescent="0.2">
      <c r="A58" t="s">
        <v>20</v>
      </c>
      <c r="B58" s="5">
        <f>B38+B39</f>
        <v>372</v>
      </c>
      <c r="C58" s="5">
        <f t="shared" ref="C58:Y58" si="9">C38+C39</f>
        <v>366</v>
      </c>
      <c r="D58" s="5">
        <f t="shared" si="9"/>
        <v>370</v>
      </c>
      <c r="E58" s="5">
        <f t="shared" si="9"/>
        <v>412</v>
      </c>
      <c r="F58" s="5">
        <f t="shared" si="9"/>
        <v>404</v>
      </c>
      <c r="G58" s="5">
        <f t="shared" si="9"/>
        <v>411</v>
      </c>
      <c r="H58" s="5">
        <f t="shared" si="9"/>
        <v>512</v>
      </c>
      <c r="I58" s="5">
        <f t="shared" si="9"/>
        <v>410</v>
      </c>
      <c r="J58" s="5">
        <f t="shared" si="9"/>
        <v>386</v>
      </c>
      <c r="K58" s="5">
        <f t="shared" si="9"/>
        <v>419</v>
      </c>
      <c r="L58" s="5">
        <f t="shared" si="9"/>
        <v>425</v>
      </c>
      <c r="M58" s="5">
        <f t="shared" si="9"/>
        <v>370</v>
      </c>
      <c r="N58" s="5">
        <f t="shared" si="9"/>
        <v>269.51949999999999</v>
      </c>
      <c r="O58" s="5">
        <f t="shared" si="9"/>
        <v>276.78879999999998</v>
      </c>
      <c r="P58" s="5">
        <f t="shared" si="9"/>
        <v>290.15600000000001</v>
      </c>
      <c r="Q58" s="5">
        <f t="shared" si="9"/>
        <v>246.71369999999999</v>
      </c>
      <c r="R58" s="5">
        <f t="shared" si="9"/>
        <v>269.1386</v>
      </c>
      <c r="S58" s="5">
        <f t="shared" si="9"/>
        <v>340.26330000000002</v>
      </c>
      <c r="T58" s="5">
        <f t="shared" si="9"/>
        <v>382.45800000000003</v>
      </c>
      <c r="U58" s="5">
        <f t="shared" si="9"/>
        <v>316.38059999999996</v>
      </c>
      <c r="V58" s="5">
        <f t="shared" si="9"/>
        <v>269.56569999999999</v>
      </c>
      <c r="W58" s="5">
        <f t="shared" si="9"/>
        <v>297.99579999999997</v>
      </c>
      <c r="X58" s="5">
        <f t="shared" si="9"/>
        <v>358.94870000000003</v>
      </c>
      <c r="Y58" s="5">
        <f t="shared" si="9"/>
        <v>247.41310000000001</v>
      </c>
      <c r="Z58" s="5">
        <f t="shared" ref="Z58:AA58" si="10">Z38+Z39</f>
        <v>4857</v>
      </c>
      <c r="AA58" s="5">
        <f t="shared" si="10"/>
        <v>3565.3417999999997</v>
      </c>
    </row>
    <row r="60" spans="1:30" x14ac:dyDescent="0.2">
      <c r="A60">
        <v>2022</v>
      </c>
    </row>
    <row r="61" spans="1:30" x14ac:dyDescent="0.2">
      <c r="A61" t="s">
        <v>5</v>
      </c>
      <c r="B61" s="5">
        <f>B42</f>
        <v>2190</v>
      </c>
      <c r="C61" s="5">
        <f t="shared" ref="C61:Y61" si="11">C42</f>
        <v>2136</v>
      </c>
      <c r="D61" s="5">
        <f t="shared" si="11"/>
        <v>2744</v>
      </c>
      <c r="E61" s="5">
        <f t="shared" si="11"/>
        <v>2551</v>
      </c>
      <c r="F61" s="5">
        <f t="shared" si="11"/>
        <v>2726</v>
      </c>
      <c r="G61" s="5">
        <f t="shared" si="11"/>
        <v>2557</v>
      </c>
      <c r="H61" s="5">
        <f t="shared" si="11"/>
        <v>1995</v>
      </c>
      <c r="I61" s="5">
        <f t="shared" si="11"/>
        <v>2081</v>
      </c>
      <c r="J61" s="5">
        <f t="shared" si="11"/>
        <v>2403</v>
      </c>
      <c r="K61" s="5">
        <f t="shared" si="11"/>
        <v>2572</v>
      </c>
      <c r="L61" s="5">
        <f t="shared" si="11"/>
        <v>2721</v>
      </c>
      <c r="M61" s="5">
        <f t="shared" si="11"/>
        <v>2183</v>
      </c>
      <c r="N61" s="5">
        <f t="shared" si="11"/>
        <v>2720.6658000000002</v>
      </c>
      <c r="O61" s="5">
        <f t="shared" si="11"/>
        <v>2543.5976999999998</v>
      </c>
      <c r="P61" s="5">
        <f t="shared" si="11"/>
        <v>3252.9189999999999</v>
      </c>
      <c r="Q61" s="5">
        <f t="shared" si="11"/>
        <v>2944.0699</v>
      </c>
      <c r="R61" s="5">
        <f t="shared" si="11"/>
        <v>3324.3346999999999</v>
      </c>
      <c r="S61" s="5">
        <f t="shared" si="11"/>
        <v>3178.2289000000001</v>
      </c>
      <c r="T61" s="5">
        <f t="shared" si="11"/>
        <v>2403.1522</v>
      </c>
      <c r="U61" s="5">
        <f t="shared" si="11"/>
        <v>2437.0131999999999</v>
      </c>
      <c r="V61" s="5">
        <f t="shared" si="11"/>
        <v>2648.3087</v>
      </c>
      <c r="W61" s="5">
        <f t="shared" si="11"/>
        <v>3056.7231999999999</v>
      </c>
      <c r="X61" s="5">
        <f t="shared" si="11"/>
        <v>3184.3094000000001</v>
      </c>
      <c r="Y61" s="5">
        <f t="shared" si="11"/>
        <v>2458.9198000000001</v>
      </c>
      <c r="Z61" s="5">
        <f>Z42</f>
        <v>28859</v>
      </c>
      <c r="AA61" s="5">
        <f t="shared" ref="AA61" si="12">AA42</f>
        <v>34152.242500000008</v>
      </c>
    </row>
    <row r="62" spans="1:30" x14ac:dyDescent="0.2">
      <c r="A62" s="2" t="s">
        <v>18</v>
      </c>
      <c r="B62" s="5">
        <f>B44+B45+B46+B47</f>
        <v>1278</v>
      </c>
      <c r="C62" s="5">
        <f t="shared" ref="C62:Y62" si="13">C44+C45+C46+C47</f>
        <v>1321</v>
      </c>
      <c r="D62" s="5">
        <f t="shared" si="13"/>
        <v>1617</v>
      </c>
      <c r="E62" s="5">
        <f t="shared" si="13"/>
        <v>1537</v>
      </c>
      <c r="F62" s="5">
        <f t="shared" si="13"/>
        <v>1744</v>
      </c>
      <c r="G62" s="5">
        <f t="shared" si="13"/>
        <v>1693</v>
      </c>
      <c r="H62" s="5">
        <f t="shared" si="13"/>
        <v>1364</v>
      </c>
      <c r="I62" s="5">
        <f t="shared" si="13"/>
        <v>1370</v>
      </c>
      <c r="J62" s="5">
        <f t="shared" si="13"/>
        <v>1704</v>
      </c>
      <c r="K62" s="5">
        <f t="shared" si="13"/>
        <v>1697</v>
      </c>
      <c r="L62" s="5">
        <f t="shared" si="13"/>
        <v>1612</v>
      </c>
      <c r="M62" s="5">
        <f t="shared" si="13"/>
        <v>1403</v>
      </c>
      <c r="N62" s="5">
        <f t="shared" si="13"/>
        <v>2087.9564</v>
      </c>
      <c r="O62" s="5">
        <f t="shared" si="13"/>
        <v>2288.4151000000002</v>
      </c>
      <c r="P62" s="5">
        <f t="shared" si="13"/>
        <v>2900.8596000000007</v>
      </c>
      <c r="Q62" s="5">
        <f t="shared" si="13"/>
        <v>2877.5565000000001</v>
      </c>
      <c r="R62" s="5">
        <f t="shared" si="13"/>
        <v>3063.3644000000004</v>
      </c>
      <c r="S62" s="5">
        <f t="shared" si="13"/>
        <v>3137.1003000000001</v>
      </c>
      <c r="T62" s="5">
        <f t="shared" si="13"/>
        <v>2472.9564</v>
      </c>
      <c r="U62" s="5">
        <f t="shared" si="13"/>
        <v>2683.7622000000001</v>
      </c>
      <c r="V62" s="5">
        <f t="shared" si="13"/>
        <v>3078.4392000000003</v>
      </c>
      <c r="W62" s="5">
        <f t="shared" si="13"/>
        <v>3121.0565999999994</v>
      </c>
      <c r="X62" s="5">
        <f t="shared" si="13"/>
        <v>3140.7819000000004</v>
      </c>
      <c r="Y62" s="5">
        <f t="shared" si="13"/>
        <v>2610.4375</v>
      </c>
      <c r="Z62" s="5">
        <f t="shared" ref="Z62:AA62" si="14">Z44+Z45+Z46+Z47</f>
        <v>18340</v>
      </c>
      <c r="AA62" s="5">
        <f t="shared" si="14"/>
        <v>33462.686099999999</v>
      </c>
    </row>
    <row r="63" spans="1:30" x14ac:dyDescent="0.2">
      <c r="A63" s="2" t="s">
        <v>19</v>
      </c>
      <c r="B63" s="5">
        <f>B43+B48</f>
        <v>76</v>
      </c>
      <c r="C63" s="5">
        <f t="shared" ref="C63:Y63" si="15">C43+C48</f>
        <v>107</v>
      </c>
      <c r="D63" s="5">
        <f t="shared" si="15"/>
        <v>83</v>
      </c>
      <c r="E63" s="5">
        <f t="shared" si="15"/>
        <v>83</v>
      </c>
      <c r="F63" s="5">
        <f t="shared" si="15"/>
        <v>128</v>
      </c>
      <c r="G63" s="5">
        <f t="shared" si="15"/>
        <v>95</v>
      </c>
      <c r="H63" s="5">
        <f t="shared" si="15"/>
        <v>107</v>
      </c>
      <c r="I63" s="5">
        <f t="shared" si="15"/>
        <v>113</v>
      </c>
      <c r="J63" s="5">
        <f t="shared" si="15"/>
        <v>97</v>
      </c>
      <c r="K63" s="5">
        <f t="shared" si="15"/>
        <v>85</v>
      </c>
      <c r="L63" s="5">
        <f t="shared" si="15"/>
        <v>94</v>
      </c>
      <c r="M63" s="5">
        <f t="shared" si="15"/>
        <v>86</v>
      </c>
      <c r="N63" s="5">
        <f t="shared" si="15"/>
        <v>129.9494</v>
      </c>
      <c r="O63" s="5">
        <f t="shared" si="15"/>
        <v>252.4923</v>
      </c>
      <c r="P63" s="5">
        <f t="shared" si="15"/>
        <v>162.3656</v>
      </c>
      <c r="Q63" s="5">
        <f t="shared" si="15"/>
        <v>201.11019999999999</v>
      </c>
      <c r="R63" s="5">
        <f t="shared" si="15"/>
        <v>305.84969999999998</v>
      </c>
      <c r="S63" s="5">
        <f t="shared" si="15"/>
        <v>162.559</v>
      </c>
      <c r="T63" s="5">
        <f t="shared" si="15"/>
        <v>237.83840000000001</v>
      </c>
      <c r="U63" s="5">
        <f t="shared" si="15"/>
        <v>259.35579999999999</v>
      </c>
      <c r="V63" s="5">
        <f t="shared" si="15"/>
        <v>207.3664</v>
      </c>
      <c r="W63" s="5">
        <f t="shared" si="15"/>
        <v>150.06020000000001</v>
      </c>
      <c r="X63" s="5">
        <f t="shared" si="15"/>
        <v>216.88130000000001</v>
      </c>
      <c r="Y63" s="5">
        <f t="shared" si="15"/>
        <v>212.89189999999999</v>
      </c>
      <c r="Z63" s="5">
        <f t="shared" ref="Z63:AA63" si="16">Z43+Z48</f>
        <v>1154</v>
      </c>
      <c r="AA63" s="5">
        <f t="shared" si="16"/>
        <v>2498.7201999999997</v>
      </c>
    </row>
    <row r="64" spans="1:30" x14ac:dyDescent="0.2">
      <c r="B64" s="13">
        <f>SUM(B61:B63)</f>
        <v>3544</v>
      </c>
      <c r="C64" s="13">
        <f t="shared" ref="C64:Y64" si="17">SUM(C61:C63)</f>
        <v>3564</v>
      </c>
      <c r="D64" s="13">
        <f t="shared" si="17"/>
        <v>4444</v>
      </c>
      <c r="E64" s="13">
        <f t="shared" si="17"/>
        <v>4171</v>
      </c>
      <c r="F64" s="13">
        <f t="shared" si="17"/>
        <v>4598</v>
      </c>
      <c r="G64" s="13">
        <f t="shared" si="17"/>
        <v>4345</v>
      </c>
      <c r="H64" s="13">
        <f t="shared" si="17"/>
        <v>3466</v>
      </c>
      <c r="I64" s="13">
        <f t="shared" si="17"/>
        <v>3564</v>
      </c>
      <c r="J64" s="13">
        <f t="shared" si="17"/>
        <v>4204</v>
      </c>
      <c r="K64" s="13">
        <f t="shared" si="17"/>
        <v>4354</v>
      </c>
      <c r="L64" s="13">
        <f t="shared" si="17"/>
        <v>4427</v>
      </c>
      <c r="M64" s="13">
        <f t="shared" si="17"/>
        <v>3672</v>
      </c>
      <c r="N64" s="13">
        <f t="shared" si="17"/>
        <v>4938.5716000000002</v>
      </c>
      <c r="O64" s="13">
        <f t="shared" si="17"/>
        <v>5084.5051000000003</v>
      </c>
      <c r="P64" s="13">
        <f t="shared" si="17"/>
        <v>6316.1442000000006</v>
      </c>
      <c r="Q64" s="13">
        <f t="shared" si="17"/>
        <v>6022.7366000000002</v>
      </c>
      <c r="R64" s="13">
        <f t="shared" si="17"/>
        <v>6693.5487999999996</v>
      </c>
      <c r="S64" s="13">
        <f t="shared" si="17"/>
        <v>6477.8882000000003</v>
      </c>
      <c r="T64" s="13">
        <f t="shared" si="17"/>
        <v>5113.9469999999992</v>
      </c>
      <c r="U64" s="13">
        <f t="shared" si="17"/>
        <v>5380.1312000000007</v>
      </c>
      <c r="V64" s="13">
        <f t="shared" si="17"/>
        <v>5934.1143000000002</v>
      </c>
      <c r="W64" s="13">
        <f t="shared" si="17"/>
        <v>6327.8399999999992</v>
      </c>
      <c r="X64" s="13">
        <f t="shared" si="17"/>
        <v>6541.9726000000001</v>
      </c>
      <c r="Y64" s="13">
        <f t="shared" si="17"/>
        <v>5282.2491999999993</v>
      </c>
      <c r="Z64" s="13">
        <f t="shared" ref="Z64" si="18">SUM(Z61:Z63)</f>
        <v>48353</v>
      </c>
      <c r="AA64" s="13">
        <f t="shared" ref="AA64" si="19">SUM(AA61:AA63)</f>
        <v>70113.64880000001</v>
      </c>
      <c r="AC64" s="5"/>
      <c r="AD64" s="5"/>
    </row>
    <row r="65" spans="1:28" x14ac:dyDescent="0.2">
      <c r="A65" t="s">
        <v>20</v>
      </c>
      <c r="B65" s="5">
        <f>B46+B47</f>
        <v>381</v>
      </c>
      <c r="C65" s="5">
        <f t="shared" ref="C65:Y65" si="20">C46+C47</f>
        <v>381</v>
      </c>
      <c r="D65" s="5">
        <f t="shared" si="20"/>
        <v>388</v>
      </c>
      <c r="E65" s="5">
        <f t="shared" si="20"/>
        <v>384</v>
      </c>
      <c r="F65" s="5">
        <f t="shared" si="20"/>
        <v>467</v>
      </c>
      <c r="G65" s="5">
        <f t="shared" si="20"/>
        <v>366</v>
      </c>
      <c r="H65" s="5">
        <f t="shared" si="20"/>
        <v>379</v>
      </c>
      <c r="I65" s="5">
        <f t="shared" si="20"/>
        <v>370</v>
      </c>
      <c r="J65" s="5">
        <f t="shared" si="20"/>
        <v>452</v>
      </c>
      <c r="K65" s="5">
        <f t="shared" si="20"/>
        <v>404</v>
      </c>
      <c r="L65" s="5">
        <f t="shared" si="20"/>
        <v>320</v>
      </c>
      <c r="M65" s="5">
        <f t="shared" si="20"/>
        <v>367</v>
      </c>
      <c r="N65" s="5">
        <f t="shared" si="20"/>
        <v>256.78879999999998</v>
      </c>
      <c r="O65" s="5">
        <f t="shared" si="20"/>
        <v>216.14100000000002</v>
      </c>
      <c r="P65" s="5">
        <f t="shared" si="20"/>
        <v>229.04110000000003</v>
      </c>
      <c r="Q65" s="5">
        <f t="shared" si="20"/>
        <v>299.59429999999998</v>
      </c>
      <c r="R65" s="5">
        <f t="shared" si="20"/>
        <v>326.14430000000004</v>
      </c>
      <c r="S65" s="5">
        <f t="shared" si="20"/>
        <v>245.02629999999999</v>
      </c>
      <c r="T65" s="5">
        <f t="shared" si="20"/>
        <v>307.54660000000001</v>
      </c>
      <c r="U65" s="5">
        <f t="shared" si="20"/>
        <v>258.04539999999997</v>
      </c>
      <c r="V65" s="5">
        <f t="shared" si="20"/>
        <v>264.30279999999999</v>
      </c>
      <c r="W65" s="5">
        <f t="shared" si="20"/>
        <v>281.03739999999999</v>
      </c>
      <c r="X65" s="5">
        <f t="shared" si="20"/>
        <v>187.99090000000001</v>
      </c>
      <c r="Y65" s="5">
        <f t="shared" si="20"/>
        <v>251.53579999999999</v>
      </c>
      <c r="Z65" s="5">
        <f t="shared" ref="Z65:AA65" si="21">Z46+Z47</f>
        <v>4659</v>
      </c>
      <c r="AA65" s="5">
        <f t="shared" si="21"/>
        <v>3123.1947</v>
      </c>
    </row>
    <row r="67" spans="1:28" ht="15" x14ac:dyDescent="0.2">
      <c r="A67" s="6" t="s">
        <v>26</v>
      </c>
      <c r="B67" s="12">
        <f>B61/B54</f>
        <v>0.80752212389380529</v>
      </c>
      <c r="C67" s="12">
        <f t="shared" ref="C67:Y67" si="22">C61/C54</f>
        <v>0.84627575277337563</v>
      </c>
      <c r="D67" s="12">
        <f t="shared" si="22"/>
        <v>0.97581792318634419</v>
      </c>
      <c r="E67" s="12">
        <f t="shared" si="22"/>
        <v>0.92027417027417024</v>
      </c>
      <c r="F67" s="12">
        <f t="shared" si="22"/>
        <v>1.0044215180545319</v>
      </c>
      <c r="G67" s="12">
        <f t="shared" si="22"/>
        <v>0.94985141158989594</v>
      </c>
      <c r="H67" s="12">
        <f t="shared" si="22"/>
        <v>0.90312358533272974</v>
      </c>
      <c r="I67" s="12">
        <f t="shared" si="22"/>
        <v>0.90635888501742157</v>
      </c>
      <c r="J67" s="12">
        <f t="shared" si="22"/>
        <v>0.92174913693901039</v>
      </c>
      <c r="K67" s="12">
        <f t="shared" si="22"/>
        <v>0.90467815687653885</v>
      </c>
      <c r="L67" s="12">
        <f t="shared" si="22"/>
        <v>0.94907568887338678</v>
      </c>
      <c r="M67" s="12">
        <f t="shared" si="22"/>
        <v>0.92226446979298693</v>
      </c>
      <c r="N67" s="12">
        <f t="shared" si="22"/>
        <v>0.94373578867517394</v>
      </c>
      <c r="O67" s="12">
        <f t="shared" si="22"/>
        <v>0.93350835223919437</v>
      </c>
      <c r="P67" s="12">
        <f t="shared" si="22"/>
        <v>1.0267643702692264</v>
      </c>
      <c r="Q67" s="12">
        <f t="shared" si="22"/>
        <v>1.0258366005836606</v>
      </c>
      <c r="R67" s="12">
        <f t="shared" si="22"/>
        <v>1.1852849143040427</v>
      </c>
      <c r="S67" s="12">
        <f t="shared" si="22"/>
        <v>1.0935291272401195</v>
      </c>
      <c r="T67" s="12">
        <f t="shared" si="22"/>
        <v>0.94266555755862025</v>
      </c>
      <c r="U67" s="12">
        <f t="shared" si="22"/>
        <v>0.96943947130391173</v>
      </c>
      <c r="V67" s="12">
        <f t="shared" si="22"/>
        <v>0.95204403538803961</v>
      </c>
      <c r="W67" s="12">
        <f t="shared" si="22"/>
        <v>1.016575066300365</v>
      </c>
      <c r="X67" s="12">
        <f t="shared" si="22"/>
        <v>1.0607522461095178</v>
      </c>
      <c r="Y67" s="12">
        <f t="shared" si="22"/>
        <v>0.93072186742734764</v>
      </c>
      <c r="Z67" s="12">
        <f>Z61/Z54</f>
        <v>0.91863759350628682</v>
      </c>
      <c r="AA67" s="12">
        <f t="shared" ref="AA67" si="23">AA61/AA54</f>
        <v>1.0088578102969381</v>
      </c>
      <c r="AB67" s="6" t="s">
        <v>21</v>
      </c>
    </row>
    <row r="68" spans="1:28" ht="15" x14ac:dyDescent="0.2">
      <c r="A68" s="7" t="s">
        <v>27</v>
      </c>
      <c r="B68" s="12">
        <f>B62/B55</f>
        <v>0.83913328956007882</v>
      </c>
      <c r="C68" s="12">
        <f t="shared" ref="C68:Y68" si="24">C62/C55</f>
        <v>0.82151741293532343</v>
      </c>
      <c r="D68" s="12">
        <f t="shared" si="24"/>
        <v>1.0106250000000001</v>
      </c>
      <c r="E68" s="12">
        <f t="shared" si="24"/>
        <v>0.92702050663449942</v>
      </c>
      <c r="F68" s="12">
        <f t="shared" si="24"/>
        <v>1.0666666666666667</v>
      </c>
      <c r="G68" s="12">
        <f t="shared" si="24"/>
        <v>1.0131657690005984</v>
      </c>
      <c r="H68" s="12">
        <f t="shared" si="24"/>
        <v>1.0278824415975885</v>
      </c>
      <c r="I68" s="12">
        <f t="shared" si="24"/>
        <v>1.024682124158564</v>
      </c>
      <c r="J68" s="12">
        <f t="shared" si="24"/>
        <v>1.1144538914323088</v>
      </c>
      <c r="K68" s="12">
        <f t="shared" si="24"/>
        <v>1.0347560975609755</v>
      </c>
      <c r="L68" s="12">
        <f t="shared" si="24"/>
        <v>0.96181384248210022</v>
      </c>
      <c r="M68" s="12">
        <f t="shared" si="24"/>
        <v>1.022594752186589</v>
      </c>
      <c r="N68" s="12">
        <f t="shared" si="24"/>
        <v>0.77568169281650257</v>
      </c>
      <c r="O68" s="12">
        <f t="shared" si="24"/>
        <v>0.83363678935382468</v>
      </c>
      <c r="P68" s="12">
        <f t="shared" si="24"/>
        <v>1.0286781767649682</v>
      </c>
      <c r="Q68" s="12">
        <f t="shared" si="24"/>
        <v>0.95467969822827214</v>
      </c>
      <c r="R68" s="12">
        <f t="shared" si="24"/>
        <v>1.0915150942892013</v>
      </c>
      <c r="S68" s="12">
        <f t="shared" si="24"/>
        <v>1.0292155659661466</v>
      </c>
      <c r="T68" s="12">
        <f t="shared" si="24"/>
        <v>1.1375645192844965</v>
      </c>
      <c r="U68" s="12">
        <f t="shared" si="24"/>
        <v>1.0614474315877251</v>
      </c>
      <c r="V68" s="12">
        <f t="shared" si="24"/>
        <v>1.1168734153807374</v>
      </c>
      <c r="W68" s="12">
        <f t="shared" si="24"/>
        <v>1.0893839556444123</v>
      </c>
      <c r="X68" s="12">
        <f t="shared" si="24"/>
        <v>1.021758460087135</v>
      </c>
      <c r="Y68" s="12">
        <f t="shared" si="24"/>
        <v>0.97210369840968158</v>
      </c>
      <c r="Z68" s="12">
        <f>Z62/Z55</f>
        <v>0.98729543496985361</v>
      </c>
      <c r="AA68" s="12">
        <f t="shared" ref="AA68" si="25">AA62/AA55</f>
        <v>1.0076568394806777</v>
      </c>
      <c r="AB68" s="7" t="s">
        <v>22</v>
      </c>
    </row>
    <row r="69" spans="1:28" ht="15" x14ac:dyDescent="0.2">
      <c r="A69" s="8" t="s">
        <v>28</v>
      </c>
      <c r="B69" s="12">
        <f>B63/B56</f>
        <v>0.86363636363636365</v>
      </c>
      <c r="C69" s="12">
        <f t="shared" ref="C69:Y69" si="26">C63/C56</f>
        <v>1</v>
      </c>
      <c r="D69" s="12">
        <f t="shared" si="26"/>
        <v>0.66935483870967738</v>
      </c>
      <c r="E69" s="12">
        <f t="shared" si="26"/>
        <v>0.87368421052631584</v>
      </c>
      <c r="F69" s="12">
        <f t="shared" si="26"/>
        <v>1.103448275862069</v>
      </c>
      <c r="G69" s="12">
        <f t="shared" si="26"/>
        <v>0.68840579710144922</v>
      </c>
      <c r="H69" s="12">
        <f t="shared" si="26"/>
        <v>1.0388349514563107</v>
      </c>
      <c r="I69" s="12">
        <f t="shared" si="26"/>
        <v>1.3780487804878048</v>
      </c>
      <c r="J69" s="12">
        <f t="shared" si="26"/>
        <v>0.87387387387387383</v>
      </c>
      <c r="K69" s="12">
        <f t="shared" si="26"/>
        <v>0.9042553191489362</v>
      </c>
      <c r="L69" s="12">
        <f t="shared" si="26"/>
        <v>0.72307692307692306</v>
      </c>
      <c r="M69" s="12">
        <f t="shared" si="26"/>
        <v>0.9555555555555556</v>
      </c>
      <c r="N69" s="12">
        <f t="shared" si="26"/>
        <v>1.0893415048993349</v>
      </c>
      <c r="O69" s="12">
        <f t="shared" si="26"/>
        <v>1.4245986317793919</v>
      </c>
      <c r="P69" s="12">
        <f t="shared" si="26"/>
        <v>0.72162328528158826</v>
      </c>
      <c r="Q69" s="12">
        <f t="shared" si="26"/>
        <v>1.4956434435982864</v>
      </c>
      <c r="R69" s="12">
        <f t="shared" si="26"/>
        <v>1.5369702384781139</v>
      </c>
      <c r="S69" s="12">
        <f t="shared" si="26"/>
        <v>0.71468233678293369</v>
      </c>
      <c r="T69" s="12">
        <f t="shared" si="26"/>
        <v>1.3739489803050968</v>
      </c>
      <c r="U69" s="12">
        <f t="shared" si="26"/>
        <v>1.9636637580208587</v>
      </c>
      <c r="V69" s="12">
        <f t="shared" si="26"/>
        <v>0.99376186393607846</v>
      </c>
      <c r="W69" s="12">
        <f t="shared" si="26"/>
        <v>1.0324151505999022</v>
      </c>
      <c r="X69" s="12">
        <f t="shared" si="26"/>
        <v>0.97841173256966441</v>
      </c>
      <c r="Y69" s="12">
        <f t="shared" si="26"/>
        <v>1.2246448883655459</v>
      </c>
      <c r="Z69" s="12">
        <f t="shared" ref="Z69:AA69" si="27">Z63/Z56</f>
        <v>0.90297339593114245</v>
      </c>
      <c r="AA69" s="12">
        <f t="shared" si="27"/>
        <v>1.1691824763390672</v>
      </c>
      <c r="AB69" s="8" t="s">
        <v>23</v>
      </c>
    </row>
    <row r="70" spans="1:28" ht="15" x14ac:dyDescent="0.2">
      <c r="A70" s="9" t="s">
        <v>29</v>
      </c>
      <c r="B70" s="14">
        <f>B64/B57</f>
        <v>0.81980106407587328</v>
      </c>
      <c r="C70" s="14">
        <f t="shared" ref="C70:Y70" si="28">C64/C57</f>
        <v>0.84076433121019112</v>
      </c>
      <c r="D70" s="14">
        <f t="shared" si="28"/>
        <v>0.97971781305114636</v>
      </c>
      <c r="E70" s="14">
        <f t="shared" si="28"/>
        <v>0.92176795580110493</v>
      </c>
      <c r="F70" s="14">
        <f t="shared" si="28"/>
        <v>1.0297872340425531</v>
      </c>
      <c r="G70" s="14">
        <f t="shared" si="28"/>
        <v>0.96534103532548321</v>
      </c>
      <c r="H70" s="14">
        <f t="shared" si="28"/>
        <v>0.95245946688650729</v>
      </c>
      <c r="I70" s="14">
        <f t="shared" si="28"/>
        <v>0.95935397039030956</v>
      </c>
      <c r="J70" s="14">
        <f t="shared" si="28"/>
        <v>0.98987520602778434</v>
      </c>
      <c r="K70" s="14">
        <f t="shared" si="28"/>
        <v>0.95127812977933146</v>
      </c>
      <c r="L70" s="14">
        <f t="shared" si="28"/>
        <v>0.94735715814252086</v>
      </c>
      <c r="M70" s="14">
        <f t="shared" si="28"/>
        <v>0.95899712718725516</v>
      </c>
      <c r="N70" s="14">
        <f t="shared" si="28"/>
        <v>0.86733980228135599</v>
      </c>
      <c r="O70" s="14">
        <f t="shared" si="28"/>
        <v>0.90037322287585664</v>
      </c>
      <c r="P70" s="14">
        <f t="shared" si="28"/>
        <v>1.0165826827484143</v>
      </c>
      <c r="Q70" s="14">
        <f t="shared" si="28"/>
        <v>1.0006966136660296</v>
      </c>
      <c r="R70" s="14">
        <f t="shared" si="28"/>
        <v>1.1520358123818153</v>
      </c>
      <c r="S70" s="14">
        <f t="shared" si="28"/>
        <v>1.0478794205466497</v>
      </c>
      <c r="T70" s="14">
        <f t="shared" si="28"/>
        <v>1.0444458169021349</v>
      </c>
      <c r="U70" s="14">
        <f t="shared" si="28"/>
        <v>1.0397768129047458</v>
      </c>
      <c r="V70" s="14">
        <f t="shared" si="28"/>
        <v>1.0326166049486825</v>
      </c>
      <c r="W70" s="14">
        <f t="shared" si="28"/>
        <v>1.0516242046870086</v>
      </c>
      <c r="X70" s="14">
        <f t="shared" si="28"/>
        <v>1.0388205136120356</v>
      </c>
      <c r="Y70" s="14">
        <f t="shared" si="28"/>
        <v>0.96021033903969233</v>
      </c>
      <c r="Z70" s="14">
        <f t="shared" ref="Z70:AA70" si="29">Z64/Z57</f>
        <v>0.9431235249370965</v>
      </c>
      <c r="AA70" s="14">
        <f t="shared" si="29"/>
        <v>1.0132330233877866</v>
      </c>
      <c r="AB70" s="9" t="s">
        <v>24</v>
      </c>
    </row>
    <row r="71" spans="1:28" ht="30" x14ac:dyDescent="0.2">
      <c r="A71" s="11" t="s">
        <v>25</v>
      </c>
      <c r="B71" s="12">
        <f>B65/B58</f>
        <v>1.0241935483870968</v>
      </c>
      <c r="C71" s="12">
        <f t="shared" ref="C71:Y71" si="30">C65/C58</f>
        <v>1.040983606557377</v>
      </c>
      <c r="D71" s="12">
        <f t="shared" si="30"/>
        <v>1.0486486486486486</v>
      </c>
      <c r="E71" s="12">
        <f t="shared" si="30"/>
        <v>0.93203883495145634</v>
      </c>
      <c r="F71" s="12">
        <f t="shared" si="30"/>
        <v>1.1559405940594059</v>
      </c>
      <c r="G71" s="12">
        <f t="shared" si="30"/>
        <v>0.89051094890510951</v>
      </c>
      <c r="H71" s="12">
        <f t="shared" si="30"/>
        <v>0.740234375</v>
      </c>
      <c r="I71" s="12">
        <f t="shared" si="30"/>
        <v>0.90243902439024393</v>
      </c>
      <c r="J71" s="12">
        <f t="shared" si="30"/>
        <v>1.1709844559585492</v>
      </c>
      <c r="K71" s="12">
        <f t="shared" si="30"/>
        <v>0.96420047732696901</v>
      </c>
      <c r="L71" s="12">
        <f t="shared" si="30"/>
        <v>0.75294117647058822</v>
      </c>
      <c r="M71" s="12">
        <f t="shared" si="30"/>
        <v>0.99189189189189186</v>
      </c>
      <c r="N71" s="12">
        <f t="shared" si="30"/>
        <v>0.95276519880750743</v>
      </c>
      <c r="O71" s="12">
        <f t="shared" si="30"/>
        <v>0.78088781048944189</v>
      </c>
      <c r="P71" s="12">
        <f t="shared" si="30"/>
        <v>0.78937226871062471</v>
      </c>
      <c r="Q71" s="12">
        <f t="shared" si="30"/>
        <v>1.2143399413976605</v>
      </c>
      <c r="R71" s="12">
        <f t="shared" si="30"/>
        <v>1.2118079680878182</v>
      </c>
      <c r="S71" s="12">
        <f t="shared" si="30"/>
        <v>0.7201079281838505</v>
      </c>
      <c r="T71" s="12">
        <f t="shared" si="30"/>
        <v>0.80413169550643471</v>
      </c>
      <c r="U71" s="12">
        <f t="shared" si="30"/>
        <v>0.81561701317969559</v>
      </c>
      <c r="V71" s="12">
        <f t="shared" si="30"/>
        <v>0.98047637366326645</v>
      </c>
      <c r="W71" s="12">
        <f t="shared" si="30"/>
        <v>0.94309181538800213</v>
      </c>
      <c r="X71" s="12">
        <f t="shared" si="30"/>
        <v>0.52372637092709906</v>
      </c>
      <c r="Y71" s="12">
        <f t="shared" si="30"/>
        <v>1.0166632243806006</v>
      </c>
      <c r="Z71" s="12">
        <f t="shared" ref="Z71:AA71" si="31">Z65/Z58</f>
        <v>0.95923409512044477</v>
      </c>
      <c r="AA71" s="12">
        <f t="shared" si="31"/>
        <v>0.8759874579205843</v>
      </c>
      <c r="AB71" s="10" t="s">
        <v>25</v>
      </c>
    </row>
    <row r="73" spans="1:28" x14ac:dyDescent="0.2">
      <c r="C73" s="19" t="s">
        <v>33</v>
      </c>
      <c r="D73" s="19"/>
      <c r="E73" s="19"/>
      <c r="F73" s="19"/>
      <c r="G73" s="19"/>
      <c r="H73" s="19"/>
      <c r="I73" s="19"/>
    </row>
    <row r="74" spans="1:28" x14ac:dyDescent="0.2">
      <c r="B74" s="5" t="s">
        <v>13</v>
      </c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8" x14ac:dyDescent="0.2">
      <c r="A75">
        <v>2022</v>
      </c>
      <c r="B75" s="5" t="s">
        <v>14</v>
      </c>
      <c r="N75" s="18" t="s">
        <v>15</v>
      </c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8" x14ac:dyDescent="0.2">
      <c r="A76" t="s">
        <v>12</v>
      </c>
      <c r="B76" s="5">
        <v>1</v>
      </c>
      <c r="C76" s="5">
        <v>2</v>
      </c>
      <c r="D76" s="5">
        <v>3</v>
      </c>
      <c r="E76" s="5">
        <v>4</v>
      </c>
      <c r="F76" s="5">
        <v>5</v>
      </c>
      <c r="G76" s="5">
        <v>6</v>
      </c>
      <c r="H76" s="5">
        <v>7</v>
      </c>
      <c r="I76" s="5">
        <v>8</v>
      </c>
      <c r="J76" s="5">
        <v>9</v>
      </c>
      <c r="K76" s="5">
        <v>10</v>
      </c>
      <c r="L76" s="5">
        <v>11</v>
      </c>
      <c r="M76" s="5">
        <v>12</v>
      </c>
      <c r="N76" s="5">
        <v>1</v>
      </c>
      <c r="O76" s="5">
        <v>2</v>
      </c>
      <c r="P76" s="5">
        <v>3</v>
      </c>
      <c r="Q76" s="5">
        <v>4</v>
      </c>
      <c r="R76" s="5">
        <v>5</v>
      </c>
      <c r="S76" s="5">
        <v>6</v>
      </c>
      <c r="T76" s="5">
        <v>7</v>
      </c>
      <c r="U76" s="5">
        <v>8</v>
      </c>
      <c r="V76" s="5">
        <v>9</v>
      </c>
      <c r="W76" s="5">
        <v>10</v>
      </c>
      <c r="X76" s="5">
        <v>11</v>
      </c>
      <c r="Y76" s="5">
        <v>12</v>
      </c>
    </row>
    <row r="77" spans="1:28" x14ac:dyDescent="0.2">
      <c r="A77" t="s">
        <v>5</v>
      </c>
      <c r="B77" s="5">
        <v>154</v>
      </c>
      <c r="C77" s="5">
        <v>197</v>
      </c>
      <c r="D77" s="5">
        <v>166</v>
      </c>
      <c r="E77" s="5">
        <v>90</v>
      </c>
      <c r="F77" s="5">
        <v>25</v>
      </c>
      <c r="G77" s="5">
        <v>6</v>
      </c>
      <c r="H77" s="5">
        <v>19</v>
      </c>
      <c r="I77" s="5">
        <v>47</v>
      </c>
      <c r="J77" s="5">
        <v>47</v>
      </c>
      <c r="K77" s="5">
        <v>57</v>
      </c>
      <c r="L77" s="5">
        <v>33</v>
      </c>
      <c r="M77" s="5">
        <v>36</v>
      </c>
      <c r="N77" s="18">
        <v>415.74680000000001</v>
      </c>
      <c r="O77" s="18">
        <v>355.43819999999999</v>
      </c>
      <c r="P77" s="18">
        <v>258.13729999999998</v>
      </c>
      <c r="Q77" s="18">
        <v>175.39750000000001</v>
      </c>
      <c r="R77" s="18">
        <v>89.440799999999996</v>
      </c>
      <c r="S77" s="18">
        <v>32.904600000000002</v>
      </c>
      <c r="T77" s="18">
        <v>28.435099999999998</v>
      </c>
      <c r="U77" s="18">
        <v>88.276399999999995</v>
      </c>
      <c r="V77" s="18">
        <v>50.2438</v>
      </c>
      <c r="W77" s="18">
        <v>98.393000000000001</v>
      </c>
      <c r="X77" s="18">
        <v>68.548000000000002</v>
      </c>
      <c r="Y77" s="18">
        <v>62.083100000000002</v>
      </c>
      <c r="Z77" s="5">
        <f>SUM(B77:M77)</f>
        <v>877</v>
      </c>
      <c r="AA77" s="18">
        <f>SUM(N77:Y77)</f>
        <v>1723.0445999999999</v>
      </c>
    </row>
    <row r="78" spans="1:28" x14ac:dyDescent="0.2">
      <c r="A78" t="s">
        <v>6</v>
      </c>
      <c r="C78" s="5">
        <v>3</v>
      </c>
      <c r="I78" s="5">
        <v>2</v>
      </c>
      <c r="N78" s="18"/>
      <c r="O78" s="18">
        <v>9.2774000000000001</v>
      </c>
      <c r="P78" s="18"/>
      <c r="Q78" s="18"/>
      <c r="R78" s="18"/>
      <c r="S78" s="18"/>
      <c r="T78" s="18"/>
      <c r="U78" s="18">
        <v>12.322900000000001</v>
      </c>
      <c r="V78" s="18"/>
      <c r="W78" s="18"/>
      <c r="X78" s="18"/>
      <c r="Y78" s="18"/>
      <c r="Z78" s="5">
        <f t="shared" ref="Z78:Z90" si="32">SUM(B78:M78)</f>
        <v>5</v>
      </c>
      <c r="AA78" s="18">
        <f t="shared" ref="AA78:AA90" si="33">SUM(N78:Y78)</f>
        <v>21.600300000000001</v>
      </c>
    </row>
    <row r="79" spans="1:28" x14ac:dyDescent="0.2">
      <c r="A79" t="s">
        <v>7</v>
      </c>
      <c r="B79" s="5">
        <v>2</v>
      </c>
      <c r="C79" s="5">
        <v>3</v>
      </c>
      <c r="D79" s="5">
        <v>2</v>
      </c>
      <c r="E79" s="5">
        <v>2</v>
      </c>
      <c r="L79" s="5">
        <v>1</v>
      </c>
      <c r="N79" s="18">
        <v>2.6025</v>
      </c>
      <c r="O79" s="18">
        <v>3.2481</v>
      </c>
      <c r="P79" s="18">
        <v>4.0084</v>
      </c>
      <c r="Q79" s="18">
        <v>6.0316999999999998</v>
      </c>
      <c r="R79" s="18"/>
      <c r="S79" s="18"/>
      <c r="T79" s="18"/>
      <c r="U79" s="18"/>
      <c r="V79" s="18"/>
      <c r="W79" s="18"/>
      <c r="X79" s="18">
        <v>1.7968999999999999</v>
      </c>
      <c r="Y79" s="18"/>
      <c r="Z79" s="5">
        <f t="shared" si="32"/>
        <v>10</v>
      </c>
      <c r="AA79" s="18">
        <f t="shared" si="33"/>
        <v>17.6876</v>
      </c>
    </row>
    <row r="80" spans="1:28" x14ac:dyDescent="0.2">
      <c r="A80" t="s">
        <v>8</v>
      </c>
      <c r="B80" s="5">
        <v>8</v>
      </c>
      <c r="C80" s="5">
        <v>12</v>
      </c>
      <c r="D80" s="5">
        <v>9</v>
      </c>
      <c r="E80" s="5">
        <v>12</v>
      </c>
      <c r="F80" s="5">
        <v>1</v>
      </c>
      <c r="G80" s="5">
        <v>1</v>
      </c>
      <c r="I80" s="5">
        <v>1</v>
      </c>
      <c r="J80" s="5">
        <v>4</v>
      </c>
      <c r="K80" s="5">
        <v>2</v>
      </c>
      <c r="L80" s="5">
        <v>3</v>
      </c>
      <c r="N80" s="18">
        <v>21.0275</v>
      </c>
      <c r="O80" s="18">
        <v>65.837699999999998</v>
      </c>
      <c r="P80" s="18">
        <v>23.7575</v>
      </c>
      <c r="Q80" s="18">
        <v>40.418300000000002</v>
      </c>
      <c r="R80" s="18">
        <v>1.2796000000000001</v>
      </c>
      <c r="S80" s="18">
        <v>4.5035999999999996</v>
      </c>
      <c r="T80" s="18"/>
      <c r="U80" s="18">
        <v>2.7934000000000001</v>
      </c>
      <c r="V80" s="18">
        <v>17.8353</v>
      </c>
      <c r="W80" s="18">
        <v>6.6089000000000002</v>
      </c>
      <c r="X80" s="18">
        <v>15.577400000000001</v>
      </c>
      <c r="Y80" s="18"/>
      <c r="Z80" s="5">
        <f t="shared" si="32"/>
        <v>53</v>
      </c>
      <c r="AA80" s="18">
        <f t="shared" si="33"/>
        <v>199.63919999999999</v>
      </c>
    </row>
    <row r="81" spans="1:28" x14ac:dyDescent="0.2">
      <c r="A81" t="s">
        <v>9</v>
      </c>
      <c r="B81" s="5">
        <v>6</v>
      </c>
      <c r="C81" s="5">
        <v>8</v>
      </c>
      <c r="D81" s="5">
        <v>2</v>
      </c>
      <c r="E81" s="5">
        <v>2</v>
      </c>
      <c r="H81" s="5">
        <v>1</v>
      </c>
      <c r="I81" s="5">
        <v>1</v>
      </c>
      <c r="J81" s="5">
        <v>1</v>
      </c>
      <c r="K81" s="5">
        <v>1</v>
      </c>
      <c r="N81" s="18">
        <v>4.6314000000000002</v>
      </c>
      <c r="O81" s="18">
        <v>6.2553999999999998</v>
      </c>
      <c r="P81" s="18">
        <v>1.8965000000000001</v>
      </c>
      <c r="Q81" s="18">
        <v>1.1482000000000001</v>
      </c>
      <c r="R81" s="18"/>
      <c r="S81" s="18"/>
      <c r="T81" s="18">
        <v>0.57410000000000005</v>
      </c>
      <c r="U81" s="18">
        <v>1.6262000000000001</v>
      </c>
      <c r="V81" s="18">
        <v>0.57299999999999995</v>
      </c>
      <c r="W81" s="18">
        <v>0.57299999999999995</v>
      </c>
      <c r="X81" s="18"/>
      <c r="Y81" s="18"/>
      <c r="Z81" s="5">
        <f t="shared" si="32"/>
        <v>22</v>
      </c>
      <c r="AA81" s="18">
        <f t="shared" si="33"/>
        <v>17.277799999999999</v>
      </c>
    </row>
    <row r="82" spans="1:28" x14ac:dyDescent="0.2">
      <c r="A82" t="s">
        <v>10</v>
      </c>
      <c r="K82" s="5">
        <v>1</v>
      </c>
      <c r="N82" s="18"/>
      <c r="O82" s="18"/>
      <c r="P82" s="18"/>
      <c r="Q82" s="18"/>
      <c r="R82" s="18"/>
      <c r="S82" s="18"/>
      <c r="T82" s="18"/>
      <c r="U82" s="18"/>
      <c r="V82" s="18"/>
      <c r="W82" s="18">
        <v>4.4382999999999999</v>
      </c>
      <c r="X82" s="18"/>
      <c r="Y82" s="18"/>
      <c r="Z82" s="5">
        <f t="shared" si="32"/>
        <v>1</v>
      </c>
      <c r="AA82" s="18">
        <f t="shared" si="33"/>
        <v>4.4382999999999999</v>
      </c>
    </row>
    <row r="83" spans="1:28" x14ac:dyDescent="0.2">
      <c r="A83" t="s">
        <v>11</v>
      </c>
      <c r="B83" s="5">
        <v>8</v>
      </c>
      <c r="C83" s="5">
        <v>17</v>
      </c>
      <c r="D83" s="5">
        <v>1</v>
      </c>
      <c r="J83" s="5">
        <v>1</v>
      </c>
      <c r="K83" s="5">
        <v>1</v>
      </c>
      <c r="N83" s="18">
        <v>12.5547</v>
      </c>
      <c r="O83" s="18">
        <v>45.766599999999997</v>
      </c>
      <c r="P83" s="18">
        <v>1.8166</v>
      </c>
      <c r="Q83" s="18"/>
      <c r="R83" s="18"/>
      <c r="S83" s="18"/>
      <c r="T83" s="18"/>
      <c r="U83" s="18"/>
      <c r="V83" s="18">
        <v>0.59240000000000004</v>
      </c>
      <c r="W83" s="18">
        <v>0.59240000000000004</v>
      </c>
      <c r="X83" s="18"/>
      <c r="Y83" s="18"/>
      <c r="Z83" s="5">
        <f t="shared" si="32"/>
        <v>28</v>
      </c>
      <c r="AA83" s="18">
        <f t="shared" si="33"/>
        <v>61.32269999999999</v>
      </c>
    </row>
    <row r="84" spans="1:28" x14ac:dyDescent="0.2">
      <c r="A84" t="s">
        <v>32</v>
      </c>
      <c r="B84" s="5">
        <v>178</v>
      </c>
      <c r="C84" s="5">
        <v>240</v>
      </c>
      <c r="D84" s="5">
        <v>180</v>
      </c>
      <c r="E84" s="5">
        <v>106</v>
      </c>
      <c r="F84" s="5">
        <v>26</v>
      </c>
      <c r="G84" s="5">
        <v>7</v>
      </c>
      <c r="H84" s="5">
        <v>20</v>
      </c>
      <c r="I84" s="5">
        <v>51</v>
      </c>
      <c r="J84" s="5">
        <v>53</v>
      </c>
      <c r="K84" s="5">
        <v>62</v>
      </c>
      <c r="L84" s="5">
        <v>37</v>
      </c>
      <c r="M84" s="5">
        <v>36</v>
      </c>
      <c r="N84" s="18">
        <v>456.56290000000001</v>
      </c>
      <c r="O84" s="18">
        <v>485.82339999999999</v>
      </c>
      <c r="P84" s="18">
        <v>289.61629999999997</v>
      </c>
      <c r="Q84" s="18">
        <v>222.99570000000003</v>
      </c>
      <c r="R84" s="18">
        <v>90.720399999999998</v>
      </c>
      <c r="S84" s="18">
        <v>37.408200000000001</v>
      </c>
      <c r="T84" s="18">
        <v>29.0092</v>
      </c>
      <c r="U84" s="18">
        <v>105.0189</v>
      </c>
      <c r="V84" s="18">
        <v>69.244499999999988</v>
      </c>
      <c r="W84" s="18">
        <v>110.6056</v>
      </c>
      <c r="X84" s="18">
        <v>85.922299999999993</v>
      </c>
      <c r="Y84" s="18">
        <v>62.083100000000002</v>
      </c>
      <c r="Z84" s="5">
        <f t="shared" si="32"/>
        <v>996</v>
      </c>
      <c r="AA84" s="18">
        <f t="shared" si="33"/>
        <v>2045.0105000000001</v>
      </c>
    </row>
    <row r="85" spans="1:28" x14ac:dyDescent="0.2"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AA85" s="18"/>
    </row>
    <row r="86" spans="1:28" x14ac:dyDescent="0.2">
      <c r="A86" s="2" t="s">
        <v>5</v>
      </c>
      <c r="B86" s="5">
        <f>B77</f>
        <v>154</v>
      </c>
      <c r="C86" s="5">
        <f t="shared" ref="C86:Y86" si="34">C77</f>
        <v>197</v>
      </c>
      <c r="D86" s="5">
        <f t="shared" si="34"/>
        <v>166</v>
      </c>
      <c r="E86" s="5">
        <f t="shared" si="34"/>
        <v>90</v>
      </c>
      <c r="F86" s="5">
        <f t="shared" si="34"/>
        <v>25</v>
      </c>
      <c r="G86" s="5">
        <f t="shared" si="34"/>
        <v>6</v>
      </c>
      <c r="H86" s="5">
        <f t="shared" si="34"/>
        <v>19</v>
      </c>
      <c r="I86" s="5">
        <f t="shared" si="34"/>
        <v>47</v>
      </c>
      <c r="J86" s="5">
        <f t="shared" si="34"/>
        <v>47</v>
      </c>
      <c r="K86" s="5">
        <f t="shared" si="34"/>
        <v>57</v>
      </c>
      <c r="L86" s="5">
        <f t="shared" si="34"/>
        <v>33</v>
      </c>
      <c r="M86" s="5">
        <f t="shared" si="34"/>
        <v>36</v>
      </c>
      <c r="N86" s="5">
        <f t="shared" si="34"/>
        <v>415.74680000000001</v>
      </c>
      <c r="O86" s="5">
        <f t="shared" si="34"/>
        <v>355.43819999999999</v>
      </c>
      <c r="P86" s="5">
        <f t="shared" si="34"/>
        <v>258.13729999999998</v>
      </c>
      <c r="Q86" s="5">
        <f t="shared" si="34"/>
        <v>175.39750000000001</v>
      </c>
      <c r="R86" s="5">
        <f t="shared" si="34"/>
        <v>89.440799999999996</v>
      </c>
      <c r="S86" s="5">
        <f t="shared" si="34"/>
        <v>32.904600000000002</v>
      </c>
      <c r="T86" s="5">
        <f t="shared" si="34"/>
        <v>28.435099999999998</v>
      </c>
      <c r="U86" s="5">
        <f t="shared" si="34"/>
        <v>88.276399999999995</v>
      </c>
      <c r="V86" s="5">
        <f t="shared" si="34"/>
        <v>50.2438</v>
      </c>
      <c r="W86" s="5">
        <f t="shared" si="34"/>
        <v>98.393000000000001</v>
      </c>
      <c r="X86" s="5">
        <f t="shared" si="34"/>
        <v>68.548000000000002</v>
      </c>
      <c r="Y86" s="5">
        <f t="shared" si="34"/>
        <v>62.083100000000002</v>
      </c>
      <c r="Z86" s="5">
        <f t="shared" si="32"/>
        <v>877</v>
      </c>
      <c r="AA86" s="18">
        <f t="shared" si="33"/>
        <v>1723.0445999999999</v>
      </c>
    </row>
    <row r="87" spans="1:28" x14ac:dyDescent="0.2">
      <c r="A87" s="2" t="s">
        <v>18</v>
      </c>
      <c r="B87" s="5">
        <f>B79+B80+B81+B82</f>
        <v>16</v>
      </c>
      <c r="C87" s="5">
        <f t="shared" ref="C87:Y87" si="35">C79+C80+C81+C82</f>
        <v>23</v>
      </c>
      <c r="D87" s="5">
        <f t="shared" si="35"/>
        <v>13</v>
      </c>
      <c r="E87" s="5">
        <f t="shared" si="35"/>
        <v>16</v>
      </c>
      <c r="F87" s="5">
        <f t="shared" si="35"/>
        <v>1</v>
      </c>
      <c r="G87" s="5">
        <f t="shared" si="35"/>
        <v>1</v>
      </c>
      <c r="H87" s="5">
        <f t="shared" si="35"/>
        <v>1</v>
      </c>
      <c r="I87" s="5">
        <f t="shared" si="35"/>
        <v>2</v>
      </c>
      <c r="J87" s="5">
        <f t="shared" si="35"/>
        <v>5</v>
      </c>
      <c r="K87" s="5">
        <f t="shared" si="35"/>
        <v>4</v>
      </c>
      <c r="L87" s="5">
        <f t="shared" si="35"/>
        <v>4</v>
      </c>
      <c r="M87" s="5">
        <f t="shared" si="35"/>
        <v>0</v>
      </c>
      <c r="N87" s="5">
        <f t="shared" si="35"/>
        <v>28.261399999999998</v>
      </c>
      <c r="O87" s="5">
        <f t="shared" si="35"/>
        <v>75.341199999999986</v>
      </c>
      <c r="P87" s="5">
        <f t="shared" si="35"/>
        <v>29.662400000000002</v>
      </c>
      <c r="Q87" s="5">
        <f t="shared" si="35"/>
        <v>47.598200000000006</v>
      </c>
      <c r="R87" s="5">
        <f t="shared" si="35"/>
        <v>1.2796000000000001</v>
      </c>
      <c r="S87" s="5">
        <f t="shared" si="35"/>
        <v>4.5035999999999996</v>
      </c>
      <c r="T87" s="5">
        <f t="shared" si="35"/>
        <v>0.57410000000000005</v>
      </c>
      <c r="U87" s="5">
        <f t="shared" si="35"/>
        <v>4.4196</v>
      </c>
      <c r="V87" s="5">
        <f t="shared" si="35"/>
        <v>18.408300000000001</v>
      </c>
      <c r="W87" s="5">
        <f t="shared" si="35"/>
        <v>11.620200000000001</v>
      </c>
      <c r="X87" s="5">
        <f t="shared" si="35"/>
        <v>17.374300000000002</v>
      </c>
      <c r="Y87" s="5">
        <f t="shared" si="35"/>
        <v>0</v>
      </c>
      <c r="Z87" s="5">
        <f t="shared" si="32"/>
        <v>86</v>
      </c>
      <c r="AA87" s="18">
        <f t="shared" si="33"/>
        <v>239.0429</v>
      </c>
    </row>
    <row r="88" spans="1:28" x14ac:dyDescent="0.2">
      <c r="A88" s="2" t="s">
        <v>19</v>
      </c>
      <c r="B88" s="5">
        <f>B78+B83</f>
        <v>8</v>
      </c>
      <c r="C88" s="5">
        <f t="shared" ref="C88:Y88" si="36">C78+C83</f>
        <v>20</v>
      </c>
      <c r="D88" s="5">
        <f t="shared" si="36"/>
        <v>1</v>
      </c>
      <c r="E88" s="5">
        <f t="shared" si="36"/>
        <v>0</v>
      </c>
      <c r="F88" s="5">
        <f t="shared" si="36"/>
        <v>0</v>
      </c>
      <c r="G88" s="5">
        <f t="shared" si="36"/>
        <v>0</v>
      </c>
      <c r="H88" s="5">
        <f t="shared" si="36"/>
        <v>0</v>
      </c>
      <c r="I88" s="5">
        <f t="shared" si="36"/>
        <v>2</v>
      </c>
      <c r="J88" s="5">
        <f t="shared" si="36"/>
        <v>1</v>
      </c>
      <c r="K88" s="5">
        <f t="shared" si="36"/>
        <v>1</v>
      </c>
      <c r="L88" s="5">
        <f t="shared" si="36"/>
        <v>0</v>
      </c>
      <c r="M88" s="5">
        <f t="shared" si="36"/>
        <v>0</v>
      </c>
      <c r="N88" s="5">
        <f t="shared" si="36"/>
        <v>12.5547</v>
      </c>
      <c r="O88" s="5">
        <f t="shared" si="36"/>
        <v>55.043999999999997</v>
      </c>
      <c r="P88" s="5">
        <f t="shared" si="36"/>
        <v>1.8166</v>
      </c>
      <c r="Q88" s="5">
        <f t="shared" si="36"/>
        <v>0</v>
      </c>
      <c r="R88" s="5">
        <f t="shared" si="36"/>
        <v>0</v>
      </c>
      <c r="S88" s="5">
        <f t="shared" si="36"/>
        <v>0</v>
      </c>
      <c r="T88" s="5">
        <f t="shared" si="36"/>
        <v>0</v>
      </c>
      <c r="U88" s="5">
        <f t="shared" si="36"/>
        <v>12.322900000000001</v>
      </c>
      <c r="V88" s="5">
        <f t="shared" si="36"/>
        <v>0.59240000000000004</v>
      </c>
      <c r="W88" s="5">
        <f t="shared" si="36"/>
        <v>0.59240000000000004</v>
      </c>
      <c r="X88" s="5">
        <f t="shared" si="36"/>
        <v>0</v>
      </c>
      <c r="Y88" s="5">
        <f t="shared" si="36"/>
        <v>0</v>
      </c>
      <c r="Z88" s="5">
        <f t="shared" si="32"/>
        <v>33</v>
      </c>
      <c r="AA88" s="18">
        <f t="shared" si="33"/>
        <v>82.922999999999988</v>
      </c>
    </row>
    <row r="89" spans="1:28" x14ac:dyDescent="0.2">
      <c r="B89" s="13">
        <f>SUM(B86:B88)</f>
        <v>178</v>
      </c>
      <c r="C89" s="13">
        <f t="shared" ref="C89:Y89" si="37">SUM(C86:C88)</f>
        <v>240</v>
      </c>
      <c r="D89" s="13">
        <f t="shared" si="37"/>
        <v>180</v>
      </c>
      <c r="E89" s="13">
        <f t="shared" si="37"/>
        <v>106</v>
      </c>
      <c r="F89" s="13">
        <f t="shared" si="37"/>
        <v>26</v>
      </c>
      <c r="G89" s="13">
        <f t="shared" si="37"/>
        <v>7</v>
      </c>
      <c r="H89" s="13">
        <f t="shared" si="37"/>
        <v>20</v>
      </c>
      <c r="I89" s="13">
        <f t="shared" si="37"/>
        <v>51</v>
      </c>
      <c r="J89" s="13">
        <f t="shared" si="37"/>
        <v>53</v>
      </c>
      <c r="K89" s="13">
        <f t="shared" si="37"/>
        <v>62</v>
      </c>
      <c r="L89" s="13">
        <f t="shared" si="37"/>
        <v>37</v>
      </c>
      <c r="M89" s="13">
        <f t="shared" si="37"/>
        <v>36</v>
      </c>
      <c r="N89" s="13">
        <f t="shared" si="37"/>
        <v>456.56290000000001</v>
      </c>
      <c r="O89" s="13">
        <f t="shared" si="37"/>
        <v>485.82339999999999</v>
      </c>
      <c r="P89" s="13">
        <f t="shared" si="37"/>
        <v>289.61629999999997</v>
      </c>
      <c r="Q89" s="13">
        <f t="shared" si="37"/>
        <v>222.9957</v>
      </c>
      <c r="R89" s="13">
        <f t="shared" si="37"/>
        <v>90.720399999999998</v>
      </c>
      <c r="S89" s="13">
        <f t="shared" si="37"/>
        <v>37.408200000000001</v>
      </c>
      <c r="T89" s="13">
        <f t="shared" si="37"/>
        <v>29.0092</v>
      </c>
      <c r="U89" s="13">
        <f t="shared" si="37"/>
        <v>105.0189</v>
      </c>
      <c r="V89" s="13">
        <f t="shared" si="37"/>
        <v>69.244500000000002</v>
      </c>
      <c r="W89" s="13">
        <f t="shared" si="37"/>
        <v>110.6056</v>
      </c>
      <c r="X89" s="13">
        <f t="shared" si="37"/>
        <v>85.922300000000007</v>
      </c>
      <c r="Y89" s="13">
        <f t="shared" si="37"/>
        <v>62.083100000000002</v>
      </c>
      <c r="Z89" s="13">
        <f t="shared" si="32"/>
        <v>996</v>
      </c>
      <c r="AA89" s="21">
        <f t="shared" si="33"/>
        <v>2045.0105000000001</v>
      </c>
    </row>
    <row r="90" spans="1:28" x14ac:dyDescent="0.2">
      <c r="A90" t="s">
        <v>20</v>
      </c>
      <c r="B90" s="5">
        <f>B81+B82</f>
        <v>6</v>
      </c>
      <c r="C90" s="5">
        <f t="shared" ref="C90:Y90" si="38">C81+C82</f>
        <v>8</v>
      </c>
      <c r="D90" s="5">
        <f t="shared" si="38"/>
        <v>2</v>
      </c>
      <c r="E90" s="5">
        <f t="shared" si="38"/>
        <v>2</v>
      </c>
      <c r="F90" s="5">
        <f t="shared" si="38"/>
        <v>0</v>
      </c>
      <c r="G90" s="5">
        <f t="shared" si="38"/>
        <v>0</v>
      </c>
      <c r="H90" s="5">
        <f t="shared" si="38"/>
        <v>1</v>
      </c>
      <c r="I90" s="5">
        <f t="shared" si="38"/>
        <v>1</v>
      </c>
      <c r="J90" s="5">
        <f t="shared" si="38"/>
        <v>1</v>
      </c>
      <c r="K90" s="5">
        <f t="shared" si="38"/>
        <v>2</v>
      </c>
      <c r="L90" s="5">
        <f t="shared" si="38"/>
        <v>0</v>
      </c>
      <c r="M90" s="5">
        <f t="shared" si="38"/>
        <v>0</v>
      </c>
      <c r="N90" s="5">
        <f t="shared" si="38"/>
        <v>4.6314000000000002</v>
      </c>
      <c r="O90" s="5">
        <f t="shared" si="38"/>
        <v>6.2553999999999998</v>
      </c>
      <c r="P90" s="5">
        <f t="shared" si="38"/>
        <v>1.8965000000000001</v>
      </c>
      <c r="Q90" s="5">
        <f t="shared" si="38"/>
        <v>1.1482000000000001</v>
      </c>
      <c r="R90" s="5">
        <f t="shared" si="38"/>
        <v>0</v>
      </c>
      <c r="S90" s="5">
        <f t="shared" si="38"/>
        <v>0</v>
      </c>
      <c r="T90" s="5">
        <f t="shared" si="38"/>
        <v>0.57410000000000005</v>
      </c>
      <c r="U90" s="5">
        <f t="shared" si="38"/>
        <v>1.6262000000000001</v>
      </c>
      <c r="V90" s="5">
        <f t="shared" si="38"/>
        <v>0.57299999999999995</v>
      </c>
      <c r="W90" s="5">
        <f t="shared" si="38"/>
        <v>5.0113000000000003</v>
      </c>
      <c r="X90" s="5">
        <f t="shared" si="38"/>
        <v>0</v>
      </c>
      <c r="Y90" s="5">
        <f t="shared" si="38"/>
        <v>0</v>
      </c>
      <c r="Z90" s="5">
        <f t="shared" si="32"/>
        <v>23</v>
      </c>
      <c r="AA90" s="18">
        <f t="shared" si="33"/>
        <v>21.716099999999997</v>
      </c>
    </row>
    <row r="93" spans="1:28" ht="15" x14ac:dyDescent="0.2">
      <c r="A93" s="6" t="s">
        <v>26</v>
      </c>
      <c r="B93" s="12">
        <f>B86/B61</f>
        <v>7.031963470319634E-2</v>
      </c>
      <c r="C93" s="12">
        <f t="shared" ref="C93:Y93" si="39">C86/C61</f>
        <v>9.2228464419475659E-2</v>
      </c>
      <c r="D93" s="12">
        <f t="shared" si="39"/>
        <v>6.0495626822157436E-2</v>
      </c>
      <c r="E93" s="12">
        <f t="shared" si="39"/>
        <v>3.5280282242257939E-2</v>
      </c>
      <c r="F93" s="12">
        <f t="shared" si="39"/>
        <v>9.1709464416727809E-3</v>
      </c>
      <c r="G93" s="12">
        <f t="shared" si="39"/>
        <v>2.3464998044583495E-3</v>
      </c>
      <c r="H93" s="12">
        <f t="shared" si="39"/>
        <v>9.5238095238095247E-3</v>
      </c>
      <c r="I93" s="12">
        <f t="shared" si="39"/>
        <v>2.2585295530994715E-2</v>
      </c>
      <c r="J93" s="12">
        <f t="shared" si="39"/>
        <v>1.9558884727424054E-2</v>
      </c>
      <c r="K93" s="12">
        <f t="shared" si="39"/>
        <v>2.2161741835147745E-2</v>
      </c>
      <c r="L93" s="12">
        <f t="shared" si="39"/>
        <v>1.2127894156560088E-2</v>
      </c>
      <c r="M93" s="12">
        <f t="shared" si="39"/>
        <v>1.6491067338524967E-2</v>
      </c>
      <c r="N93" s="12">
        <f t="shared" si="39"/>
        <v>0.15281068332611819</v>
      </c>
      <c r="O93" s="12">
        <f t="shared" si="39"/>
        <v>0.13973837136273556</v>
      </c>
      <c r="P93" s="12">
        <f t="shared" si="39"/>
        <v>7.9355588011874867E-2</v>
      </c>
      <c r="Q93" s="12">
        <f t="shared" si="39"/>
        <v>5.9576540624935573E-2</v>
      </c>
      <c r="R93" s="12">
        <f t="shared" si="39"/>
        <v>2.6904872123736517E-2</v>
      </c>
      <c r="S93" s="12">
        <f t="shared" si="39"/>
        <v>1.0353124660089776E-2</v>
      </c>
      <c r="T93" s="12">
        <f t="shared" si="39"/>
        <v>1.1832417439061911E-2</v>
      </c>
      <c r="U93" s="12">
        <f t="shared" si="39"/>
        <v>3.6223193210443011E-2</v>
      </c>
      <c r="V93" s="12">
        <f t="shared" si="39"/>
        <v>1.8972032980898338E-2</v>
      </c>
      <c r="W93" s="12">
        <f t="shared" si="39"/>
        <v>3.218904479149437E-2</v>
      </c>
      <c r="X93" s="12">
        <f t="shared" si="39"/>
        <v>2.1526802640472058E-2</v>
      </c>
      <c r="Y93" s="12">
        <f t="shared" si="39"/>
        <v>2.5248119113116255E-2</v>
      </c>
      <c r="Z93" s="12">
        <f t="shared" ref="Z93:AA97" si="40">Z86/Z61</f>
        <v>3.0389133372604734E-2</v>
      </c>
      <c r="AA93" s="12">
        <f t="shared" si="40"/>
        <v>5.0451872962661223E-2</v>
      </c>
      <c r="AB93" s="6" t="s">
        <v>21</v>
      </c>
    </row>
    <row r="94" spans="1:28" ht="15" x14ac:dyDescent="0.2">
      <c r="A94" s="7" t="s">
        <v>27</v>
      </c>
      <c r="B94" s="12">
        <f>B87/B62</f>
        <v>1.2519561815336464E-2</v>
      </c>
      <c r="C94" s="12">
        <f t="shared" ref="C94:Y94" si="41">C87/C62</f>
        <v>1.7411052233156699E-2</v>
      </c>
      <c r="D94" s="12">
        <f t="shared" si="41"/>
        <v>8.0395794681508963E-3</v>
      </c>
      <c r="E94" s="12">
        <f t="shared" si="41"/>
        <v>1.040988939492518E-2</v>
      </c>
      <c r="F94" s="12">
        <f t="shared" si="41"/>
        <v>5.7339449541284407E-4</v>
      </c>
      <c r="G94" s="12">
        <f t="shared" si="41"/>
        <v>5.9066745422327229E-4</v>
      </c>
      <c r="H94" s="12">
        <f t="shared" si="41"/>
        <v>7.3313782991202346E-4</v>
      </c>
      <c r="I94" s="12">
        <f t="shared" si="41"/>
        <v>1.4598540145985401E-3</v>
      </c>
      <c r="J94" s="12">
        <f t="shared" si="41"/>
        <v>2.9342723004694834E-3</v>
      </c>
      <c r="K94" s="12">
        <f t="shared" si="41"/>
        <v>2.3571007660577489E-3</v>
      </c>
      <c r="L94" s="12">
        <f t="shared" si="41"/>
        <v>2.4813895781637717E-3</v>
      </c>
      <c r="M94" s="12">
        <f t="shared" si="41"/>
        <v>0</v>
      </c>
      <c r="N94" s="12">
        <f t="shared" si="41"/>
        <v>1.35354358932016E-2</v>
      </c>
      <c r="O94" s="12">
        <f t="shared" si="41"/>
        <v>3.2922873127344765E-2</v>
      </c>
      <c r="P94" s="12">
        <f t="shared" si="41"/>
        <v>1.0225382848587362E-2</v>
      </c>
      <c r="Q94" s="12">
        <f t="shared" si="41"/>
        <v>1.6541186941073097E-2</v>
      </c>
      <c r="R94" s="12">
        <f t="shared" si="41"/>
        <v>4.1771067131288718E-4</v>
      </c>
      <c r="S94" s="12">
        <f t="shared" si="41"/>
        <v>1.4355932451378744E-3</v>
      </c>
      <c r="T94" s="12">
        <f t="shared" si="41"/>
        <v>2.3215128257012539E-4</v>
      </c>
      <c r="U94" s="12">
        <f t="shared" si="41"/>
        <v>1.6467927001878183E-3</v>
      </c>
      <c r="V94" s="12">
        <f t="shared" si="41"/>
        <v>5.9797510374737951E-3</v>
      </c>
      <c r="W94" s="12">
        <f t="shared" si="41"/>
        <v>3.7231622137195472E-3</v>
      </c>
      <c r="X94" s="12">
        <f t="shared" si="41"/>
        <v>5.5318390621138004E-3</v>
      </c>
      <c r="Y94" s="12">
        <f t="shared" si="41"/>
        <v>0</v>
      </c>
      <c r="Z94" s="12">
        <f t="shared" si="40"/>
        <v>4.6892039258451474E-3</v>
      </c>
      <c r="AA94" s="12">
        <f t="shared" si="40"/>
        <v>7.1435657999971503E-3</v>
      </c>
      <c r="AB94" s="7" t="s">
        <v>22</v>
      </c>
    </row>
    <row r="95" spans="1:28" ht="15" x14ac:dyDescent="0.2">
      <c r="A95" s="8" t="s">
        <v>28</v>
      </c>
      <c r="B95" s="12">
        <f>B88/B63</f>
        <v>0.10526315789473684</v>
      </c>
      <c r="C95" s="12">
        <f t="shared" ref="C95:Y95" si="42">C88/C63</f>
        <v>0.18691588785046728</v>
      </c>
      <c r="D95" s="12">
        <f t="shared" si="42"/>
        <v>1.2048192771084338E-2</v>
      </c>
      <c r="E95" s="12">
        <f t="shared" si="42"/>
        <v>0</v>
      </c>
      <c r="F95" s="12">
        <f t="shared" si="42"/>
        <v>0</v>
      </c>
      <c r="G95" s="12">
        <f t="shared" si="42"/>
        <v>0</v>
      </c>
      <c r="H95" s="12">
        <f t="shared" si="42"/>
        <v>0</v>
      </c>
      <c r="I95" s="12">
        <f t="shared" si="42"/>
        <v>1.7699115044247787E-2</v>
      </c>
      <c r="J95" s="12">
        <f t="shared" si="42"/>
        <v>1.0309278350515464E-2</v>
      </c>
      <c r="K95" s="12">
        <f t="shared" si="42"/>
        <v>1.1764705882352941E-2</v>
      </c>
      <c r="L95" s="12">
        <f t="shared" si="42"/>
        <v>0</v>
      </c>
      <c r="M95" s="12">
        <f t="shared" si="42"/>
        <v>0</v>
      </c>
      <c r="N95" s="12">
        <f t="shared" si="42"/>
        <v>9.6612219833258184E-2</v>
      </c>
      <c r="O95" s="12">
        <f t="shared" si="42"/>
        <v>0.21800268760671115</v>
      </c>
      <c r="P95" s="12">
        <f t="shared" si="42"/>
        <v>1.118833053306858E-2</v>
      </c>
      <c r="Q95" s="12">
        <f t="shared" si="42"/>
        <v>0</v>
      </c>
      <c r="R95" s="12">
        <f t="shared" si="42"/>
        <v>0</v>
      </c>
      <c r="S95" s="12">
        <f t="shared" si="42"/>
        <v>0</v>
      </c>
      <c r="T95" s="12">
        <f t="shared" si="42"/>
        <v>0</v>
      </c>
      <c r="U95" s="12">
        <f t="shared" si="42"/>
        <v>4.7513493047003384E-2</v>
      </c>
      <c r="V95" s="12">
        <f t="shared" si="42"/>
        <v>2.8567791117558102E-3</v>
      </c>
      <c r="W95" s="12">
        <f t="shared" si="42"/>
        <v>3.9477489700800077E-3</v>
      </c>
      <c r="X95" s="12">
        <f t="shared" si="42"/>
        <v>0</v>
      </c>
      <c r="Y95" s="12">
        <f t="shared" si="42"/>
        <v>0</v>
      </c>
      <c r="Z95" s="12">
        <f t="shared" si="40"/>
        <v>2.8596187175043329E-2</v>
      </c>
      <c r="AA95" s="12">
        <f t="shared" si="40"/>
        <v>3.318618867370584E-2</v>
      </c>
      <c r="AB95" s="8" t="s">
        <v>23</v>
      </c>
    </row>
    <row r="96" spans="1:28" ht="15" x14ac:dyDescent="0.2">
      <c r="A96" s="9" t="s">
        <v>29</v>
      </c>
      <c r="B96" s="14">
        <f>B89/B64</f>
        <v>5.0225733634311515E-2</v>
      </c>
      <c r="C96" s="14">
        <f t="shared" ref="C96:Y96" si="43">C89/C64</f>
        <v>6.7340067340067339E-2</v>
      </c>
      <c r="D96" s="14">
        <f t="shared" si="43"/>
        <v>4.0504050405040501E-2</v>
      </c>
      <c r="E96" s="14">
        <f t="shared" si="43"/>
        <v>2.5413569887317189E-2</v>
      </c>
      <c r="F96" s="14">
        <f t="shared" si="43"/>
        <v>5.6546324488908218E-3</v>
      </c>
      <c r="G96" s="14">
        <f t="shared" si="43"/>
        <v>1.6110471806674339E-3</v>
      </c>
      <c r="H96" s="14">
        <f t="shared" si="43"/>
        <v>5.7703404500865554E-3</v>
      </c>
      <c r="I96" s="14">
        <f t="shared" si="43"/>
        <v>1.4309764309764311E-2</v>
      </c>
      <c r="J96" s="14">
        <f t="shared" si="43"/>
        <v>1.2607040913415794E-2</v>
      </c>
      <c r="K96" s="14">
        <f t="shared" si="43"/>
        <v>1.4239779513091411E-2</v>
      </c>
      <c r="L96" s="14">
        <f t="shared" si="43"/>
        <v>8.3578043822001361E-3</v>
      </c>
      <c r="M96" s="14">
        <f t="shared" si="43"/>
        <v>9.8039215686274508E-3</v>
      </c>
      <c r="N96" s="14">
        <f t="shared" si="43"/>
        <v>9.2448371103903804E-2</v>
      </c>
      <c r="O96" s="14">
        <f t="shared" si="43"/>
        <v>9.554979107012794E-2</v>
      </c>
      <c r="P96" s="14">
        <f t="shared" si="43"/>
        <v>4.5853338813892176E-2</v>
      </c>
      <c r="Q96" s="14">
        <f t="shared" si="43"/>
        <v>3.7025643791229385E-2</v>
      </c>
      <c r="R96" s="14">
        <f t="shared" si="43"/>
        <v>1.3553408320560836E-2</v>
      </c>
      <c r="S96" s="14">
        <f t="shared" si="43"/>
        <v>5.7747523336386074E-3</v>
      </c>
      <c r="T96" s="14">
        <f t="shared" si="43"/>
        <v>5.6725656327685841E-3</v>
      </c>
      <c r="U96" s="14">
        <f t="shared" si="43"/>
        <v>1.9519765614637797E-2</v>
      </c>
      <c r="V96" s="14">
        <f t="shared" si="43"/>
        <v>1.1668885447656444E-2</v>
      </c>
      <c r="W96" s="14">
        <f t="shared" si="43"/>
        <v>1.7479203013982657E-2</v>
      </c>
      <c r="X96" s="14">
        <f t="shared" si="43"/>
        <v>1.3134004871863879E-2</v>
      </c>
      <c r="Y96" s="14">
        <f t="shared" si="43"/>
        <v>1.1753156212319557E-2</v>
      </c>
      <c r="Z96" s="14">
        <f t="shared" si="40"/>
        <v>2.0598515086964614E-2</v>
      </c>
      <c r="AA96" s="14">
        <f t="shared" si="40"/>
        <v>2.916708137431866E-2</v>
      </c>
      <c r="AB96" s="9" t="s">
        <v>24</v>
      </c>
    </row>
    <row r="97" spans="1:28" ht="30" x14ac:dyDescent="0.2">
      <c r="A97" s="11" t="s">
        <v>25</v>
      </c>
      <c r="B97" s="12">
        <f>B90/B65</f>
        <v>1.5748031496062992E-2</v>
      </c>
      <c r="C97" s="12">
        <f t="shared" ref="C97:Y97" si="44">C90/C65</f>
        <v>2.0997375328083989E-2</v>
      </c>
      <c r="D97" s="12">
        <f t="shared" si="44"/>
        <v>5.1546391752577319E-3</v>
      </c>
      <c r="E97" s="12">
        <f t="shared" si="44"/>
        <v>5.208333333333333E-3</v>
      </c>
      <c r="F97" s="12">
        <f t="shared" si="44"/>
        <v>0</v>
      </c>
      <c r="G97" s="12">
        <f t="shared" si="44"/>
        <v>0</v>
      </c>
      <c r="H97" s="12">
        <f t="shared" si="44"/>
        <v>2.6385224274406332E-3</v>
      </c>
      <c r="I97" s="12">
        <f t="shared" si="44"/>
        <v>2.7027027027027029E-3</v>
      </c>
      <c r="J97" s="12">
        <f t="shared" si="44"/>
        <v>2.2123893805309734E-3</v>
      </c>
      <c r="K97" s="12">
        <f t="shared" si="44"/>
        <v>4.9504950495049506E-3</v>
      </c>
      <c r="L97" s="12">
        <f t="shared" si="44"/>
        <v>0</v>
      </c>
      <c r="M97" s="12">
        <f t="shared" si="44"/>
        <v>0</v>
      </c>
      <c r="N97" s="12">
        <f t="shared" si="44"/>
        <v>1.803583333852567E-2</v>
      </c>
      <c r="O97" s="12">
        <f t="shared" si="44"/>
        <v>2.8941292952285771E-2</v>
      </c>
      <c r="P97" s="12">
        <f t="shared" si="44"/>
        <v>8.2801732964083736E-3</v>
      </c>
      <c r="Q97" s="12">
        <f t="shared" si="44"/>
        <v>3.8325161727042209E-3</v>
      </c>
      <c r="R97" s="12">
        <f t="shared" si="44"/>
        <v>0</v>
      </c>
      <c r="S97" s="12">
        <f t="shared" si="44"/>
        <v>0</v>
      </c>
      <c r="T97" s="12">
        <f t="shared" si="44"/>
        <v>1.8667089800374968E-3</v>
      </c>
      <c r="U97" s="12">
        <f t="shared" si="44"/>
        <v>6.3019918200440707E-3</v>
      </c>
      <c r="V97" s="12">
        <f t="shared" si="44"/>
        <v>2.1679679519097036E-3</v>
      </c>
      <c r="W97" s="12">
        <f t="shared" si="44"/>
        <v>1.7831434535047649E-2</v>
      </c>
      <c r="X97" s="12">
        <f t="shared" si="44"/>
        <v>0</v>
      </c>
      <c r="Y97" s="12">
        <f t="shared" si="44"/>
        <v>0</v>
      </c>
      <c r="Z97" s="12">
        <f t="shared" si="40"/>
        <v>4.9366816913500753E-3</v>
      </c>
      <c r="AA97" s="12">
        <f t="shared" si="40"/>
        <v>6.9531688178133743E-3</v>
      </c>
      <c r="AB97" s="10" t="s">
        <v>25</v>
      </c>
    </row>
    <row r="101" spans="1:28" ht="15" x14ac:dyDescent="0.2">
      <c r="A101" s="22" t="s">
        <v>35</v>
      </c>
    </row>
    <row r="102" spans="1:28" ht="45" x14ac:dyDescent="0.25">
      <c r="A102" s="15" t="s">
        <v>30</v>
      </c>
    </row>
    <row r="103" spans="1:28" ht="15" x14ac:dyDescent="0.2">
      <c r="A103" s="23" t="s">
        <v>21</v>
      </c>
      <c r="B103" s="18">
        <f>N61/B61</f>
        <v>1.2423131506849316</v>
      </c>
      <c r="C103" s="18">
        <f t="shared" ref="C103:M103" si="45">O61/C61</f>
        <v>1.1908228932584268</v>
      </c>
      <c r="D103" s="18">
        <f t="shared" si="45"/>
        <v>1.1854661078717201</v>
      </c>
      <c r="E103" s="18">
        <f t="shared" si="45"/>
        <v>1.1540846334770678</v>
      </c>
      <c r="F103" s="18">
        <f t="shared" si="45"/>
        <v>1.219491819515774</v>
      </c>
      <c r="G103" s="18">
        <f t="shared" si="45"/>
        <v>1.2429522487289792</v>
      </c>
      <c r="H103" s="18">
        <f t="shared" si="45"/>
        <v>1.2045875689223058</v>
      </c>
      <c r="I103" s="18">
        <f t="shared" si="45"/>
        <v>1.171077943296492</v>
      </c>
      <c r="J103" s="18">
        <f t="shared" si="45"/>
        <v>1.1020843528922182</v>
      </c>
      <c r="K103" s="18">
        <f t="shared" si="45"/>
        <v>1.1884615863141523</v>
      </c>
      <c r="L103" s="18">
        <f t="shared" si="45"/>
        <v>1.1702717383314958</v>
      </c>
      <c r="M103" s="18">
        <f t="shared" si="45"/>
        <v>1.1263947778286763</v>
      </c>
      <c r="AA103" s="25">
        <f>AA61/Z61</f>
        <v>1.1834173914550057</v>
      </c>
    </row>
    <row r="104" spans="1:28" ht="15" x14ac:dyDescent="0.2">
      <c r="A104" s="7" t="s">
        <v>22</v>
      </c>
      <c r="B104" s="18">
        <f>N62/B62</f>
        <v>1.6337687010954616</v>
      </c>
      <c r="C104" s="18">
        <f t="shared" ref="C104:M104" si="46">O62/C62</f>
        <v>1.7323354277062832</v>
      </c>
      <c r="D104" s="18">
        <f t="shared" si="46"/>
        <v>1.7939762523191098</v>
      </c>
      <c r="E104" s="18">
        <f t="shared" si="46"/>
        <v>1.8721903057905012</v>
      </c>
      <c r="F104" s="18">
        <f t="shared" si="46"/>
        <v>1.7565162844036699</v>
      </c>
      <c r="G104" s="18">
        <f t="shared" si="46"/>
        <v>1.8529830478440639</v>
      </c>
      <c r="H104" s="18">
        <f t="shared" si="46"/>
        <v>1.8130178885630499</v>
      </c>
      <c r="I104" s="18">
        <f t="shared" si="46"/>
        <v>1.9589505109489052</v>
      </c>
      <c r="J104" s="18">
        <f t="shared" si="46"/>
        <v>1.8065957746478876</v>
      </c>
      <c r="K104" s="18">
        <f t="shared" si="46"/>
        <v>1.8391612256923979</v>
      </c>
      <c r="L104" s="18">
        <f t="shared" si="46"/>
        <v>1.9483758684863526</v>
      </c>
      <c r="M104" s="18">
        <f t="shared" si="46"/>
        <v>1.8606111903064861</v>
      </c>
      <c r="AA104" s="25">
        <f t="shared" ref="AA104:AA107" si="47">AA62/Z62</f>
        <v>1.8245739422028353</v>
      </c>
    </row>
    <row r="105" spans="1:28" ht="15" x14ac:dyDescent="0.2">
      <c r="A105" s="8" t="s">
        <v>23</v>
      </c>
      <c r="B105" s="18">
        <f>N63/B63</f>
        <v>1.7098605263157893</v>
      </c>
      <c r="C105" s="18">
        <f t="shared" ref="C105:M105" si="48">O63/C63</f>
        <v>2.3597411214953272</v>
      </c>
      <c r="D105" s="18">
        <f t="shared" si="48"/>
        <v>1.9562120481927712</v>
      </c>
      <c r="E105" s="18">
        <f t="shared" si="48"/>
        <v>2.4230144578313251</v>
      </c>
      <c r="F105" s="18">
        <f t="shared" si="48"/>
        <v>2.3894507812499999</v>
      </c>
      <c r="G105" s="18">
        <f t="shared" si="48"/>
        <v>1.7111473684210525</v>
      </c>
      <c r="H105" s="18">
        <f t="shared" si="48"/>
        <v>2.2227887850467289</v>
      </c>
      <c r="I105" s="18">
        <f t="shared" si="48"/>
        <v>2.2951840707964601</v>
      </c>
      <c r="J105" s="18">
        <f t="shared" si="48"/>
        <v>2.1377979381443297</v>
      </c>
      <c r="K105" s="18">
        <f t="shared" si="48"/>
        <v>1.765414117647059</v>
      </c>
      <c r="L105" s="18">
        <f t="shared" si="48"/>
        <v>2.3072478723404255</v>
      </c>
      <c r="M105" s="18">
        <f t="shared" si="48"/>
        <v>2.4754872093023255</v>
      </c>
      <c r="AA105" s="25">
        <f t="shared" si="47"/>
        <v>2.165268804159445</v>
      </c>
    </row>
    <row r="106" spans="1:28" ht="15" x14ac:dyDescent="0.2">
      <c r="A106" s="24" t="s">
        <v>24</v>
      </c>
      <c r="B106" s="18">
        <f>N64/B64</f>
        <v>1.3935021444695259</v>
      </c>
      <c r="C106" s="18">
        <f t="shared" ref="C106:M106" si="49">O64/C64</f>
        <v>1.4266288159371494</v>
      </c>
      <c r="D106" s="18">
        <f t="shared" si="49"/>
        <v>1.421274572457246</v>
      </c>
      <c r="E106" s="18">
        <f t="shared" si="49"/>
        <v>1.4439550707264446</v>
      </c>
      <c r="F106" s="18">
        <f t="shared" si="49"/>
        <v>1.4557522401043932</v>
      </c>
      <c r="G106" s="18">
        <f t="shared" si="49"/>
        <v>1.4908833601841198</v>
      </c>
      <c r="H106" s="18">
        <f t="shared" si="49"/>
        <v>1.4754607616849391</v>
      </c>
      <c r="I106" s="18">
        <f t="shared" si="49"/>
        <v>1.5095766554433223</v>
      </c>
      <c r="J106" s="18">
        <f t="shared" si="49"/>
        <v>1.4115400333016175</v>
      </c>
      <c r="K106" s="18">
        <f t="shared" si="49"/>
        <v>1.4533394579696828</v>
      </c>
      <c r="L106" s="18">
        <f t="shared" si="49"/>
        <v>1.4777439801219787</v>
      </c>
      <c r="M106" s="18">
        <f t="shared" si="49"/>
        <v>1.4385210239651414</v>
      </c>
      <c r="AA106" s="25">
        <f t="shared" si="47"/>
        <v>1.450037201414597</v>
      </c>
    </row>
    <row r="107" spans="1:28" ht="30" x14ac:dyDescent="0.2">
      <c r="A107" s="10" t="s">
        <v>25</v>
      </c>
      <c r="B107" s="18">
        <f>N65/B65</f>
        <v>0.67398635170603671</v>
      </c>
      <c r="C107" s="18">
        <f t="shared" ref="C107:M107" si="50">O65/C65</f>
        <v>0.5672992125984252</v>
      </c>
      <c r="D107" s="18">
        <f t="shared" si="50"/>
        <v>0.59031211340206191</v>
      </c>
      <c r="E107" s="18">
        <f t="shared" si="50"/>
        <v>0.78019348958333323</v>
      </c>
      <c r="F107" s="18">
        <f t="shared" si="50"/>
        <v>0.69838179871520356</v>
      </c>
      <c r="G107" s="18">
        <f t="shared" si="50"/>
        <v>0.66947076502732239</v>
      </c>
      <c r="H107" s="18">
        <f t="shared" si="50"/>
        <v>0.81146860158311351</v>
      </c>
      <c r="I107" s="18">
        <f t="shared" si="50"/>
        <v>0.69741999999999993</v>
      </c>
      <c r="J107" s="18">
        <f t="shared" si="50"/>
        <v>0.58474070796460176</v>
      </c>
      <c r="K107" s="18">
        <f t="shared" si="50"/>
        <v>0.69563712871287131</v>
      </c>
      <c r="L107" s="18">
        <f t="shared" si="50"/>
        <v>0.58747156249999999</v>
      </c>
      <c r="M107" s="18">
        <f t="shared" si="50"/>
        <v>0.68538365122615807</v>
      </c>
      <c r="AA107" s="25">
        <f t="shared" si="47"/>
        <v>0.67035730843528651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8145-93D5-4B90-B5A8-878F4221C862}">
  <dimension ref="A1:E169"/>
  <sheetViews>
    <sheetView workbookViewId="0">
      <selection sqref="A1:E169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3.85546875" bestFit="1" customWidth="1"/>
    <col min="4" max="4" width="5" bestFit="1" customWidth="1"/>
    <col min="5" max="5" width="10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2019</v>
      </c>
      <c r="B2">
        <v>1</v>
      </c>
      <c r="C2" t="s">
        <v>5</v>
      </c>
      <c r="D2">
        <v>2712</v>
      </c>
      <c r="E2">
        <v>2882.8681000000001</v>
      </c>
    </row>
    <row r="3" spans="1:5" x14ac:dyDescent="0.2">
      <c r="A3">
        <v>2019</v>
      </c>
      <c r="B3">
        <v>1</v>
      </c>
      <c r="C3" t="s">
        <v>6</v>
      </c>
      <c r="D3">
        <v>17</v>
      </c>
      <c r="E3">
        <v>45.587400000000002</v>
      </c>
    </row>
    <row r="4" spans="1:5" x14ac:dyDescent="0.2">
      <c r="A4">
        <v>2019</v>
      </c>
      <c r="B4">
        <v>1</v>
      </c>
      <c r="C4" t="s">
        <v>7</v>
      </c>
      <c r="D4">
        <v>297</v>
      </c>
      <c r="E4">
        <v>523.3546</v>
      </c>
    </row>
    <row r="5" spans="1:5" x14ac:dyDescent="0.2">
      <c r="A5">
        <v>2019</v>
      </c>
      <c r="B5">
        <v>1</v>
      </c>
      <c r="C5" t="s">
        <v>8</v>
      </c>
      <c r="D5">
        <v>854</v>
      </c>
      <c r="E5">
        <v>1898.8955000000001</v>
      </c>
    </row>
    <row r="6" spans="1:5" x14ac:dyDescent="0.2">
      <c r="A6">
        <v>2019</v>
      </c>
      <c r="B6">
        <v>1</v>
      </c>
      <c r="C6" t="s">
        <v>9</v>
      </c>
      <c r="D6">
        <v>353</v>
      </c>
      <c r="E6">
        <v>194.12649999999999</v>
      </c>
    </row>
    <row r="7" spans="1:5" x14ac:dyDescent="0.2">
      <c r="A7">
        <v>2019</v>
      </c>
      <c r="B7">
        <v>1</v>
      </c>
      <c r="C7" t="s">
        <v>10</v>
      </c>
      <c r="D7">
        <v>19</v>
      </c>
      <c r="E7">
        <v>75.393000000000001</v>
      </c>
    </row>
    <row r="8" spans="1:5" x14ac:dyDescent="0.2">
      <c r="A8">
        <v>2019</v>
      </c>
      <c r="B8">
        <v>1</v>
      </c>
      <c r="C8" t="s">
        <v>11</v>
      </c>
      <c r="D8">
        <v>71</v>
      </c>
      <c r="E8">
        <v>73.704300000000003</v>
      </c>
    </row>
    <row r="9" spans="1:5" x14ac:dyDescent="0.2">
      <c r="A9">
        <v>2019</v>
      </c>
      <c r="B9">
        <v>2</v>
      </c>
      <c r="C9" t="s">
        <v>5</v>
      </c>
      <c r="D9">
        <v>2524</v>
      </c>
      <c r="E9">
        <v>2724.7723000000001</v>
      </c>
    </row>
    <row r="10" spans="1:5" x14ac:dyDescent="0.2">
      <c r="A10">
        <v>2019</v>
      </c>
      <c r="B10">
        <v>2</v>
      </c>
      <c r="C10" t="s">
        <v>6</v>
      </c>
      <c r="D10">
        <v>18</v>
      </c>
      <c r="E10">
        <v>49.504800000000003</v>
      </c>
    </row>
    <row r="11" spans="1:5" x14ac:dyDescent="0.2">
      <c r="A11">
        <v>2019</v>
      </c>
      <c r="B11">
        <v>2</v>
      </c>
      <c r="C11" t="s">
        <v>7</v>
      </c>
      <c r="D11">
        <v>358</v>
      </c>
      <c r="E11">
        <v>559.77229999999997</v>
      </c>
    </row>
    <row r="12" spans="1:5" x14ac:dyDescent="0.2">
      <c r="A12">
        <v>2019</v>
      </c>
      <c r="B12">
        <v>2</v>
      </c>
      <c r="C12" t="s">
        <v>8</v>
      </c>
      <c r="D12">
        <v>884</v>
      </c>
      <c r="E12">
        <v>1908.5373999999999</v>
      </c>
    </row>
    <row r="13" spans="1:5" x14ac:dyDescent="0.2">
      <c r="A13">
        <v>2019</v>
      </c>
      <c r="B13">
        <v>2</v>
      </c>
      <c r="C13" t="s">
        <v>9</v>
      </c>
      <c r="D13">
        <v>344</v>
      </c>
      <c r="E13">
        <v>179.47219999999999</v>
      </c>
    </row>
    <row r="14" spans="1:5" x14ac:dyDescent="0.2">
      <c r="A14">
        <v>2019</v>
      </c>
      <c r="B14">
        <v>2</v>
      </c>
      <c r="C14" t="s">
        <v>10</v>
      </c>
      <c r="D14">
        <v>22</v>
      </c>
      <c r="E14">
        <v>97.316599999999994</v>
      </c>
    </row>
    <row r="15" spans="1:5" x14ac:dyDescent="0.2">
      <c r="A15">
        <v>2019</v>
      </c>
      <c r="B15">
        <v>2</v>
      </c>
      <c r="C15" t="s">
        <v>11</v>
      </c>
      <c r="D15">
        <v>89</v>
      </c>
      <c r="E15">
        <v>127.73269999999999</v>
      </c>
    </row>
    <row r="16" spans="1:5" x14ac:dyDescent="0.2">
      <c r="A16">
        <v>2019</v>
      </c>
      <c r="B16">
        <v>3</v>
      </c>
      <c r="C16" t="s">
        <v>5</v>
      </c>
      <c r="D16">
        <v>2812</v>
      </c>
      <c r="E16">
        <v>3168.1261</v>
      </c>
    </row>
    <row r="17" spans="1:5" x14ac:dyDescent="0.2">
      <c r="A17">
        <v>2019</v>
      </c>
      <c r="B17">
        <v>3</v>
      </c>
      <c r="C17" t="s">
        <v>6</v>
      </c>
      <c r="D17">
        <v>34</v>
      </c>
      <c r="E17">
        <v>93.384600000000006</v>
      </c>
    </row>
    <row r="18" spans="1:5" x14ac:dyDescent="0.2">
      <c r="A18">
        <v>2019</v>
      </c>
      <c r="B18">
        <v>3</v>
      </c>
      <c r="C18" t="s">
        <v>7</v>
      </c>
      <c r="D18">
        <v>372</v>
      </c>
      <c r="E18">
        <v>614.68200000000002</v>
      </c>
    </row>
    <row r="19" spans="1:5" x14ac:dyDescent="0.2">
      <c r="A19">
        <v>2019</v>
      </c>
      <c r="B19">
        <v>3</v>
      </c>
      <c r="C19" t="s">
        <v>8</v>
      </c>
      <c r="D19">
        <v>858</v>
      </c>
      <c r="E19">
        <v>1915.1495</v>
      </c>
    </row>
    <row r="20" spans="1:5" x14ac:dyDescent="0.2">
      <c r="A20">
        <v>2019</v>
      </c>
      <c r="B20">
        <v>3</v>
      </c>
      <c r="C20" t="s">
        <v>9</v>
      </c>
      <c r="D20">
        <v>355</v>
      </c>
      <c r="E20">
        <v>188.1841</v>
      </c>
    </row>
    <row r="21" spans="1:5" x14ac:dyDescent="0.2">
      <c r="A21">
        <v>2019</v>
      </c>
      <c r="B21">
        <v>3</v>
      </c>
      <c r="C21" t="s">
        <v>10</v>
      </c>
      <c r="D21">
        <v>15</v>
      </c>
      <c r="E21">
        <v>101.97190000000001</v>
      </c>
    </row>
    <row r="22" spans="1:5" x14ac:dyDescent="0.2">
      <c r="A22">
        <v>2019</v>
      </c>
      <c r="B22">
        <v>3</v>
      </c>
      <c r="C22" t="s">
        <v>11</v>
      </c>
      <c r="D22">
        <v>90</v>
      </c>
      <c r="E22">
        <v>131.61590000000001</v>
      </c>
    </row>
    <row r="23" spans="1:5" x14ac:dyDescent="0.2">
      <c r="A23">
        <v>2019</v>
      </c>
      <c r="B23">
        <v>4</v>
      </c>
      <c r="C23" t="s">
        <v>5</v>
      </c>
      <c r="D23">
        <v>2772</v>
      </c>
      <c r="E23">
        <v>2869.9209000000001</v>
      </c>
    </row>
    <row r="24" spans="1:5" x14ac:dyDescent="0.2">
      <c r="A24">
        <v>2019</v>
      </c>
      <c r="B24">
        <v>4</v>
      </c>
      <c r="C24" t="s">
        <v>6</v>
      </c>
      <c r="D24">
        <v>20</v>
      </c>
      <c r="E24">
        <v>54.643099999999997</v>
      </c>
    </row>
    <row r="25" spans="1:5" x14ac:dyDescent="0.2">
      <c r="A25">
        <v>2019</v>
      </c>
      <c r="B25">
        <v>4</v>
      </c>
      <c r="C25" t="s">
        <v>7</v>
      </c>
      <c r="D25">
        <v>323</v>
      </c>
      <c r="E25">
        <v>544.08720000000005</v>
      </c>
    </row>
    <row r="26" spans="1:5" x14ac:dyDescent="0.2">
      <c r="A26">
        <v>2019</v>
      </c>
      <c r="B26">
        <v>4</v>
      </c>
      <c r="C26" t="s">
        <v>8</v>
      </c>
      <c r="D26">
        <v>923</v>
      </c>
      <c r="E26">
        <v>2223.3582000000001</v>
      </c>
    </row>
    <row r="27" spans="1:5" x14ac:dyDescent="0.2">
      <c r="A27">
        <v>2019</v>
      </c>
      <c r="B27">
        <v>4</v>
      </c>
      <c r="C27" t="s">
        <v>9</v>
      </c>
      <c r="D27">
        <v>393</v>
      </c>
      <c r="E27">
        <v>212.14109999999999</v>
      </c>
    </row>
    <row r="28" spans="1:5" x14ac:dyDescent="0.2">
      <c r="A28">
        <v>2019</v>
      </c>
      <c r="B28">
        <v>4</v>
      </c>
      <c r="C28" t="s">
        <v>10</v>
      </c>
      <c r="D28">
        <v>19</v>
      </c>
      <c r="E28">
        <v>34.572600000000001</v>
      </c>
    </row>
    <row r="29" spans="1:5" x14ac:dyDescent="0.2">
      <c r="A29">
        <v>2019</v>
      </c>
      <c r="B29">
        <v>4</v>
      </c>
      <c r="C29" t="s">
        <v>11</v>
      </c>
      <c r="D29">
        <v>75</v>
      </c>
      <c r="E29">
        <v>79.820899999999995</v>
      </c>
    </row>
    <row r="30" spans="1:5" x14ac:dyDescent="0.2">
      <c r="A30">
        <v>2019</v>
      </c>
      <c r="B30">
        <v>5</v>
      </c>
      <c r="C30" t="s">
        <v>5</v>
      </c>
      <c r="D30">
        <v>2714</v>
      </c>
      <c r="E30">
        <v>2804.6714000000002</v>
      </c>
    </row>
    <row r="31" spans="1:5" x14ac:dyDescent="0.2">
      <c r="A31">
        <v>2019</v>
      </c>
      <c r="B31">
        <v>5</v>
      </c>
      <c r="C31" t="s">
        <v>6</v>
      </c>
      <c r="D31">
        <v>31</v>
      </c>
      <c r="E31">
        <v>86.651899999999998</v>
      </c>
    </row>
    <row r="32" spans="1:5" x14ac:dyDescent="0.2">
      <c r="A32">
        <v>2019</v>
      </c>
      <c r="B32">
        <v>5</v>
      </c>
      <c r="C32" t="s">
        <v>7</v>
      </c>
      <c r="D32">
        <v>336</v>
      </c>
      <c r="E32">
        <v>519.18949999999995</v>
      </c>
    </row>
    <row r="33" spans="1:5" x14ac:dyDescent="0.2">
      <c r="A33">
        <v>2019</v>
      </c>
      <c r="B33">
        <v>5</v>
      </c>
      <c r="C33" t="s">
        <v>8</v>
      </c>
      <c r="D33">
        <v>895</v>
      </c>
      <c r="E33">
        <v>2018.1968999999999</v>
      </c>
    </row>
    <row r="34" spans="1:5" x14ac:dyDescent="0.2">
      <c r="A34">
        <v>2019</v>
      </c>
      <c r="B34">
        <v>5</v>
      </c>
      <c r="C34" t="s">
        <v>9</v>
      </c>
      <c r="D34">
        <v>387</v>
      </c>
      <c r="E34">
        <v>203.89400000000001</v>
      </c>
    </row>
    <row r="35" spans="1:5" x14ac:dyDescent="0.2">
      <c r="A35">
        <v>2019</v>
      </c>
      <c r="B35">
        <v>5</v>
      </c>
      <c r="C35" t="s">
        <v>10</v>
      </c>
      <c r="D35">
        <v>17</v>
      </c>
      <c r="E35">
        <v>65.244600000000005</v>
      </c>
    </row>
    <row r="36" spans="1:5" x14ac:dyDescent="0.2">
      <c r="A36">
        <v>2019</v>
      </c>
      <c r="B36">
        <v>5</v>
      </c>
      <c r="C36" t="s">
        <v>11</v>
      </c>
      <c r="D36">
        <v>85</v>
      </c>
      <c r="E36">
        <v>112.3433</v>
      </c>
    </row>
    <row r="37" spans="1:5" x14ac:dyDescent="0.2">
      <c r="A37">
        <v>2019</v>
      </c>
      <c r="B37">
        <v>6</v>
      </c>
      <c r="C37" t="s">
        <v>5</v>
      </c>
      <c r="D37">
        <v>2692</v>
      </c>
      <c r="E37">
        <v>2906.3962000000001</v>
      </c>
    </row>
    <row r="38" spans="1:5" x14ac:dyDescent="0.2">
      <c r="A38">
        <v>2019</v>
      </c>
      <c r="B38">
        <v>6</v>
      </c>
      <c r="C38" t="s">
        <v>6</v>
      </c>
      <c r="D38">
        <v>30</v>
      </c>
      <c r="E38">
        <v>84.578699999999998</v>
      </c>
    </row>
    <row r="39" spans="1:5" x14ac:dyDescent="0.2">
      <c r="A39">
        <v>2019</v>
      </c>
      <c r="B39">
        <v>6</v>
      </c>
      <c r="C39" t="s">
        <v>7</v>
      </c>
      <c r="D39">
        <v>317</v>
      </c>
      <c r="E39">
        <v>514.06110000000001</v>
      </c>
    </row>
    <row r="40" spans="1:5" x14ac:dyDescent="0.2">
      <c r="A40">
        <v>2019</v>
      </c>
      <c r="B40">
        <v>6</v>
      </c>
      <c r="C40" t="s">
        <v>8</v>
      </c>
      <c r="D40">
        <v>943</v>
      </c>
      <c r="E40">
        <v>2193.7253999999998</v>
      </c>
    </row>
    <row r="41" spans="1:5" x14ac:dyDescent="0.2">
      <c r="A41">
        <v>2019</v>
      </c>
      <c r="B41">
        <v>6</v>
      </c>
      <c r="C41" t="s">
        <v>9</v>
      </c>
      <c r="D41">
        <v>394</v>
      </c>
      <c r="E41">
        <v>206.00720000000001</v>
      </c>
    </row>
    <row r="42" spans="1:5" x14ac:dyDescent="0.2">
      <c r="A42">
        <v>2019</v>
      </c>
      <c r="B42">
        <v>6</v>
      </c>
      <c r="C42" t="s">
        <v>10</v>
      </c>
      <c r="D42">
        <v>17</v>
      </c>
      <c r="E42">
        <v>134.2561</v>
      </c>
    </row>
    <row r="43" spans="1:5" x14ac:dyDescent="0.2">
      <c r="A43">
        <v>2019</v>
      </c>
      <c r="B43">
        <v>6</v>
      </c>
      <c r="C43" t="s">
        <v>11</v>
      </c>
      <c r="D43">
        <v>108</v>
      </c>
      <c r="E43">
        <v>142.8776</v>
      </c>
    </row>
    <row r="44" spans="1:5" x14ac:dyDescent="0.2">
      <c r="A44">
        <v>2019</v>
      </c>
      <c r="B44">
        <v>7</v>
      </c>
      <c r="C44" t="s">
        <v>5</v>
      </c>
      <c r="D44">
        <v>2209</v>
      </c>
      <c r="E44">
        <v>2549.3157999999999</v>
      </c>
    </row>
    <row r="45" spans="1:5" x14ac:dyDescent="0.2">
      <c r="A45">
        <v>2019</v>
      </c>
      <c r="B45">
        <v>7</v>
      </c>
      <c r="C45" t="s">
        <v>6</v>
      </c>
      <c r="D45">
        <v>23</v>
      </c>
      <c r="E45">
        <v>63.982700000000001</v>
      </c>
    </row>
    <row r="46" spans="1:5" x14ac:dyDescent="0.2">
      <c r="A46">
        <v>2019</v>
      </c>
      <c r="B46">
        <v>7</v>
      </c>
      <c r="C46" t="s">
        <v>7</v>
      </c>
      <c r="D46">
        <v>173</v>
      </c>
      <c r="E46">
        <v>319.79809999999998</v>
      </c>
    </row>
    <row r="47" spans="1:5" x14ac:dyDescent="0.2">
      <c r="A47">
        <v>2019</v>
      </c>
      <c r="B47">
        <v>7</v>
      </c>
      <c r="C47" t="s">
        <v>8</v>
      </c>
      <c r="D47">
        <v>642</v>
      </c>
      <c r="E47">
        <v>1471.6482000000001</v>
      </c>
    </row>
    <row r="48" spans="1:5" x14ac:dyDescent="0.2">
      <c r="A48">
        <v>2019</v>
      </c>
      <c r="B48">
        <v>7</v>
      </c>
      <c r="C48" t="s">
        <v>9</v>
      </c>
      <c r="D48">
        <v>488</v>
      </c>
      <c r="E48">
        <v>257.28800000000001</v>
      </c>
    </row>
    <row r="49" spans="1:5" x14ac:dyDescent="0.2">
      <c r="A49">
        <v>2019</v>
      </c>
      <c r="B49">
        <v>7</v>
      </c>
      <c r="C49" t="s">
        <v>10</v>
      </c>
      <c r="D49">
        <v>24</v>
      </c>
      <c r="E49">
        <v>125.17</v>
      </c>
    </row>
    <row r="50" spans="1:5" x14ac:dyDescent="0.2">
      <c r="A50">
        <v>2019</v>
      </c>
      <c r="B50">
        <v>7</v>
      </c>
      <c r="C50" t="s">
        <v>11</v>
      </c>
      <c r="D50">
        <v>80</v>
      </c>
      <c r="E50">
        <v>109.123</v>
      </c>
    </row>
    <row r="51" spans="1:5" x14ac:dyDescent="0.2">
      <c r="A51">
        <v>2019</v>
      </c>
      <c r="B51">
        <v>8</v>
      </c>
      <c r="C51" t="s">
        <v>5</v>
      </c>
      <c r="D51">
        <v>2296</v>
      </c>
      <c r="E51">
        <v>2513.8373999999999</v>
      </c>
    </row>
    <row r="52" spans="1:5" x14ac:dyDescent="0.2">
      <c r="A52">
        <v>2019</v>
      </c>
      <c r="B52">
        <v>8</v>
      </c>
      <c r="C52" t="s">
        <v>6</v>
      </c>
      <c r="D52">
        <v>25</v>
      </c>
      <c r="E52">
        <v>76.492000000000004</v>
      </c>
    </row>
    <row r="53" spans="1:5" x14ac:dyDescent="0.2">
      <c r="A53">
        <v>2019</v>
      </c>
      <c r="B53">
        <v>8</v>
      </c>
      <c r="C53" t="s">
        <v>7</v>
      </c>
      <c r="D53">
        <v>196</v>
      </c>
      <c r="E53">
        <v>344.65320000000003</v>
      </c>
    </row>
    <row r="54" spans="1:5" x14ac:dyDescent="0.2">
      <c r="A54">
        <v>2019</v>
      </c>
      <c r="B54">
        <v>8</v>
      </c>
      <c r="C54" t="s">
        <v>8</v>
      </c>
      <c r="D54">
        <v>731</v>
      </c>
      <c r="E54">
        <v>1867.3648000000001</v>
      </c>
    </row>
    <row r="55" spans="1:5" x14ac:dyDescent="0.2">
      <c r="A55">
        <v>2019</v>
      </c>
      <c r="B55">
        <v>8</v>
      </c>
      <c r="C55" t="s">
        <v>9</v>
      </c>
      <c r="D55">
        <v>388</v>
      </c>
      <c r="E55">
        <v>215.32149999999999</v>
      </c>
    </row>
    <row r="56" spans="1:5" x14ac:dyDescent="0.2">
      <c r="A56">
        <v>2019</v>
      </c>
      <c r="B56">
        <v>8</v>
      </c>
      <c r="C56" t="s">
        <v>10</v>
      </c>
      <c r="D56">
        <v>22</v>
      </c>
      <c r="E56">
        <v>101.0591</v>
      </c>
    </row>
    <row r="57" spans="1:5" x14ac:dyDescent="0.2">
      <c r="A57">
        <v>2019</v>
      </c>
      <c r="B57">
        <v>8</v>
      </c>
      <c r="C57" t="s">
        <v>11</v>
      </c>
      <c r="D57">
        <v>57</v>
      </c>
      <c r="E57">
        <v>55.585500000000003</v>
      </c>
    </row>
    <row r="58" spans="1:5" x14ac:dyDescent="0.2">
      <c r="A58">
        <v>2019</v>
      </c>
      <c r="B58">
        <v>9</v>
      </c>
      <c r="C58" t="s">
        <v>5</v>
      </c>
      <c r="D58">
        <v>2607</v>
      </c>
      <c r="E58">
        <v>2781.7082</v>
      </c>
    </row>
    <row r="59" spans="1:5" x14ac:dyDescent="0.2">
      <c r="A59">
        <v>2019</v>
      </c>
      <c r="B59">
        <v>9</v>
      </c>
      <c r="C59" t="s">
        <v>6</v>
      </c>
      <c r="D59">
        <v>28</v>
      </c>
      <c r="E59">
        <v>89.371399999999994</v>
      </c>
    </row>
    <row r="60" spans="1:5" x14ac:dyDescent="0.2">
      <c r="A60">
        <v>2019</v>
      </c>
      <c r="B60">
        <v>9</v>
      </c>
      <c r="C60" t="s">
        <v>7</v>
      </c>
      <c r="D60">
        <v>314</v>
      </c>
      <c r="E60">
        <v>480.13889999999998</v>
      </c>
    </row>
    <row r="61" spans="1:5" x14ac:dyDescent="0.2">
      <c r="A61">
        <v>2019</v>
      </c>
      <c r="B61">
        <v>9</v>
      </c>
      <c r="C61" t="s">
        <v>8</v>
      </c>
      <c r="D61">
        <v>829</v>
      </c>
      <c r="E61">
        <v>2006.5962999999999</v>
      </c>
    </row>
    <row r="62" spans="1:5" x14ac:dyDescent="0.2">
      <c r="A62">
        <v>2019</v>
      </c>
      <c r="B62">
        <v>9</v>
      </c>
      <c r="C62" t="s">
        <v>9</v>
      </c>
      <c r="D62">
        <v>370</v>
      </c>
      <c r="E62">
        <v>191.0889</v>
      </c>
    </row>
    <row r="63" spans="1:5" x14ac:dyDescent="0.2">
      <c r="A63">
        <v>2019</v>
      </c>
      <c r="B63">
        <v>9</v>
      </c>
      <c r="C63" t="s">
        <v>10</v>
      </c>
      <c r="D63">
        <v>16</v>
      </c>
      <c r="E63">
        <v>78.476799999999997</v>
      </c>
    </row>
    <row r="64" spans="1:5" x14ac:dyDescent="0.2">
      <c r="A64">
        <v>2019</v>
      </c>
      <c r="B64">
        <v>9</v>
      </c>
      <c r="C64" t="s">
        <v>11</v>
      </c>
      <c r="D64">
        <v>83</v>
      </c>
      <c r="E64">
        <v>119.2967</v>
      </c>
    </row>
    <row r="65" spans="1:5" x14ac:dyDescent="0.2">
      <c r="A65">
        <v>2019</v>
      </c>
      <c r="B65">
        <v>10</v>
      </c>
      <c r="C65" t="s">
        <v>5</v>
      </c>
      <c r="D65">
        <v>2843</v>
      </c>
      <c r="E65">
        <v>3006.8838999999998</v>
      </c>
    </row>
    <row r="66" spans="1:5" x14ac:dyDescent="0.2">
      <c r="A66">
        <v>2019</v>
      </c>
      <c r="B66">
        <v>10</v>
      </c>
      <c r="C66" t="s">
        <v>6</v>
      </c>
      <c r="D66">
        <v>26</v>
      </c>
      <c r="E66">
        <v>72.4709</v>
      </c>
    </row>
    <row r="67" spans="1:5" x14ac:dyDescent="0.2">
      <c r="A67">
        <v>2019</v>
      </c>
      <c r="B67">
        <v>10</v>
      </c>
      <c r="C67" t="s">
        <v>7</v>
      </c>
      <c r="D67">
        <v>324</v>
      </c>
      <c r="E67">
        <v>510.5068</v>
      </c>
    </row>
    <row r="68" spans="1:5" x14ac:dyDescent="0.2">
      <c r="A68">
        <v>2019</v>
      </c>
      <c r="B68">
        <v>10</v>
      </c>
      <c r="C68" t="s">
        <v>8</v>
      </c>
      <c r="D68">
        <v>897</v>
      </c>
      <c r="E68">
        <v>2056.4713000000002</v>
      </c>
    </row>
    <row r="69" spans="1:5" x14ac:dyDescent="0.2">
      <c r="A69">
        <v>2019</v>
      </c>
      <c r="B69">
        <v>10</v>
      </c>
      <c r="C69" t="s">
        <v>9</v>
      </c>
      <c r="D69">
        <v>401</v>
      </c>
      <c r="E69">
        <v>217.20439999999999</v>
      </c>
    </row>
    <row r="70" spans="1:5" x14ac:dyDescent="0.2">
      <c r="A70">
        <v>2019</v>
      </c>
      <c r="B70">
        <v>10</v>
      </c>
      <c r="C70" t="s">
        <v>10</v>
      </c>
      <c r="D70">
        <v>18</v>
      </c>
      <c r="E70">
        <v>80.791399999999996</v>
      </c>
    </row>
    <row r="71" spans="1:5" x14ac:dyDescent="0.2">
      <c r="A71">
        <v>2019</v>
      </c>
      <c r="B71">
        <v>10</v>
      </c>
      <c r="C71" t="s">
        <v>11</v>
      </c>
      <c r="D71">
        <v>68</v>
      </c>
      <c r="E71">
        <v>72.877799999999993</v>
      </c>
    </row>
    <row r="72" spans="1:5" x14ac:dyDescent="0.2">
      <c r="A72">
        <v>2019</v>
      </c>
      <c r="B72">
        <v>11</v>
      </c>
      <c r="C72" t="s">
        <v>5</v>
      </c>
      <c r="D72">
        <v>2867</v>
      </c>
      <c r="E72">
        <v>3001.9351000000001</v>
      </c>
    </row>
    <row r="73" spans="1:5" x14ac:dyDescent="0.2">
      <c r="A73">
        <v>2019</v>
      </c>
      <c r="B73">
        <v>11</v>
      </c>
      <c r="C73" t="s">
        <v>6</v>
      </c>
      <c r="D73">
        <v>26</v>
      </c>
      <c r="E73">
        <v>78.880700000000004</v>
      </c>
    </row>
    <row r="74" spans="1:5" x14ac:dyDescent="0.2">
      <c r="A74">
        <v>2019</v>
      </c>
      <c r="B74">
        <v>11</v>
      </c>
      <c r="C74" t="s">
        <v>7</v>
      </c>
      <c r="D74">
        <v>341</v>
      </c>
      <c r="E74">
        <v>619.99220000000003</v>
      </c>
    </row>
    <row r="75" spans="1:5" x14ac:dyDescent="0.2">
      <c r="A75">
        <v>2019</v>
      </c>
      <c r="B75">
        <v>11</v>
      </c>
      <c r="C75" t="s">
        <v>8</v>
      </c>
      <c r="D75">
        <v>910</v>
      </c>
      <c r="E75">
        <v>2094.9576999999999</v>
      </c>
    </row>
    <row r="76" spans="1:5" x14ac:dyDescent="0.2">
      <c r="A76">
        <v>2019</v>
      </c>
      <c r="B76">
        <v>11</v>
      </c>
      <c r="C76" t="s">
        <v>9</v>
      </c>
      <c r="D76">
        <v>403</v>
      </c>
      <c r="E76">
        <v>221.41159999999999</v>
      </c>
    </row>
    <row r="77" spans="1:5" x14ac:dyDescent="0.2">
      <c r="A77">
        <v>2019</v>
      </c>
      <c r="B77">
        <v>11</v>
      </c>
      <c r="C77" t="s">
        <v>10</v>
      </c>
      <c r="D77">
        <v>22</v>
      </c>
      <c r="E77">
        <v>137.53710000000001</v>
      </c>
    </row>
    <row r="78" spans="1:5" x14ac:dyDescent="0.2">
      <c r="A78">
        <v>2019</v>
      </c>
      <c r="B78">
        <v>11</v>
      </c>
      <c r="C78" t="s">
        <v>11</v>
      </c>
      <c r="D78">
        <v>104</v>
      </c>
      <c r="E78">
        <v>142.786</v>
      </c>
    </row>
    <row r="79" spans="1:5" x14ac:dyDescent="0.2">
      <c r="A79">
        <v>2019</v>
      </c>
      <c r="B79">
        <v>12</v>
      </c>
      <c r="C79" t="s">
        <v>5</v>
      </c>
      <c r="D79">
        <v>2367</v>
      </c>
      <c r="E79">
        <v>2641.9490999999998</v>
      </c>
    </row>
    <row r="80" spans="1:5" x14ac:dyDescent="0.2">
      <c r="A80">
        <v>2019</v>
      </c>
      <c r="B80">
        <v>12</v>
      </c>
      <c r="C80" t="s">
        <v>6</v>
      </c>
      <c r="D80">
        <v>26</v>
      </c>
      <c r="E80">
        <v>79.031300000000002</v>
      </c>
    </row>
    <row r="81" spans="1:5" x14ac:dyDescent="0.2">
      <c r="A81">
        <v>2019</v>
      </c>
      <c r="B81">
        <v>12</v>
      </c>
      <c r="C81" t="s">
        <v>7</v>
      </c>
      <c r="D81">
        <v>237</v>
      </c>
      <c r="E81">
        <v>455.10570000000001</v>
      </c>
    </row>
    <row r="82" spans="1:5" x14ac:dyDescent="0.2">
      <c r="A82">
        <v>2019</v>
      </c>
      <c r="B82">
        <v>12</v>
      </c>
      <c r="C82" t="s">
        <v>8</v>
      </c>
      <c r="D82">
        <v>765</v>
      </c>
      <c r="E82">
        <v>1982.83</v>
      </c>
    </row>
    <row r="83" spans="1:5" x14ac:dyDescent="0.2">
      <c r="A83">
        <v>2019</v>
      </c>
      <c r="B83">
        <v>12</v>
      </c>
      <c r="C83" t="s">
        <v>9</v>
      </c>
      <c r="D83">
        <v>353</v>
      </c>
      <c r="E83">
        <v>194.32820000000001</v>
      </c>
    </row>
    <row r="84" spans="1:5" x14ac:dyDescent="0.2">
      <c r="A84">
        <v>2019</v>
      </c>
      <c r="B84">
        <v>12</v>
      </c>
      <c r="C84" t="s">
        <v>10</v>
      </c>
      <c r="D84">
        <v>17</v>
      </c>
      <c r="E84">
        <v>53.084899999999998</v>
      </c>
    </row>
    <row r="85" spans="1:5" x14ac:dyDescent="0.2">
      <c r="A85">
        <v>2019</v>
      </c>
      <c r="B85">
        <v>12</v>
      </c>
      <c r="C85" t="s">
        <v>11</v>
      </c>
      <c r="D85">
        <v>64</v>
      </c>
      <c r="E85">
        <v>94.808400000000006</v>
      </c>
    </row>
    <row r="86" spans="1:5" x14ac:dyDescent="0.2">
      <c r="A86">
        <v>2022</v>
      </c>
      <c r="B86">
        <v>1</v>
      </c>
      <c r="C86" t="s">
        <v>5</v>
      </c>
      <c r="D86">
        <v>2190</v>
      </c>
      <c r="E86">
        <v>2720.6658000000002</v>
      </c>
    </row>
    <row r="87" spans="1:5" x14ac:dyDescent="0.2">
      <c r="A87">
        <v>2022</v>
      </c>
      <c r="B87">
        <v>1</v>
      </c>
      <c r="C87" t="s">
        <v>6</v>
      </c>
      <c r="D87">
        <v>21</v>
      </c>
      <c r="E87">
        <v>61.188000000000002</v>
      </c>
    </row>
    <row r="88" spans="1:5" x14ac:dyDescent="0.2">
      <c r="A88">
        <v>2022</v>
      </c>
      <c r="B88">
        <v>1</v>
      </c>
      <c r="C88" t="s">
        <v>7</v>
      </c>
      <c r="D88">
        <v>201</v>
      </c>
      <c r="E88">
        <v>294.28500000000003</v>
      </c>
    </row>
    <row r="89" spans="1:5" x14ac:dyDescent="0.2">
      <c r="A89">
        <v>2022</v>
      </c>
      <c r="B89">
        <v>1</v>
      </c>
      <c r="C89" t="s">
        <v>8</v>
      </c>
      <c r="D89">
        <v>696</v>
      </c>
      <c r="E89">
        <v>1536.8825999999999</v>
      </c>
    </row>
    <row r="90" spans="1:5" x14ac:dyDescent="0.2">
      <c r="A90">
        <v>2022</v>
      </c>
      <c r="B90">
        <v>1</v>
      </c>
      <c r="C90" t="s">
        <v>9</v>
      </c>
      <c r="D90">
        <v>363</v>
      </c>
      <c r="E90">
        <v>190.76089999999999</v>
      </c>
    </row>
    <row r="91" spans="1:5" x14ac:dyDescent="0.2">
      <c r="A91">
        <v>2022</v>
      </c>
      <c r="B91">
        <v>1</v>
      </c>
      <c r="C91" t="s">
        <v>10</v>
      </c>
      <c r="D91">
        <v>18</v>
      </c>
      <c r="E91">
        <v>66.027900000000002</v>
      </c>
    </row>
    <row r="92" spans="1:5" x14ac:dyDescent="0.2">
      <c r="A92">
        <v>2022</v>
      </c>
      <c r="B92">
        <v>1</v>
      </c>
      <c r="C92" t="s">
        <v>11</v>
      </c>
      <c r="D92">
        <v>55</v>
      </c>
      <c r="E92">
        <v>68.761399999999995</v>
      </c>
    </row>
    <row r="93" spans="1:5" x14ac:dyDescent="0.2">
      <c r="A93">
        <v>2022</v>
      </c>
      <c r="B93">
        <v>2</v>
      </c>
      <c r="C93" t="s">
        <v>5</v>
      </c>
      <c r="D93">
        <v>2136</v>
      </c>
      <c r="E93">
        <v>2543.5976999999998</v>
      </c>
    </row>
    <row r="94" spans="1:5" x14ac:dyDescent="0.2">
      <c r="A94">
        <v>2022</v>
      </c>
      <c r="B94">
        <v>2</v>
      </c>
      <c r="C94" t="s">
        <v>6</v>
      </c>
      <c r="D94">
        <v>32</v>
      </c>
      <c r="E94">
        <v>100.5386</v>
      </c>
    </row>
    <row r="95" spans="1:5" x14ac:dyDescent="0.2">
      <c r="A95">
        <v>2022</v>
      </c>
      <c r="B95">
        <v>2</v>
      </c>
      <c r="C95" t="s">
        <v>7</v>
      </c>
      <c r="D95">
        <v>227</v>
      </c>
      <c r="E95">
        <v>332.51679999999999</v>
      </c>
    </row>
    <row r="96" spans="1:5" x14ac:dyDescent="0.2">
      <c r="A96">
        <v>2022</v>
      </c>
      <c r="B96">
        <v>2</v>
      </c>
      <c r="C96" t="s">
        <v>8</v>
      </c>
      <c r="D96">
        <v>713</v>
      </c>
      <c r="E96">
        <v>1739.7573</v>
      </c>
    </row>
    <row r="97" spans="1:5" x14ac:dyDescent="0.2">
      <c r="A97">
        <v>2022</v>
      </c>
      <c r="B97">
        <v>2</v>
      </c>
      <c r="C97" t="s">
        <v>9</v>
      </c>
      <c r="D97">
        <v>368</v>
      </c>
      <c r="E97">
        <v>193.44220000000001</v>
      </c>
    </row>
    <row r="98" spans="1:5" x14ac:dyDescent="0.2">
      <c r="A98">
        <v>2022</v>
      </c>
      <c r="B98">
        <v>2</v>
      </c>
      <c r="C98" t="s">
        <v>10</v>
      </c>
      <c r="D98">
        <v>13</v>
      </c>
      <c r="E98">
        <v>22.698799999999999</v>
      </c>
    </row>
    <row r="99" spans="1:5" x14ac:dyDescent="0.2">
      <c r="A99">
        <v>2022</v>
      </c>
      <c r="B99">
        <v>2</v>
      </c>
      <c r="C99" t="s">
        <v>11</v>
      </c>
      <c r="D99">
        <v>75</v>
      </c>
      <c r="E99">
        <v>151.9537</v>
      </c>
    </row>
    <row r="100" spans="1:5" x14ac:dyDescent="0.2">
      <c r="A100">
        <v>2022</v>
      </c>
      <c r="B100">
        <v>3</v>
      </c>
      <c r="C100" t="s">
        <v>5</v>
      </c>
      <c r="D100">
        <v>2744</v>
      </c>
      <c r="E100">
        <v>3252.9189999999999</v>
      </c>
    </row>
    <row r="101" spans="1:5" x14ac:dyDescent="0.2">
      <c r="A101">
        <v>2022</v>
      </c>
      <c r="B101">
        <v>3</v>
      </c>
      <c r="C101" t="s">
        <v>6</v>
      </c>
      <c r="D101">
        <v>26</v>
      </c>
      <c r="E101">
        <v>74.719200000000001</v>
      </c>
    </row>
    <row r="102" spans="1:5" x14ac:dyDescent="0.2">
      <c r="A102">
        <v>2022</v>
      </c>
      <c r="B102">
        <v>3</v>
      </c>
      <c r="C102" t="s">
        <v>7</v>
      </c>
      <c r="D102">
        <v>308</v>
      </c>
      <c r="E102">
        <v>484.1431</v>
      </c>
    </row>
    <row r="103" spans="1:5" x14ac:dyDescent="0.2">
      <c r="A103">
        <v>2022</v>
      </c>
      <c r="B103">
        <v>3</v>
      </c>
      <c r="C103" t="s">
        <v>8</v>
      </c>
      <c r="D103">
        <v>921</v>
      </c>
      <c r="E103">
        <v>2187.6754000000001</v>
      </c>
    </row>
    <row r="104" spans="1:5" x14ac:dyDescent="0.2">
      <c r="A104">
        <v>2022</v>
      </c>
      <c r="B104">
        <v>3</v>
      </c>
      <c r="C104" t="s">
        <v>9</v>
      </c>
      <c r="D104">
        <v>372</v>
      </c>
      <c r="E104">
        <v>188.83170000000001</v>
      </c>
    </row>
    <row r="105" spans="1:5" x14ac:dyDescent="0.2">
      <c r="A105">
        <v>2022</v>
      </c>
      <c r="B105">
        <v>3</v>
      </c>
      <c r="C105" t="s">
        <v>10</v>
      </c>
      <c r="D105">
        <v>16</v>
      </c>
      <c r="E105">
        <v>40.209400000000002</v>
      </c>
    </row>
    <row r="106" spans="1:5" x14ac:dyDescent="0.2">
      <c r="A106">
        <v>2022</v>
      </c>
      <c r="B106">
        <v>3</v>
      </c>
      <c r="C106" t="s">
        <v>11</v>
      </c>
      <c r="D106">
        <v>57</v>
      </c>
      <c r="E106">
        <v>87.6464</v>
      </c>
    </row>
    <row r="107" spans="1:5" x14ac:dyDescent="0.2">
      <c r="A107">
        <v>2022</v>
      </c>
      <c r="B107">
        <v>4</v>
      </c>
      <c r="C107" t="s">
        <v>5</v>
      </c>
      <c r="D107">
        <v>2551</v>
      </c>
      <c r="E107">
        <v>2944.0699</v>
      </c>
    </row>
    <row r="108" spans="1:5" x14ac:dyDescent="0.2">
      <c r="A108">
        <v>2022</v>
      </c>
      <c r="B108">
        <v>4</v>
      </c>
      <c r="C108" t="s">
        <v>6</v>
      </c>
      <c r="D108">
        <v>22</v>
      </c>
      <c r="E108">
        <v>62.977600000000002</v>
      </c>
    </row>
    <row r="109" spans="1:5" x14ac:dyDescent="0.2">
      <c r="A109">
        <v>2022</v>
      </c>
      <c r="B109">
        <v>4</v>
      </c>
      <c r="C109" t="s">
        <v>7</v>
      </c>
      <c r="D109">
        <v>289</v>
      </c>
      <c r="E109">
        <v>453.26530000000002</v>
      </c>
    </row>
    <row r="110" spans="1:5" x14ac:dyDescent="0.2">
      <c r="A110">
        <v>2022</v>
      </c>
      <c r="B110">
        <v>4</v>
      </c>
      <c r="C110" t="s">
        <v>8</v>
      </c>
      <c r="D110">
        <v>864</v>
      </c>
      <c r="E110">
        <v>2124.6968999999999</v>
      </c>
    </row>
    <row r="111" spans="1:5" x14ac:dyDescent="0.2">
      <c r="A111">
        <v>2022</v>
      </c>
      <c r="B111">
        <v>4</v>
      </c>
      <c r="C111" t="s">
        <v>9</v>
      </c>
      <c r="D111">
        <v>365</v>
      </c>
      <c r="E111">
        <v>191.27119999999999</v>
      </c>
    </row>
    <row r="112" spans="1:5" x14ac:dyDescent="0.2">
      <c r="A112">
        <v>2022</v>
      </c>
      <c r="B112">
        <v>4</v>
      </c>
      <c r="C112" t="s">
        <v>10</v>
      </c>
      <c r="D112">
        <v>19</v>
      </c>
      <c r="E112">
        <v>108.3231</v>
      </c>
    </row>
    <row r="113" spans="1:5" x14ac:dyDescent="0.2">
      <c r="A113">
        <v>2022</v>
      </c>
      <c r="B113">
        <v>4</v>
      </c>
      <c r="C113" t="s">
        <v>11</v>
      </c>
      <c r="D113">
        <v>61</v>
      </c>
      <c r="E113">
        <v>138.1326</v>
      </c>
    </row>
    <row r="114" spans="1:5" x14ac:dyDescent="0.2">
      <c r="A114">
        <v>2022</v>
      </c>
      <c r="B114">
        <v>5</v>
      </c>
      <c r="C114" t="s">
        <v>5</v>
      </c>
      <c r="D114">
        <v>2726</v>
      </c>
      <c r="E114">
        <v>3324.3346999999999</v>
      </c>
    </row>
    <row r="115" spans="1:5" x14ac:dyDescent="0.2">
      <c r="A115">
        <v>2022</v>
      </c>
      <c r="B115">
        <v>5</v>
      </c>
      <c r="C115" t="s">
        <v>6</v>
      </c>
      <c r="D115">
        <v>32</v>
      </c>
      <c r="E115">
        <v>110.8125</v>
      </c>
    </row>
    <row r="116" spans="1:5" x14ac:dyDescent="0.2">
      <c r="A116">
        <v>2022</v>
      </c>
      <c r="B116">
        <v>5</v>
      </c>
      <c r="C116" t="s">
        <v>7</v>
      </c>
      <c r="D116">
        <v>345</v>
      </c>
      <c r="E116">
        <v>519.78660000000002</v>
      </c>
    </row>
    <row r="117" spans="1:5" x14ac:dyDescent="0.2">
      <c r="A117">
        <v>2022</v>
      </c>
      <c r="B117">
        <v>5</v>
      </c>
      <c r="C117" t="s">
        <v>8</v>
      </c>
      <c r="D117">
        <v>932</v>
      </c>
      <c r="E117">
        <v>2217.4335000000001</v>
      </c>
    </row>
    <row r="118" spans="1:5" x14ac:dyDescent="0.2">
      <c r="A118">
        <v>2022</v>
      </c>
      <c r="B118">
        <v>5</v>
      </c>
      <c r="C118" t="s">
        <v>9</v>
      </c>
      <c r="D118">
        <v>435</v>
      </c>
      <c r="E118">
        <v>229.28110000000001</v>
      </c>
    </row>
    <row r="119" spans="1:5" x14ac:dyDescent="0.2">
      <c r="A119">
        <v>2022</v>
      </c>
      <c r="B119">
        <v>5</v>
      </c>
      <c r="C119" t="s">
        <v>10</v>
      </c>
      <c r="D119">
        <v>32</v>
      </c>
      <c r="E119">
        <v>96.863200000000006</v>
      </c>
    </row>
    <row r="120" spans="1:5" x14ac:dyDescent="0.2">
      <c r="A120">
        <v>2022</v>
      </c>
      <c r="B120">
        <v>5</v>
      </c>
      <c r="C120" t="s">
        <v>11</v>
      </c>
      <c r="D120">
        <v>96</v>
      </c>
      <c r="E120">
        <v>195.03720000000001</v>
      </c>
    </row>
    <row r="121" spans="1:5" x14ac:dyDescent="0.2">
      <c r="A121">
        <v>2022</v>
      </c>
      <c r="B121">
        <v>6</v>
      </c>
      <c r="C121" t="s">
        <v>5</v>
      </c>
      <c r="D121">
        <v>2557</v>
      </c>
      <c r="E121">
        <v>3178.2289000000001</v>
      </c>
    </row>
    <row r="122" spans="1:5" x14ac:dyDescent="0.2">
      <c r="A122">
        <v>2022</v>
      </c>
      <c r="B122">
        <v>6</v>
      </c>
      <c r="C122" t="s">
        <v>6</v>
      </c>
      <c r="D122">
        <v>22</v>
      </c>
      <c r="E122">
        <v>51.3324</v>
      </c>
    </row>
    <row r="123" spans="1:5" x14ac:dyDescent="0.2">
      <c r="A123">
        <v>2022</v>
      </c>
      <c r="B123">
        <v>6</v>
      </c>
      <c r="C123" t="s">
        <v>7</v>
      </c>
      <c r="D123">
        <v>337</v>
      </c>
      <c r="E123">
        <v>600.85320000000002</v>
      </c>
    </row>
    <row r="124" spans="1:5" x14ac:dyDescent="0.2">
      <c r="A124">
        <v>2022</v>
      </c>
      <c r="B124">
        <v>6</v>
      </c>
      <c r="C124" t="s">
        <v>8</v>
      </c>
      <c r="D124">
        <v>990</v>
      </c>
      <c r="E124">
        <v>2291.2208000000001</v>
      </c>
    </row>
    <row r="125" spans="1:5" x14ac:dyDescent="0.2">
      <c r="A125">
        <v>2022</v>
      </c>
      <c r="B125">
        <v>6</v>
      </c>
      <c r="C125" t="s">
        <v>9</v>
      </c>
      <c r="D125">
        <v>345</v>
      </c>
      <c r="E125">
        <v>180.35820000000001</v>
      </c>
    </row>
    <row r="126" spans="1:5" x14ac:dyDescent="0.2">
      <c r="A126">
        <v>2022</v>
      </c>
      <c r="B126">
        <v>6</v>
      </c>
      <c r="C126" t="s">
        <v>10</v>
      </c>
      <c r="D126">
        <v>21</v>
      </c>
      <c r="E126">
        <v>64.668099999999995</v>
      </c>
    </row>
    <row r="127" spans="1:5" x14ac:dyDescent="0.2">
      <c r="A127">
        <v>2022</v>
      </c>
      <c r="B127">
        <v>6</v>
      </c>
      <c r="C127" t="s">
        <v>11</v>
      </c>
      <c r="D127">
        <v>73</v>
      </c>
      <c r="E127">
        <v>111.2266</v>
      </c>
    </row>
    <row r="128" spans="1:5" x14ac:dyDescent="0.2">
      <c r="A128">
        <v>2022</v>
      </c>
      <c r="B128">
        <v>7</v>
      </c>
      <c r="C128" t="s">
        <v>5</v>
      </c>
      <c r="D128">
        <v>1995</v>
      </c>
      <c r="E128">
        <v>2403.1522</v>
      </c>
    </row>
    <row r="129" spans="1:5" x14ac:dyDescent="0.2">
      <c r="A129">
        <v>2022</v>
      </c>
      <c r="B129">
        <v>7</v>
      </c>
      <c r="C129" t="s">
        <v>6</v>
      </c>
      <c r="D129">
        <v>32</v>
      </c>
      <c r="E129">
        <v>86.672200000000004</v>
      </c>
    </row>
    <row r="130" spans="1:5" x14ac:dyDescent="0.2">
      <c r="A130">
        <v>2022</v>
      </c>
      <c r="B130">
        <v>7</v>
      </c>
      <c r="C130" t="s">
        <v>7</v>
      </c>
      <c r="D130">
        <v>251</v>
      </c>
      <c r="E130">
        <v>458.12860000000001</v>
      </c>
    </row>
    <row r="131" spans="1:5" x14ac:dyDescent="0.2">
      <c r="A131">
        <v>2022</v>
      </c>
      <c r="B131">
        <v>7</v>
      </c>
      <c r="C131" t="s">
        <v>8</v>
      </c>
      <c r="D131">
        <v>734</v>
      </c>
      <c r="E131">
        <v>1707.2811999999999</v>
      </c>
    </row>
    <row r="132" spans="1:5" x14ac:dyDescent="0.2">
      <c r="A132">
        <v>2022</v>
      </c>
      <c r="B132">
        <v>7</v>
      </c>
      <c r="C132" t="s">
        <v>9</v>
      </c>
      <c r="D132">
        <v>359</v>
      </c>
      <c r="E132">
        <v>181.95769999999999</v>
      </c>
    </row>
    <row r="133" spans="1:5" x14ac:dyDescent="0.2">
      <c r="A133">
        <v>2022</v>
      </c>
      <c r="B133">
        <v>7</v>
      </c>
      <c r="C133" t="s">
        <v>10</v>
      </c>
      <c r="D133">
        <v>20</v>
      </c>
      <c r="E133">
        <v>125.5889</v>
      </c>
    </row>
    <row r="134" spans="1:5" x14ac:dyDescent="0.2">
      <c r="A134">
        <v>2022</v>
      </c>
      <c r="B134">
        <v>7</v>
      </c>
      <c r="C134" t="s">
        <v>11</v>
      </c>
      <c r="D134">
        <v>75</v>
      </c>
      <c r="E134">
        <v>151.1662</v>
      </c>
    </row>
    <row r="135" spans="1:5" x14ac:dyDescent="0.2">
      <c r="A135">
        <v>2022</v>
      </c>
      <c r="B135">
        <v>8</v>
      </c>
      <c r="C135" t="s">
        <v>5</v>
      </c>
      <c r="D135">
        <v>2081</v>
      </c>
      <c r="E135">
        <v>2437.0131999999999</v>
      </c>
    </row>
    <row r="136" spans="1:5" x14ac:dyDescent="0.2">
      <c r="A136">
        <v>2022</v>
      </c>
      <c r="B136">
        <v>8</v>
      </c>
      <c r="C136" t="s">
        <v>6</v>
      </c>
      <c r="D136">
        <v>30</v>
      </c>
      <c r="E136">
        <v>94.999099999999999</v>
      </c>
    </row>
    <row r="137" spans="1:5" x14ac:dyDescent="0.2">
      <c r="A137">
        <v>2022</v>
      </c>
      <c r="B137">
        <v>8</v>
      </c>
      <c r="C137" t="s">
        <v>7</v>
      </c>
      <c r="D137">
        <v>226</v>
      </c>
      <c r="E137">
        <v>389.8048</v>
      </c>
    </row>
    <row r="138" spans="1:5" x14ac:dyDescent="0.2">
      <c r="A138">
        <v>2022</v>
      </c>
      <c r="B138">
        <v>8</v>
      </c>
      <c r="C138" t="s">
        <v>8</v>
      </c>
      <c r="D138">
        <v>774</v>
      </c>
      <c r="E138">
        <v>2035.912</v>
      </c>
    </row>
    <row r="139" spans="1:5" x14ac:dyDescent="0.2">
      <c r="A139">
        <v>2022</v>
      </c>
      <c r="B139">
        <v>8</v>
      </c>
      <c r="C139" t="s">
        <v>9</v>
      </c>
      <c r="D139">
        <v>353</v>
      </c>
      <c r="E139">
        <v>202.0547</v>
      </c>
    </row>
    <row r="140" spans="1:5" x14ac:dyDescent="0.2">
      <c r="A140">
        <v>2022</v>
      </c>
      <c r="B140">
        <v>8</v>
      </c>
      <c r="C140" t="s">
        <v>10</v>
      </c>
      <c r="D140">
        <v>17</v>
      </c>
      <c r="E140">
        <v>55.990699999999997</v>
      </c>
    </row>
    <row r="141" spans="1:5" x14ac:dyDescent="0.2">
      <c r="A141">
        <v>2022</v>
      </c>
      <c r="B141">
        <v>8</v>
      </c>
      <c r="C141" t="s">
        <v>11</v>
      </c>
      <c r="D141">
        <v>83</v>
      </c>
      <c r="E141">
        <v>164.35669999999999</v>
      </c>
    </row>
    <row r="142" spans="1:5" x14ac:dyDescent="0.2">
      <c r="A142">
        <v>2022</v>
      </c>
      <c r="B142">
        <v>9</v>
      </c>
      <c r="C142" t="s">
        <v>5</v>
      </c>
      <c r="D142">
        <v>2403</v>
      </c>
      <c r="E142">
        <v>2648.3087</v>
      </c>
    </row>
    <row r="143" spans="1:5" x14ac:dyDescent="0.2">
      <c r="A143">
        <v>2022</v>
      </c>
      <c r="B143">
        <v>9</v>
      </c>
      <c r="C143" t="s">
        <v>6</v>
      </c>
      <c r="D143">
        <v>19</v>
      </c>
      <c r="E143">
        <v>47.5593</v>
      </c>
    </row>
    <row r="144" spans="1:5" x14ac:dyDescent="0.2">
      <c r="A144">
        <v>2022</v>
      </c>
      <c r="B144">
        <v>9</v>
      </c>
      <c r="C144" t="s">
        <v>7</v>
      </c>
      <c r="D144">
        <v>317</v>
      </c>
      <c r="E144">
        <v>537.12710000000004</v>
      </c>
    </row>
    <row r="145" spans="1:5" x14ac:dyDescent="0.2">
      <c r="A145">
        <v>2022</v>
      </c>
      <c r="B145">
        <v>9</v>
      </c>
      <c r="C145" t="s">
        <v>8</v>
      </c>
      <c r="D145">
        <v>935</v>
      </c>
      <c r="E145">
        <v>2277.0093000000002</v>
      </c>
    </row>
    <row r="146" spans="1:5" x14ac:dyDescent="0.2">
      <c r="A146">
        <v>2022</v>
      </c>
      <c r="B146">
        <v>9</v>
      </c>
      <c r="C146" t="s">
        <v>9</v>
      </c>
      <c r="D146">
        <v>428</v>
      </c>
      <c r="E146">
        <v>222.06469999999999</v>
      </c>
    </row>
    <row r="147" spans="1:5" x14ac:dyDescent="0.2">
      <c r="A147">
        <v>2022</v>
      </c>
      <c r="B147">
        <v>9</v>
      </c>
      <c r="C147" t="s">
        <v>10</v>
      </c>
      <c r="D147">
        <v>24</v>
      </c>
      <c r="E147">
        <v>42.238100000000003</v>
      </c>
    </row>
    <row r="148" spans="1:5" x14ac:dyDescent="0.2">
      <c r="A148">
        <v>2022</v>
      </c>
      <c r="B148">
        <v>9</v>
      </c>
      <c r="C148" t="s">
        <v>11</v>
      </c>
      <c r="D148">
        <v>78</v>
      </c>
      <c r="E148">
        <v>159.80709999999999</v>
      </c>
    </row>
    <row r="149" spans="1:5" x14ac:dyDescent="0.2">
      <c r="A149">
        <v>2022</v>
      </c>
      <c r="B149">
        <v>10</v>
      </c>
      <c r="C149" t="s">
        <v>5</v>
      </c>
      <c r="D149">
        <v>2572</v>
      </c>
      <c r="E149">
        <v>3056.7231999999999</v>
      </c>
    </row>
    <row r="150" spans="1:5" x14ac:dyDescent="0.2">
      <c r="A150">
        <v>2022</v>
      </c>
      <c r="B150">
        <v>10</v>
      </c>
      <c r="C150" t="s">
        <v>6</v>
      </c>
      <c r="D150">
        <v>24</v>
      </c>
      <c r="E150">
        <v>70.805700000000002</v>
      </c>
    </row>
    <row r="151" spans="1:5" x14ac:dyDescent="0.2">
      <c r="A151">
        <v>2022</v>
      </c>
      <c r="B151">
        <v>10</v>
      </c>
      <c r="C151" t="s">
        <v>7</v>
      </c>
      <c r="D151">
        <v>377</v>
      </c>
      <c r="E151">
        <v>660.12810000000002</v>
      </c>
    </row>
    <row r="152" spans="1:5" x14ac:dyDescent="0.2">
      <c r="A152">
        <v>2022</v>
      </c>
      <c r="B152">
        <v>10</v>
      </c>
      <c r="C152" t="s">
        <v>8</v>
      </c>
      <c r="D152">
        <v>916</v>
      </c>
      <c r="E152">
        <v>2179.8910999999998</v>
      </c>
    </row>
    <row r="153" spans="1:5" x14ac:dyDescent="0.2">
      <c r="A153">
        <v>2022</v>
      </c>
      <c r="B153">
        <v>10</v>
      </c>
      <c r="C153" t="s">
        <v>9</v>
      </c>
      <c r="D153">
        <v>384</v>
      </c>
      <c r="E153">
        <v>201.10329999999999</v>
      </c>
    </row>
    <row r="154" spans="1:5" x14ac:dyDescent="0.2">
      <c r="A154">
        <v>2022</v>
      </c>
      <c r="B154">
        <v>10</v>
      </c>
      <c r="C154" t="s">
        <v>10</v>
      </c>
      <c r="D154">
        <v>20</v>
      </c>
      <c r="E154">
        <v>79.934100000000001</v>
      </c>
    </row>
    <row r="155" spans="1:5" x14ac:dyDescent="0.2">
      <c r="A155">
        <v>2022</v>
      </c>
      <c r="B155">
        <v>10</v>
      </c>
      <c r="C155" t="s">
        <v>11</v>
      </c>
      <c r="D155">
        <v>61</v>
      </c>
      <c r="E155">
        <v>79.254499999999993</v>
      </c>
    </row>
    <row r="156" spans="1:5" x14ac:dyDescent="0.2">
      <c r="A156">
        <v>2022</v>
      </c>
      <c r="B156">
        <v>11</v>
      </c>
      <c r="C156" t="s">
        <v>5</v>
      </c>
      <c r="D156">
        <v>2721</v>
      </c>
      <c r="E156">
        <v>3184.3094000000001</v>
      </c>
    </row>
    <row r="157" spans="1:5" x14ac:dyDescent="0.2">
      <c r="A157">
        <v>2022</v>
      </c>
      <c r="B157">
        <v>11</v>
      </c>
      <c r="C157" t="s">
        <v>6</v>
      </c>
      <c r="D157">
        <v>17</v>
      </c>
      <c r="E157">
        <v>52.798000000000002</v>
      </c>
    </row>
    <row r="158" spans="1:5" x14ac:dyDescent="0.2">
      <c r="A158">
        <v>2022</v>
      </c>
      <c r="B158">
        <v>11</v>
      </c>
      <c r="C158" t="s">
        <v>7</v>
      </c>
      <c r="D158">
        <v>404</v>
      </c>
      <c r="E158">
        <v>737.47400000000005</v>
      </c>
    </row>
    <row r="159" spans="1:5" x14ac:dyDescent="0.2">
      <c r="A159">
        <v>2022</v>
      </c>
      <c r="B159">
        <v>11</v>
      </c>
      <c r="C159" t="s">
        <v>8</v>
      </c>
      <c r="D159">
        <v>888</v>
      </c>
      <c r="E159">
        <v>2215.317</v>
      </c>
    </row>
    <row r="160" spans="1:5" x14ac:dyDescent="0.2">
      <c r="A160">
        <v>2022</v>
      </c>
      <c r="B160">
        <v>11</v>
      </c>
      <c r="C160" t="s">
        <v>9</v>
      </c>
      <c r="D160">
        <v>311</v>
      </c>
      <c r="E160">
        <v>170.6754</v>
      </c>
    </row>
    <row r="161" spans="1:5" x14ac:dyDescent="0.2">
      <c r="A161">
        <v>2022</v>
      </c>
      <c r="B161">
        <v>11</v>
      </c>
      <c r="C161" t="s">
        <v>10</v>
      </c>
      <c r="D161">
        <v>9</v>
      </c>
      <c r="E161">
        <v>17.3155</v>
      </c>
    </row>
    <row r="162" spans="1:5" x14ac:dyDescent="0.2">
      <c r="A162">
        <v>2022</v>
      </c>
      <c r="B162">
        <v>11</v>
      </c>
      <c r="C162" t="s">
        <v>11</v>
      </c>
      <c r="D162">
        <v>77</v>
      </c>
      <c r="E162">
        <v>164.08330000000001</v>
      </c>
    </row>
    <row r="163" spans="1:5" x14ac:dyDescent="0.2">
      <c r="A163">
        <v>2022</v>
      </c>
      <c r="B163">
        <v>12</v>
      </c>
      <c r="C163" t="s">
        <v>5</v>
      </c>
      <c r="D163">
        <v>2183</v>
      </c>
      <c r="E163">
        <v>2458.9198000000001</v>
      </c>
    </row>
    <row r="164" spans="1:5" x14ac:dyDescent="0.2">
      <c r="A164">
        <v>2022</v>
      </c>
      <c r="B164">
        <v>12</v>
      </c>
      <c r="C164" t="s">
        <v>6</v>
      </c>
      <c r="D164">
        <v>13</v>
      </c>
      <c r="E164">
        <v>32.0276</v>
      </c>
    </row>
    <row r="165" spans="1:5" x14ac:dyDescent="0.2">
      <c r="A165">
        <v>2022</v>
      </c>
      <c r="B165">
        <v>12</v>
      </c>
      <c r="C165" t="s">
        <v>7</v>
      </c>
      <c r="D165">
        <v>312</v>
      </c>
      <c r="E165">
        <v>585.17060000000004</v>
      </c>
    </row>
    <row r="166" spans="1:5" x14ac:dyDescent="0.2">
      <c r="A166">
        <v>2022</v>
      </c>
      <c r="B166">
        <v>12</v>
      </c>
      <c r="C166" t="s">
        <v>8</v>
      </c>
      <c r="D166">
        <v>724</v>
      </c>
      <c r="E166">
        <v>1773.7311</v>
      </c>
    </row>
    <row r="167" spans="1:5" x14ac:dyDescent="0.2">
      <c r="A167">
        <v>2022</v>
      </c>
      <c r="B167">
        <v>12</v>
      </c>
      <c r="C167" t="s">
        <v>9</v>
      </c>
      <c r="D167">
        <v>347</v>
      </c>
      <c r="E167">
        <v>188.4693</v>
      </c>
    </row>
    <row r="168" spans="1:5" x14ac:dyDescent="0.2">
      <c r="A168">
        <v>2022</v>
      </c>
      <c r="B168">
        <v>12</v>
      </c>
      <c r="C168" t="s">
        <v>10</v>
      </c>
      <c r="D168">
        <v>20</v>
      </c>
      <c r="E168">
        <v>63.066499999999998</v>
      </c>
    </row>
    <row r="169" spans="1:5" x14ac:dyDescent="0.2">
      <c r="A169">
        <v>2022</v>
      </c>
      <c r="B169">
        <v>12</v>
      </c>
      <c r="C169" t="s">
        <v>11</v>
      </c>
      <c r="D169">
        <v>73</v>
      </c>
      <c r="E169">
        <v>180.86429999999999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CCD0-F475-4C3E-AC16-6E9A5729A520}">
  <dimension ref="A1:N20"/>
  <sheetViews>
    <sheetView workbookViewId="0">
      <selection activeCell="B7" sqref="B7:N7"/>
    </sheetView>
  </sheetViews>
  <sheetFormatPr defaultRowHeight="12.75" x14ac:dyDescent="0.2"/>
  <sheetData>
    <row r="1" spans="1:14" ht="21" x14ac:dyDescent="0.35">
      <c r="A1" s="49" t="s">
        <v>36</v>
      </c>
      <c r="B1" s="49"/>
      <c r="C1" s="49"/>
      <c r="D1" s="49"/>
      <c r="E1" s="49"/>
      <c r="F1" s="49"/>
    </row>
    <row r="2" spans="1:14" ht="15" x14ac:dyDescent="0.25">
      <c r="A2" s="26" t="str">
        <f>'[1]akutní _lůžkopéče'!A4</f>
        <v>ZZ:</v>
      </c>
      <c r="B2" s="50" t="str">
        <f>'[1]akutní _lůžkopéče'!B4</f>
        <v>FN Olomouc</v>
      </c>
      <c r="C2" s="50"/>
    </row>
    <row r="4" spans="1:14" ht="18.75" x14ac:dyDescent="0.3">
      <c r="A4" s="51" t="s">
        <v>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15" x14ac:dyDescent="0.25">
      <c r="A5" s="27"/>
    </row>
    <row r="6" spans="1:14" ht="24" x14ac:dyDescent="0.2">
      <c r="A6" s="28" t="s">
        <v>38</v>
      </c>
      <c r="B6" s="16">
        <v>44562</v>
      </c>
      <c r="C6" s="16">
        <v>44593</v>
      </c>
      <c r="D6" s="16">
        <v>44621</v>
      </c>
      <c r="E6" s="16">
        <v>44652</v>
      </c>
      <c r="F6" s="16">
        <v>44682</v>
      </c>
      <c r="G6" s="16">
        <v>44713</v>
      </c>
      <c r="H6" s="16">
        <v>44743</v>
      </c>
      <c r="I6" s="16">
        <v>44774</v>
      </c>
      <c r="J6" s="16">
        <v>44805</v>
      </c>
      <c r="K6" s="16">
        <v>44835</v>
      </c>
      <c r="L6" s="16">
        <v>44866</v>
      </c>
      <c r="M6" s="16">
        <v>44896</v>
      </c>
      <c r="N6" s="17" t="s">
        <v>31</v>
      </c>
    </row>
    <row r="7" spans="1:14" ht="15" x14ac:dyDescent="0.25">
      <c r="A7" s="29" t="s">
        <v>39</v>
      </c>
      <c r="B7" s="30">
        <f>B19/B20</f>
        <v>0.73645680819912152</v>
      </c>
      <c r="C7" s="30">
        <f t="shared" ref="C7:N7" si="0">C19/C20</f>
        <v>0.98837209302325579</v>
      </c>
      <c r="D7" s="30">
        <f t="shared" si="0"/>
        <v>1.5187793427230047</v>
      </c>
      <c r="E7" s="30">
        <f t="shared" si="0"/>
        <v>1.0465793304221251</v>
      </c>
      <c r="F7" s="30">
        <f t="shared" si="0"/>
        <v>0.96385542168674698</v>
      </c>
      <c r="G7" s="30">
        <f t="shared" si="0"/>
        <v>0.95759233926128595</v>
      </c>
      <c r="H7" s="30">
        <f t="shared" si="0"/>
        <v>1.0228802153432033</v>
      </c>
      <c r="I7" s="30">
        <f t="shared" si="0"/>
        <v>0.97637795275590555</v>
      </c>
      <c r="J7" s="30">
        <f t="shared" si="0"/>
        <v>0.99726027397260275</v>
      </c>
      <c r="K7" s="30">
        <f t="shared" si="0"/>
        <v>0.96791443850267378</v>
      </c>
      <c r="L7" s="30">
        <f t="shared" si="0"/>
        <v>1.9363395225464191</v>
      </c>
      <c r="M7" s="30" t="e">
        <f t="shared" si="0"/>
        <v>#DIV/0!</v>
      </c>
      <c r="N7" s="30">
        <f t="shared" si="0"/>
        <v>1.1428966279712549</v>
      </c>
    </row>
    <row r="9" spans="1:14" x14ac:dyDescent="0.2">
      <c r="A9">
        <v>22</v>
      </c>
      <c r="B9">
        <v>503</v>
      </c>
      <c r="C9">
        <v>1098</v>
      </c>
      <c r="D9">
        <v>1745</v>
      </c>
      <c r="E9">
        <v>2602</v>
      </c>
      <c r="F9">
        <v>3615</v>
      </c>
      <c r="G9">
        <v>4661</v>
      </c>
      <c r="H9">
        <v>5721</v>
      </c>
      <c r="I9">
        <v>6759</v>
      </c>
      <c r="J9">
        <v>7732</v>
      </c>
      <c r="K9">
        <v>8708</v>
      </c>
      <c r="L9">
        <v>9771</v>
      </c>
      <c r="M9">
        <v>10822</v>
      </c>
    </row>
    <row r="10" spans="1:14" x14ac:dyDescent="0.2">
      <c r="A10">
        <v>21</v>
      </c>
      <c r="B10">
        <v>683</v>
      </c>
      <c r="C10">
        <v>1285</v>
      </c>
      <c r="D10">
        <v>1711</v>
      </c>
      <c r="E10">
        <v>2398</v>
      </c>
      <c r="F10">
        <v>3145</v>
      </c>
      <c r="G10">
        <v>3876</v>
      </c>
      <c r="H10">
        <v>4619</v>
      </c>
      <c r="I10">
        <v>5381</v>
      </c>
      <c r="J10">
        <v>6232</v>
      </c>
      <c r="K10">
        <v>7058</v>
      </c>
      <c r="L10">
        <v>7435</v>
      </c>
      <c r="M10">
        <v>7435</v>
      </c>
    </row>
    <row r="12" spans="1:14" x14ac:dyDescent="0.2">
      <c r="A12">
        <v>22</v>
      </c>
      <c r="B12">
        <f>B9</f>
        <v>503</v>
      </c>
      <c r="C12">
        <f t="shared" ref="C12:K13" si="1">C9-B9</f>
        <v>595</v>
      </c>
      <c r="D12">
        <f t="shared" si="1"/>
        <v>647</v>
      </c>
      <c r="E12">
        <f t="shared" si="1"/>
        <v>857</v>
      </c>
      <c r="F12">
        <f t="shared" si="1"/>
        <v>1013</v>
      </c>
      <c r="G12">
        <f t="shared" si="1"/>
        <v>1046</v>
      </c>
      <c r="H12">
        <f t="shared" si="1"/>
        <v>1060</v>
      </c>
      <c r="I12">
        <f t="shared" si="1"/>
        <v>1038</v>
      </c>
      <c r="J12">
        <f t="shared" si="1"/>
        <v>973</v>
      </c>
      <c r="K12">
        <f t="shared" si="1"/>
        <v>976</v>
      </c>
      <c r="L12">
        <f>L9-K9</f>
        <v>1063</v>
      </c>
      <c r="M12">
        <f>M9-L9</f>
        <v>1051</v>
      </c>
      <c r="N12">
        <f>SUM(A12:M12)</f>
        <v>10844</v>
      </c>
    </row>
    <row r="13" spans="1:14" x14ac:dyDescent="0.2">
      <c r="A13">
        <v>21</v>
      </c>
      <c r="B13">
        <f>B10</f>
        <v>683</v>
      </c>
      <c r="C13">
        <f t="shared" si="1"/>
        <v>602</v>
      </c>
      <c r="D13">
        <f t="shared" si="1"/>
        <v>426</v>
      </c>
      <c r="E13">
        <f t="shared" si="1"/>
        <v>687</v>
      </c>
      <c r="F13">
        <f t="shared" si="1"/>
        <v>747</v>
      </c>
      <c r="G13">
        <f t="shared" si="1"/>
        <v>731</v>
      </c>
      <c r="H13">
        <f t="shared" si="1"/>
        <v>743</v>
      </c>
      <c r="I13">
        <f t="shared" si="1"/>
        <v>762</v>
      </c>
      <c r="J13">
        <f t="shared" si="1"/>
        <v>851</v>
      </c>
      <c r="K13">
        <f t="shared" si="1"/>
        <v>826</v>
      </c>
      <c r="L13">
        <f>L10-K10</f>
        <v>377</v>
      </c>
      <c r="M13">
        <f>M10-L10</f>
        <v>0</v>
      </c>
      <c r="N13">
        <f>SUM(A13:M13)</f>
        <v>7456</v>
      </c>
    </row>
    <row r="15" spans="1:14" x14ac:dyDescent="0.2">
      <c r="A15" t="s">
        <v>69</v>
      </c>
    </row>
    <row r="16" spans="1:14" x14ac:dyDescent="0.2">
      <c r="A16">
        <v>22</v>
      </c>
      <c r="B16">
        <v>503</v>
      </c>
      <c r="C16">
        <v>1098</v>
      </c>
      <c r="D16">
        <v>1745</v>
      </c>
      <c r="E16">
        <v>2464</v>
      </c>
      <c r="F16">
        <v>3184</v>
      </c>
      <c r="G16">
        <v>3884</v>
      </c>
      <c r="H16">
        <v>4644</v>
      </c>
      <c r="I16">
        <v>5388</v>
      </c>
      <c r="J16">
        <v>6116</v>
      </c>
      <c r="K16">
        <v>6840</v>
      </c>
      <c r="L16">
        <v>7570</v>
      </c>
      <c r="M16">
        <v>8270</v>
      </c>
    </row>
    <row r="17" spans="1:14" x14ac:dyDescent="0.2">
      <c r="A17">
        <v>21</v>
      </c>
      <c r="B17">
        <v>683</v>
      </c>
      <c r="C17">
        <v>1285</v>
      </c>
      <c r="D17">
        <v>1711</v>
      </c>
      <c r="E17">
        <v>2398</v>
      </c>
      <c r="F17">
        <v>3145</v>
      </c>
      <c r="G17">
        <v>3876</v>
      </c>
      <c r="H17">
        <v>4619</v>
      </c>
      <c r="I17">
        <v>5381</v>
      </c>
      <c r="J17">
        <v>6111</v>
      </c>
      <c r="K17">
        <v>6859</v>
      </c>
      <c r="L17">
        <v>7236</v>
      </c>
      <c r="M17">
        <v>7236</v>
      </c>
    </row>
    <row r="19" spans="1:14" x14ac:dyDescent="0.2">
      <c r="A19">
        <v>22</v>
      </c>
      <c r="B19">
        <f>B16</f>
        <v>503</v>
      </c>
      <c r="C19">
        <f>C16-B16</f>
        <v>595</v>
      </c>
      <c r="D19">
        <f t="shared" ref="D19:M20" si="2">D16-C16</f>
        <v>647</v>
      </c>
      <c r="E19">
        <f t="shared" si="2"/>
        <v>719</v>
      </c>
      <c r="F19">
        <f t="shared" si="2"/>
        <v>720</v>
      </c>
      <c r="G19">
        <f t="shared" si="2"/>
        <v>700</v>
      </c>
      <c r="H19">
        <f t="shared" si="2"/>
        <v>760</v>
      </c>
      <c r="I19">
        <f t="shared" si="2"/>
        <v>744</v>
      </c>
      <c r="J19">
        <f t="shared" si="2"/>
        <v>728</v>
      </c>
      <c r="K19">
        <f t="shared" si="2"/>
        <v>724</v>
      </c>
      <c r="L19">
        <f t="shared" si="2"/>
        <v>730</v>
      </c>
      <c r="M19">
        <f t="shared" si="2"/>
        <v>700</v>
      </c>
      <c r="N19">
        <f>SUM(B19:M19)</f>
        <v>8270</v>
      </c>
    </row>
    <row r="20" spans="1:14" x14ac:dyDescent="0.2">
      <c r="A20">
        <v>21</v>
      </c>
      <c r="B20">
        <f>B17</f>
        <v>683</v>
      </c>
      <c r="C20">
        <f>C17-B17</f>
        <v>602</v>
      </c>
      <c r="D20">
        <f t="shared" si="2"/>
        <v>426</v>
      </c>
      <c r="E20">
        <f t="shared" si="2"/>
        <v>687</v>
      </c>
      <c r="F20">
        <f t="shared" si="2"/>
        <v>747</v>
      </c>
      <c r="G20">
        <f t="shared" si="2"/>
        <v>731</v>
      </c>
      <c r="H20">
        <f t="shared" si="2"/>
        <v>743</v>
      </c>
      <c r="I20">
        <f t="shared" si="2"/>
        <v>762</v>
      </c>
      <c r="J20">
        <f t="shared" si="2"/>
        <v>730</v>
      </c>
      <c r="K20">
        <f t="shared" si="2"/>
        <v>748</v>
      </c>
      <c r="L20">
        <f t="shared" si="2"/>
        <v>377</v>
      </c>
      <c r="M20">
        <f t="shared" si="2"/>
        <v>0</v>
      </c>
      <c r="N20">
        <f>SUM(B20:M20)</f>
        <v>7236</v>
      </c>
    </row>
  </sheetData>
  <mergeCells count="4">
    <mergeCell ref="A1:F1"/>
    <mergeCell ref="B2:C2"/>
    <mergeCell ref="A4:G4"/>
    <mergeCell ref="H4:N4"/>
  </mergeCells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7D82-9ACF-4FDB-B0B3-DF6E622A7054}">
  <dimension ref="A1:N27"/>
  <sheetViews>
    <sheetView workbookViewId="0">
      <selection activeCell="N27" sqref="N27"/>
    </sheetView>
  </sheetViews>
  <sheetFormatPr defaultRowHeight="12.75" x14ac:dyDescent="0.2"/>
  <cols>
    <col min="1" max="1" width="27.42578125" customWidth="1"/>
    <col min="8" max="8" width="10" bestFit="1" customWidth="1"/>
  </cols>
  <sheetData>
    <row r="1" spans="1:14" ht="18.75" x14ac:dyDescent="0.3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x14ac:dyDescent="0.25">
      <c r="A2" s="27" t="s">
        <v>41</v>
      </c>
    </row>
    <row r="3" spans="1:14" ht="24" x14ac:dyDescent="0.2">
      <c r="A3" s="28" t="s">
        <v>42</v>
      </c>
      <c r="B3" s="16">
        <v>44562</v>
      </c>
      <c r="C3" s="16">
        <v>44593</v>
      </c>
      <c r="D3" s="16">
        <v>44621</v>
      </c>
      <c r="E3" s="16">
        <v>44652</v>
      </c>
      <c r="F3" s="16">
        <v>44682</v>
      </c>
      <c r="G3" s="16">
        <v>44713</v>
      </c>
      <c r="H3" s="16">
        <v>44743</v>
      </c>
      <c r="I3" s="16">
        <v>44774</v>
      </c>
      <c r="J3" s="16">
        <v>44805</v>
      </c>
      <c r="K3" s="16">
        <v>44835</v>
      </c>
      <c r="L3" s="16">
        <v>44866</v>
      </c>
      <c r="M3" s="16">
        <v>44896</v>
      </c>
      <c r="N3" s="17" t="s">
        <v>31</v>
      </c>
    </row>
    <row r="4" spans="1:14" ht="15" x14ac:dyDescent="0.25">
      <c r="A4" s="31" t="s">
        <v>43</v>
      </c>
      <c r="B4" s="32">
        <v>935</v>
      </c>
      <c r="C4" s="32">
        <v>961</v>
      </c>
      <c r="D4" s="32">
        <v>806</v>
      </c>
      <c r="E4" s="32">
        <v>632</v>
      </c>
      <c r="F4" s="32">
        <v>557</v>
      </c>
      <c r="G4" s="32">
        <v>416</v>
      </c>
      <c r="H4" s="32">
        <v>412</v>
      </c>
      <c r="I4" s="32">
        <v>485</v>
      </c>
      <c r="J4" s="32">
        <v>465</v>
      </c>
      <c r="K4" s="32">
        <v>580</v>
      </c>
      <c r="L4" s="32">
        <v>433</v>
      </c>
      <c r="M4" s="32">
        <v>340</v>
      </c>
      <c r="N4" s="33">
        <v>7022</v>
      </c>
    </row>
    <row r="5" spans="1:14" ht="15" x14ac:dyDescent="0.25">
      <c r="A5" s="34" t="s">
        <v>44</v>
      </c>
      <c r="B5" s="35">
        <v>1.0091797162633156</v>
      </c>
      <c r="C5" s="35">
        <v>1.0118724056137576</v>
      </c>
      <c r="D5" s="35">
        <v>1.0081412496717237</v>
      </c>
      <c r="E5" s="35">
        <v>1.0072409802820774</v>
      </c>
      <c r="F5" s="35">
        <v>1.0057493806771263</v>
      </c>
      <c r="G5" s="35">
        <v>1.0043016089672003</v>
      </c>
      <c r="H5" s="35">
        <v>1.0057073197761401</v>
      </c>
      <c r="I5" s="35">
        <v>1.0060823436461455</v>
      </c>
      <c r="J5" s="35">
        <v>1.0051244186815367</v>
      </c>
      <c r="K5" s="35">
        <v>1.0061681785794048</v>
      </c>
      <c r="L5" s="35">
        <v>1.0045513312381094</v>
      </c>
      <c r="M5" s="35">
        <v>1.0042313292596419</v>
      </c>
      <c r="N5" s="35">
        <v>1.0065329438252424</v>
      </c>
    </row>
    <row r="6" spans="1:14" ht="15" x14ac:dyDescent="0.25">
      <c r="A6" s="36" t="s">
        <v>45</v>
      </c>
      <c r="B6" s="37">
        <v>1.1638310271147321</v>
      </c>
      <c r="C6" s="37">
        <v>1.0006923153001681</v>
      </c>
      <c r="D6" s="37">
        <v>1.171773840381588</v>
      </c>
      <c r="E6" s="37">
        <v>0.97139709073911251</v>
      </c>
      <c r="F6" s="37">
        <v>1.0857578338638096</v>
      </c>
      <c r="G6" s="37">
        <v>1.1412858761329305</v>
      </c>
      <c r="H6" s="37">
        <v>1.0034333690107171</v>
      </c>
      <c r="I6" s="37">
        <v>1.1423925501432666</v>
      </c>
      <c r="J6" s="37">
        <v>1.0942659029243291</v>
      </c>
      <c r="K6" s="37">
        <v>1.0436524673133698</v>
      </c>
      <c r="L6" s="37">
        <v>1.1059998372452597</v>
      </c>
      <c r="M6" s="37">
        <v>1.1223583311217578</v>
      </c>
      <c r="N6" s="37">
        <v>1.086721565891708</v>
      </c>
    </row>
    <row r="7" spans="1:14" ht="15" x14ac:dyDescent="0.25">
      <c r="A7" s="36" t="s">
        <v>46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</row>
    <row r="8" spans="1:14" ht="15" x14ac:dyDescent="0.25">
      <c r="A8" s="40" t="s">
        <v>47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</row>
    <row r="15" spans="1:14" x14ac:dyDescent="0.2">
      <c r="A15" t="s">
        <v>61</v>
      </c>
    </row>
    <row r="16" spans="1:14" ht="15" x14ac:dyDescent="0.25">
      <c r="A16" s="43" t="s">
        <v>48</v>
      </c>
      <c r="B16" s="43" t="s">
        <v>49</v>
      </c>
      <c r="C16" s="43" t="s">
        <v>50</v>
      </c>
      <c r="D16" s="43" t="s">
        <v>51</v>
      </c>
      <c r="E16" s="43" t="s">
        <v>52</v>
      </c>
      <c r="F16" s="43" t="s">
        <v>53</v>
      </c>
      <c r="G16" s="43" t="s">
        <v>54</v>
      </c>
      <c r="H16" s="43" t="s">
        <v>55</v>
      </c>
      <c r="I16" s="43" t="s">
        <v>56</v>
      </c>
      <c r="J16" s="43" t="s">
        <v>57</v>
      </c>
      <c r="K16" s="43" t="s">
        <v>58</v>
      </c>
      <c r="L16" s="43" t="s">
        <v>59</v>
      </c>
      <c r="M16" s="43" t="s">
        <v>60</v>
      </c>
    </row>
    <row r="17" spans="1:14" ht="15" x14ac:dyDescent="0.25">
      <c r="A17" s="44">
        <v>2019</v>
      </c>
      <c r="B17" s="44">
        <v>87517</v>
      </c>
      <c r="C17" s="44">
        <v>80888</v>
      </c>
      <c r="D17" s="44">
        <v>84489</v>
      </c>
      <c r="E17" s="44">
        <v>89851</v>
      </c>
      <c r="F17" s="44">
        <v>89228</v>
      </c>
      <c r="G17" s="44">
        <v>84736</v>
      </c>
      <c r="H17" s="44">
        <v>71941</v>
      </c>
      <c r="I17" s="44">
        <v>69800</v>
      </c>
      <c r="J17" s="44">
        <v>82925</v>
      </c>
      <c r="K17" s="44">
        <v>90098</v>
      </c>
      <c r="L17" s="44">
        <v>86019</v>
      </c>
      <c r="M17" s="44">
        <v>71593</v>
      </c>
      <c r="N17">
        <f>SUM(B17:M17)</f>
        <v>989085</v>
      </c>
    </row>
    <row r="18" spans="1:14" x14ac:dyDescent="0.2">
      <c r="A18" t="s">
        <v>61</v>
      </c>
    </row>
    <row r="19" spans="1:14" ht="15" x14ac:dyDescent="0.25">
      <c r="A19" s="43" t="s">
        <v>48</v>
      </c>
      <c r="B19" s="43" t="s">
        <v>49</v>
      </c>
      <c r="C19" s="43" t="s">
        <v>50</v>
      </c>
      <c r="D19" s="43" t="s">
        <v>51</v>
      </c>
      <c r="E19" s="43" t="s">
        <v>52</v>
      </c>
      <c r="F19" s="43" t="s">
        <v>53</v>
      </c>
      <c r="G19" s="43" t="s">
        <v>54</v>
      </c>
      <c r="H19" s="43" t="s">
        <v>55</v>
      </c>
      <c r="I19" s="43" t="s">
        <v>56</v>
      </c>
      <c r="J19" s="43" t="s">
        <v>57</v>
      </c>
      <c r="K19" s="43" t="s">
        <v>58</v>
      </c>
      <c r="L19" s="43" t="s">
        <v>59</v>
      </c>
      <c r="M19" s="43" t="s">
        <v>60</v>
      </c>
    </row>
    <row r="20" spans="1:14" ht="15" x14ac:dyDescent="0.25">
      <c r="A20" s="44">
        <v>2022</v>
      </c>
      <c r="B20" s="44">
        <v>102790</v>
      </c>
      <c r="C20" s="44">
        <v>81905</v>
      </c>
      <c r="D20" s="44">
        <v>99808</v>
      </c>
      <c r="E20" s="44">
        <v>87913</v>
      </c>
      <c r="F20" s="44">
        <v>97437</v>
      </c>
      <c r="G20" s="44">
        <v>97124</v>
      </c>
      <c r="H20" s="44">
        <v>72600</v>
      </c>
      <c r="I20" s="44">
        <v>80224</v>
      </c>
      <c r="J20" s="44">
        <v>91207</v>
      </c>
      <c r="K20" s="44">
        <v>94611</v>
      </c>
      <c r="L20" s="44">
        <v>95570</v>
      </c>
      <c r="M20" s="44">
        <v>80693</v>
      </c>
      <c r="N20">
        <f>SUM(B20:M20)</f>
        <v>1081882</v>
      </c>
    </row>
    <row r="21" spans="1:14" ht="15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4" x14ac:dyDescent="0.2">
      <c r="A22" t="s">
        <v>62</v>
      </c>
    </row>
    <row r="23" spans="1:14" ht="15" x14ac:dyDescent="0.25">
      <c r="A23" s="43" t="s">
        <v>48</v>
      </c>
      <c r="B23" s="43" t="s">
        <v>49</v>
      </c>
      <c r="C23" s="43" t="s">
        <v>50</v>
      </c>
      <c r="D23" s="43" t="s">
        <v>51</v>
      </c>
      <c r="E23" s="43" t="s">
        <v>52</v>
      </c>
      <c r="F23" s="43" t="s">
        <v>53</v>
      </c>
      <c r="G23" s="43" t="s">
        <v>54</v>
      </c>
      <c r="H23" s="43" t="s">
        <v>55</v>
      </c>
      <c r="I23" s="43" t="s">
        <v>56</v>
      </c>
      <c r="J23" s="43" t="s">
        <v>57</v>
      </c>
      <c r="K23" s="43" t="s">
        <v>58</v>
      </c>
      <c r="L23" s="43" t="s">
        <v>59</v>
      </c>
      <c r="M23" s="43" t="s">
        <v>60</v>
      </c>
    </row>
    <row r="24" spans="1:14" ht="15" x14ac:dyDescent="0.25">
      <c r="A24" s="44">
        <v>2022</v>
      </c>
      <c r="B24" s="44">
        <v>935</v>
      </c>
      <c r="C24" s="44">
        <v>961</v>
      </c>
      <c r="D24" s="44">
        <v>806</v>
      </c>
      <c r="E24" s="44">
        <v>632</v>
      </c>
      <c r="F24" s="44">
        <v>557</v>
      </c>
      <c r="G24" s="44">
        <v>416</v>
      </c>
      <c r="H24" s="44">
        <v>412</v>
      </c>
      <c r="I24" s="44">
        <v>485</v>
      </c>
      <c r="J24" s="44">
        <v>465</v>
      </c>
      <c r="K24" s="44">
        <v>580</v>
      </c>
      <c r="L24" s="44">
        <v>433</v>
      </c>
      <c r="M24" s="44">
        <v>340</v>
      </c>
    </row>
    <row r="26" spans="1:14" x14ac:dyDescent="0.2">
      <c r="A26" t="s">
        <v>63</v>
      </c>
    </row>
    <row r="27" spans="1:14" x14ac:dyDescent="0.2">
      <c r="A27">
        <v>2022</v>
      </c>
      <c r="B27">
        <f t="shared" ref="B27:M27" si="0">B20-B24</f>
        <v>101855</v>
      </c>
      <c r="C27">
        <f t="shared" si="0"/>
        <v>80944</v>
      </c>
      <c r="D27">
        <f t="shared" si="0"/>
        <v>99002</v>
      </c>
      <c r="E27">
        <f t="shared" si="0"/>
        <v>87281</v>
      </c>
      <c r="F27">
        <f t="shared" si="0"/>
        <v>96880</v>
      </c>
      <c r="G27">
        <f t="shared" si="0"/>
        <v>96708</v>
      </c>
      <c r="H27">
        <f t="shared" si="0"/>
        <v>72188</v>
      </c>
      <c r="I27">
        <f t="shared" si="0"/>
        <v>79739</v>
      </c>
      <c r="J27">
        <f t="shared" si="0"/>
        <v>90742</v>
      </c>
      <c r="K27">
        <f t="shared" si="0"/>
        <v>94031</v>
      </c>
      <c r="L27">
        <f t="shared" si="0"/>
        <v>95137</v>
      </c>
      <c r="M27">
        <f t="shared" si="0"/>
        <v>80353</v>
      </c>
      <c r="N27">
        <f>SUM(B27:M27)</f>
        <v>1074860</v>
      </c>
    </row>
  </sheetData>
  <mergeCells count="2">
    <mergeCell ref="A1:G1"/>
    <mergeCell ref="H1:N1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B994-0BEF-4680-8A3E-F7D396B190F8}">
  <dimension ref="A1:P22"/>
  <sheetViews>
    <sheetView tabSelected="1" workbookViewId="0">
      <selection activeCell="J30" sqref="J30"/>
    </sheetView>
  </sheetViews>
  <sheetFormatPr defaultRowHeight="12.75" x14ac:dyDescent="0.2"/>
  <cols>
    <col min="1" max="1" width="36" customWidth="1"/>
    <col min="8" max="8" width="10" bestFit="1" customWidth="1"/>
  </cols>
  <sheetData>
    <row r="1" spans="1:16" ht="21" x14ac:dyDescent="0.35">
      <c r="A1" s="49" t="s">
        <v>64</v>
      </c>
      <c r="B1" s="49"/>
      <c r="C1" s="49"/>
      <c r="D1" s="49"/>
      <c r="E1" s="49"/>
      <c r="F1" s="49"/>
    </row>
    <row r="2" spans="1:16" ht="15" x14ac:dyDescent="0.25">
      <c r="A2" s="26"/>
      <c r="B2" s="50"/>
      <c r="C2" s="50"/>
    </row>
    <row r="4" spans="1:16" ht="18.75" x14ac:dyDescent="0.3">
      <c r="A4" s="51" t="s">
        <v>40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6" ht="15" x14ac:dyDescent="0.25">
      <c r="A5" s="27" t="s">
        <v>41</v>
      </c>
    </row>
    <row r="6" spans="1:16" ht="24" x14ac:dyDescent="0.2">
      <c r="A6" s="28" t="s">
        <v>42</v>
      </c>
      <c r="B6" s="16">
        <v>44562</v>
      </c>
      <c r="C6" s="16">
        <v>44593</v>
      </c>
      <c r="D6" s="16">
        <v>44621</v>
      </c>
      <c r="E6" s="16">
        <v>44652</v>
      </c>
      <c r="F6" s="16">
        <v>44682</v>
      </c>
      <c r="G6" s="16">
        <v>44713</v>
      </c>
      <c r="H6" s="16">
        <v>44743</v>
      </c>
      <c r="I6" s="16">
        <v>44774</v>
      </c>
      <c r="J6" s="16">
        <v>44805</v>
      </c>
      <c r="K6" s="16">
        <v>44835</v>
      </c>
      <c r="L6" s="16">
        <v>44866</v>
      </c>
      <c r="M6" s="16">
        <v>44896</v>
      </c>
      <c r="N6" s="17" t="s">
        <v>31</v>
      </c>
    </row>
    <row r="7" spans="1:16" ht="15" x14ac:dyDescent="0.25">
      <c r="A7" s="31" t="s">
        <v>43</v>
      </c>
      <c r="B7" s="32">
        <f>B18</f>
        <v>56772</v>
      </c>
      <c r="C7" s="32">
        <f t="shared" ref="C7:N7" si="0">C18</f>
        <v>35998</v>
      </c>
      <c r="D7" s="32">
        <f t="shared" si="0"/>
        <v>12426</v>
      </c>
      <c r="E7" s="32">
        <f t="shared" si="0"/>
        <v>5949</v>
      </c>
      <c r="F7" s="32">
        <f t="shared" si="0"/>
        <v>3319</v>
      </c>
      <c r="G7" s="32">
        <f t="shared" si="0"/>
        <v>1635</v>
      </c>
      <c r="H7" s="32">
        <f t="shared" si="0"/>
        <v>2646</v>
      </c>
      <c r="I7" s="32">
        <f t="shared" si="0"/>
        <v>3514</v>
      </c>
      <c r="J7" s="32">
        <f t="shared" si="0"/>
        <v>3155</v>
      </c>
      <c r="K7" s="32">
        <f t="shared" si="0"/>
        <v>3709</v>
      </c>
      <c r="L7" s="32">
        <f t="shared" si="0"/>
        <v>2036</v>
      </c>
      <c r="M7" s="32">
        <f t="shared" si="0"/>
        <v>745</v>
      </c>
      <c r="N7" s="32">
        <f t="shared" si="0"/>
        <v>131904</v>
      </c>
    </row>
    <row r="8" spans="1:16" ht="15" x14ac:dyDescent="0.25">
      <c r="A8" s="34" t="s">
        <v>44</v>
      </c>
      <c r="B8" s="35">
        <f>B18/B21</f>
        <v>0.62140300565886974</v>
      </c>
      <c r="C8" s="35">
        <f t="shared" ref="C8:N8" si="1">C18/C21</f>
        <v>0.43106731011028754</v>
      </c>
      <c r="D8" s="35">
        <f t="shared" si="1"/>
        <v>0.11966486902927581</v>
      </c>
      <c r="E8" s="35">
        <f t="shared" si="1"/>
        <v>6.4795451574957516E-2</v>
      </c>
      <c r="F8" s="35">
        <f t="shared" si="1"/>
        <v>3.2810708213057059E-2</v>
      </c>
      <c r="G8" s="35">
        <f t="shared" si="1"/>
        <v>1.5918295817431264E-2</v>
      </c>
      <c r="H8" s="35">
        <f t="shared" si="1"/>
        <v>3.4320846736536265E-2</v>
      </c>
      <c r="I8" s="35">
        <f t="shared" si="1"/>
        <v>4.1665678579050965E-2</v>
      </c>
      <c r="J8" s="35">
        <f t="shared" si="1"/>
        <v>3.2063985690620647E-2</v>
      </c>
      <c r="K8" s="35">
        <f t="shared" si="1"/>
        <v>3.6910247096639363E-2</v>
      </c>
      <c r="L8" s="35">
        <f t="shared" si="1"/>
        <v>1.9642271402936694E-2</v>
      </c>
      <c r="M8" s="35">
        <f t="shared" si="1"/>
        <v>8.7268212114467777E-3</v>
      </c>
      <c r="N8" s="35">
        <f t="shared" si="1"/>
        <v>0.11738040509694936</v>
      </c>
    </row>
    <row r="9" spans="1:16" ht="15" x14ac:dyDescent="0.25">
      <c r="A9" s="36" t="s">
        <v>45</v>
      </c>
      <c r="B9" s="37">
        <f>(B15-B18)/B14</f>
        <v>0.96623093681917216</v>
      </c>
      <c r="C9" s="37">
        <f t="shared" ref="C9:N9" si="2">(C15-C18)/C14</f>
        <v>0.95690386157900764</v>
      </c>
      <c r="D9" s="37">
        <f t="shared" si="2"/>
        <v>1.0820386174414121</v>
      </c>
      <c r="E9" s="37">
        <f t="shared" si="2"/>
        <v>0.93934929404542666</v>
      </c>
      <c r="F9" s="37">
        <f t="shared" si="2"/>
        <v>1.0389146219971859</v>
      </c>
      <c r="G9" s="37">
        <f t="shared" si="2"/>
        <v>1.1298704155941302</v>
      </c>
      <c r="H9" s="37">
        <f t="shared" si="2"/>
        <v>0.98275312623487876</v>
      </c>
      <c r="I9" s="37">
        <f t="shared" si="2"/>
        <v>1.1232037503162997</v>
      </c>
      <c r="J9" s="37">
        <f t="shared" si="2"/>
        <v>1.0874879809020679</v>
      </c>
      <c r="K9" s="37">
        <f t="shared" si="2"/>
        <v>1.0022141325487459</v>
      </c>
      <c r="L9" s="37">
        <f t="shared" si="2"/>
        <v>1.0735784567581563</v>
      </c>
      <c r="M9" s="37">
        <f t="shared" si="2"/>
        <v>1.0931429668992894</v>
      </c>
      <c r="N9" s="37">
        <f t="shared" si="2"/>
        <v>1.0378672080138096</v>
      </c>
    </row>
    <row r="10" spans="1:16" ht="15" x14ac:dyDescent="0.25">
      <c r="A10" s="36" t="s">
        <v>46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1:16" ht="15" x14ac:dyDescent="0.25">
      <c r="A11" s="40" t="s">
        <v>47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6" ht="13.5" thickBot="1" x14ac:dyDescent="0.25"/>
    <row r="13" spans="1:16" x14ac:dyDescent="0.2">
      <c r="A13" s="46" t="s">
        <v>65</v>
      </c>
      <c r="B13" s="47">
        <v>1</v>
      </c>
      <c r="C13" s="47">
        <v>2</v>
      </c>
      <c r="D13" s="47">
        <v>3</v>
      </c>
      <c r="E13" s="47">
        <v>4</v>
      </c>
      <c r="F13" s="47">
        <v>5</v>
      </c>
      <c r="G13" s="47">
        <v>6</v>
      </c>
      <c r="H13" s="47">
        <v>7</v>
      </c>
      <c r="I13" s="47">
        <v>8</v>
      </c>
      <c r="J13" s="47">
        <v>9</v>
      </c>
      <c r="K13" s="47">
        <v>10</v>
      </c>
      <c r="L13" s="47">
        <v>11</v>
      </c>
      <c r="M13" s="47">
        <v>12</v>
      </c>
      <c r="N13" s="46" t="s">
        <v>32</v>
      </c>
      <c r="P13" s="52" t="s">
        <v>66</v>
      </c>
    </row>
    <row r="14" spans="1:16" x14ac:dyDescent="0.2">
      <c r="A14" s="48">
        <v>2019</v>
      </c>
      <c r="B14" s="47">
        <v>94554</v>
      </c>
      <c r="C14" s="47">
        <v>87270</v>
      </c>
      <c r="D14" s="47">
        <v>95967</v>
      </c>
      <c r="E14" s="47">
        <v>97740</v>
      </c>
      <c r="F14" s="47">
        <v>97367</v>
      </c>
      <c r="G14" s="47">
        <v>90906</v>
      </c>
      <c r="H14" s="47">
        <v>78449</v>
      </c>
      <c r="I14" s="47">
        <v>75087</v>
      </c>
      <c r="J14" s="47">
        <v>90481</v>
      </c>
      <c r="K14" s="47">
        <v>100265</v>
      </c>
      <c r="L14" s="47">
        <v>96550</v>
      </c>
      <c r="M14" s="47">
        <v>78095</v>
      </c>
      <c r="N14" s="47">
        <v>1082731</v>
      </c>
      <c r="P14" s="53"/>
    </row>
    <row r="15" spans="1:16" ht="13.5" thickBot="1" x14ac:dyDescent="0.25">
      <c r="A15" s="48">
        <v>2022</v>
      </c>
      <c r="B15" s="47">
        <v>148133</v>
      </c>
      <c r="C15" s="47">
        <v>119507</v>
      </c>
      <c r="D15" s="47">
        <v>116266</v>
      </c>
      <c r="E15" s="47">
        <v>97761</v>
      </c>
      <c r="F15" s="47">
        <v>104475</v>
      </c>
      <c r="G15" s="47">
        <v>104347</v>
      </c>
      <c r="H15" s="47">
        <v>79742</v>
      </c>
      <c r="I15" s="47">
        <v>87852</v>
      </c>
      <c r="J15" s="47">
        <v>101552</v>
      </c>
      <c r="K15" s="47">
        <v>104196</v>
      </c>
      <c r="L15" s="47">
        <v>105690</v>
      </c>
      <c r="M15" s="47">
        <v>86114</v>
      </c>
      <c r="N15" s="47">
        <v>1255635</v>
      </c>
      <c r="P15" s="54"/>
    </row>
    <row r="16" spans="1:16" x14ac:dyDescent="0.2">
      <c r="P16" s="52" t="s">
        <v>67</v>
      </c>
    </row>
    <row r="17" spans="1:16" x14ac:dyDescent="0.2">
      <c r="A17" s="46" t="s">
        <v>65</v>
      </c>
      <c r="B17" s="47">
        <v>1</v>
      </c>
      <c r="C17" s="47">
        <v>2</v>
      </c>
      <c r="D17" s="47">
        <v>3</v>
      </c>
      <c r="E17" s="47">
        <v>4</v>
      </c>
      <c r="F17" s="47">
        <v>5</v>
      </c>
      <c r="G17" s="47">
        <v>6</v>
      </c>
      <c r="H17" s="47">
        <v>7</v>
      </c>
      <c r="I17" s="47">
        <v>8</v>
      </c>
      <c r="J17" s="47">
        <v>9</v>
      </c>
      <c r="K17" s="47">
        <v>10</v>
      </c>
      <c r="L17" s="47">
        <v>11</v>
      </c>
      <c r="M17" s="47">
        <v>12</v>
      </c>
      <c r="N17" s="47" t="s">
        <v>32</v>
      </c>
      <c r="P17" s="53"/>
    </row>
    <row r="18" spans="1:16" ht="13.5" thickBot="1" x14ac:dyDescent="0.25">
      <c r="A18" s="48">
        <v>2022</v>
      </c>
      <c r="B18" s="47">
        <v>56772</v>
      </c>
      <c r="C18" s="47">
        <v>35998</v>
      </c>
      <c r="D18" s="47">
        <v>12426</v>
      </c>
      <c r="E18" s="47">
        <v>5949</v>
      </c>
      <c r="F18" s="47">
        <v>3319</v>
      </c>
      <c r="G18" s="47">
        <v>1635</v>
      </c>
      <c r="H18" s="47">
        <v>2646</v>
      </c>
      <c r="I18" s="47">
        <v>3514</v>
      </c>
      <c r="J18" s="47">
        <v>3155</v>
      </c>
      <c r="K18" s="47">
        <v>3709</v>
      </c>
      <c r="L18" s="47">
        <v>2036</v>
      </c>
      <c r="M18" s="47">
        <v>745</v>
      </c>
      <c r="N18" s="47">
        <v>131904</v>
      </c>
      <c r="P18" s="54"/>
    </row>
    <row r="19" spans="1:16" ht="13.5" thickBot="1" x14ac:dyDescent="0.25"/>
    <row r="20" spans="1:16" x14ac:dyDescent="0.2">
      <c r="A20" s="46" t="s">
        <v>65</v>
      </c>
      <c r="B20" s="47">
        <v>1</v>
      </c>
      <c r="C20" s="47">
        <v>2</v>
      </c>
      <c r="D20" s="47">
        <v>3</v>
      </c>
      <c r="E20" s="47">
        <v>4</v>
      </c>
      <c r="F20" s="47">
        <v>5</v>
      </c>
      <c r="G20" s="47">
        <v>6</v>
      </c>
      <c r="H20" s="47">
        <v>7</v>
      </c>
      <c r="I20" s="47">
        <v>8</v>
      </c>
      <c r="J20" s="47">
        <v>9</v>
      </c>
      <c r="K20" s="47">
        <v>10</v>
      </c>
      <c r="L20" s="47">
        <v>11</v>
      </c>
      <c r="M20" s="47">
        <v>12</v>
      </c>
      <c r="N20" s="47" t="s">
        <v>32</v>
      </c>
      <c r="P20" s="52" t="s">
        <v>68</v>
      </c>
    </row>
    <row r="21" spans="1:16" x14ac:dyDescent="0.2">
      <c r="A21" s="48">
        <v>2022</v>
      </c>
      <c r="B21" s="47">
        <f>B15-B18</f>
        <v>91361</v>
      </c>
      <c r="C21" s="47">
        <f t="shared" ref="C21:M21" si="3">C15-C18</f>
        <v>83509</v>
      </c>
      <c r="D21" s="47">
        <f t="shared" si="3"/>
        <v>103840</v>
      </c>
      <c r="E21" s="47">
        <f t="shared" si="3"/>
        <v>91812</v>
      </c>
      <c r="F21" s="47">
        <f t="shared" si="3"/>
        <v>101156</v>
      </c>
      <c r="G21" s="47">
        <f t="shared" si="3"/>
        <v>102712</v>
      </c>
      <c r="H21" s="47">
        <f t="shared" si="3"/>
        <v>77096</v>
      </c>
      <c r="I21" s="47">
        <f t="shared" si="3"/>
        <v>84338</v>
      </c>
      <c r="J21" s="47">
        <f t="shared" si="3"/>
        <v>98397</v>
      </c>
      <c r="K21" s="47">
        <f t="shared" si="3"/>
        <v>100487</v>
      </c>
      <c r="L21" s="47">
        <f t="shared" si="3"/>
        <v>103654</v>
      </c>
      <c r="M21" s="47">
        <f t="shared" si="3"/>
        <v>85369</v>
      </c>
      <c r="N21" s="47">
        <f>SUM(B21:M21)</f>
        <v>1123731</v>
      </c>
      <c r="P21" s="53"/>
    </row>
    <row r="22" spans="1:16" ht="13.5" thickBot="1" x14ac:dyDescent="0.25">
      <c r="P22" s="54"/>
    </row>
  </sheetData>
  <mergeCells count="7">
    <mergeCell ref="P20:P22"/>
    <mergeCell ref="A1:F1"/>
    <mergeCell ref="B2:C2"/>
    <mergeCell ref="A4:G4"/>
    <mergeCell ref="H4:N4"/>
    <mergeCell ref="P13:P15"/>
    <mergeCell ref="P16:P18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List2</vt:lpstr>
      <vt:lpstr>List1</vt:lpstr>
      <vt:lpstr>LDN</vt:lpstr>
      <vt:lpstr>Amb</vt:lpstr>
      <vt:lpstr>Amb Jirka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2023-01-23T11:49:54Z</dcterms:created>
  <dcterms:modified xsi:type="dcterms:W3CDTF">2023-01-25T14:46:20Z</dcterms:modified>
</cp:coreProperties>
</file>