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nol.loc\shares\Users\67659\Dokumenty\Dokumenty FNOL\Controlling\Sestavy\2023\2023 -leden\"/>
    </mc:Choice>
  </mc:AlternateContent>
  <xr:revisionPtr revIDLastSave="0" documentId="13_ncr:1_{3BD53C85-E928-447B-8E46-F8E5AC768A8C}" xr6:coauthVersionLast="36" xr6:coauthVersionMax="47" xr10:uidLastSave="{00000000-0000-0000-0000-000000000000}"/>
  <bookViews>
    <workbookView xWindow="0" yWindow="0" windowWidth="21570" windowHeight="7980" xr2:uid="{00000000-000D-0000-FFFF-FFFF00000000}"/>
  </bookViews>
  <sheets>
    <sheet name="Ambulance" sheetId="4" r:id="rId1"/>
    <sheet name="List1" sheetId="5" r:id="rId2"/>
  </sheets>
  <calcPr calcId="191029"/>
</workbook>
</file>

<file path=xl/calcChain.xml><?xml version="1.0" encoding="utf-8"?>
<calcChain xmlns="http://schemas.openxmlformats.org/spreadsheetml/2006/main">
  <c r="E10" i="4" l="1"/>
  <c r="N11" i="4"/>
  <c r="M11" i="4"/>
  <c r="N10" i="4"/>
  <c r="M10" i="4"/>
  <c r="M9" i="4"/>
  <c r="N9" i="4"/>
  <c r="M7" i="4"/>
  <c r="AE22" i="4"/>
  <c r="AE19" i="4"/>
  <c r="AE16" i="4"/>
  <c r="AE13" i="4"/>
  <c r="AE10" i="4"/>
  <c r="AE7" i="4"/>
  <c r="AE4" i="4"/>
  <c r="N8" i="4"/>
  <c r="M8" i="4"/>
  <c r="C11" i="4" l="1"/>
  <c r="D11" i="4"/>
  <c r="E11" i="4"/>
  <c r="F11" i="4"/>
  <c r="G11" i="4"/>
  <c r="H11" i="4"/>
  <c r="I11" i="4"/>
  <c r="J11" i="4"/>
  <c r="K11" i="4"/>
  <c r="L11" i="4"/>
  <c r="B11" i="4"/>
  <c r="C10" i="4"/>
  <c r="D10" i="4"/>
  <c r="F10" i="4"/>
  <c r="G10" i="4"/>
  <c r="H10" i="4"/>
  <c r="I10" i="4"/>
  <c r="J10" i="4"/>
  <c r="K10" i="4"/>
  <c r="L10" i="4"/>
  <c r="B10" i="4"/>
  <c r="C9" i="4"/>
  <c r="D9" i="4"/>
  <c r="E9" i="4"/>
  <c r="F9" i="4"/>
  <c r="G9" i="4"/>
  <c r="H9" i="4"/>
  <c r="I9" i="4"/>
  <c r="J9" i="4"/>
  <c r="K9" i="4"/>
  <c r="L9" i="4"/>
  <c r="B9" i="4"/>
  <c r="C8" i="4"/>
  <c r="D8" i="4"/>
  <c r="E8" i="4"/>
  <c r="F8" i="4"/>
  <c r="G8" i="4"/>
  <c r="H8" i="4"/>
  <c r="I8" i="4"/>
  <c r="J8" i="4"/>
  <c r="K8" i="4"/>
  <c r="L8" i="4"/>
  <c r="B8" i="4"/>
  <c r="N7" i="4"/>
  <c r="C7" i="4"/>
  <c r="D7" i="4"/>
  <c r="E7" i="4"/>
  <c r="F7" i="4"/>
  <c r="G7" i="4"/>
  <c r="H7" i="4"/>
  <c r="I7" i="4"/>
  <c r="J7" i="4"/>
  <c r="K7" i="4"/>
  <c r="L7" i="4"/>
  <c r="B7" i="4"/>
  <c r="B2" i="4"/>
  <c r="A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koudelkova48168</author>
  </authors>
  <commentList>
    <comment ref="A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koudelkova48168:</t>
        </r>
        <r>
          <rPr>
            <sz val="9"/>
            <color indexed="81"/>
            <rFont val="Tahoma"/>
            <family val="2"/>
            <charset val="238"/>
          </rPr>
          <t xml:space="preserve">
poměr Vyšetření COVID/Vyšetření bez COVID diag
</t>
        </r>
      </text>
    </comment>
  </commentList>
</comments>
</file>

<file path=xl/sharedStrings.xml><?xml version="1.0" encoding="utf-8"?>
<sst xmlns="http://schemas.openxmlformats.org/spreadsheetml/2006/main" count="225" uniqueCount="23">
  <si>
    <t>kum rok 2022</t>
  </si>
  <si>
    <t xml:space="preserve"> Ambulance</t>
  </si>
  <si>
    <t>a) Ambulantní produkce</t>
  </si>
  <si>
    <t>Ambulance</t>
  </si>
  <si>
    <t>Počet Amb Vyšetření  COVID</t>
  </si>
  <si>
    <t>Výběr ambulantních dokladů = poskytovatel = ambulantní odbornost  v ÚV označena Ost (nepatří mezi vyjmenované odb)  plus 9-tkové odbornosti Covid z Opatření VZP</t>
  </si>
  <si>
    <t xml:space="preserve">žadatel = doklad bez žadatele nebo je žadatelem ambulantní odbornost </t>
  </si>
  <si>
    <t>1 vyšetření = výskyt RC v daný den (datum) v ordinaci určené odborností</t>
  </si>
  <si>
    <t>Počet Amb Vyšetření za měsíc je počet výskytů RC_datum_odbornost</t>
  </si>
  <si>
    <t>Počet Amb Vyšetření s COVID = výběr z Dokladů s diag U071 nebo U6975</t>
  </si>
  <si>
    <t>% Navýšení Amb vyšetření o COVID</t>
  </si>
  <si>
    <t>% 22/19 Amb Vyšetření bez COVID</t>
  </si>
  <si>
    <t>% 22/19 Bodů Ost bez COVID (dle ÚV22)</t>
  </si>
  <si>
    <t>% 22/19 Bodů KOM bez COVID (dle ÚV22)</t>
  </si>
  <si>
    <t>pocet dokladu_s_C_22</t>
  </si>
  <si>
    <t>obdobi_pro</t>
  </si>
  <si>
    <t>pocet</t>
  </si>
  <si>
    <t>pocet dokladu_all_22</t>
  </si>
  <si>
    <t>body_ost_22</t>
  </si>
  <si>
    <t>body_ost_19</t>
  </si>
  <si>
    <t>body_kom_22</t>
  </si>
  <si>
    <t>body_kom_19</t>
  </si>
  <si>
    <t>pocet dokladu_all_19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</si>
</sst>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mmmm\ yy;@"/>
    <numFmt numFmtId="165" formatCode="0.0%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u/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2">
    <xf numFmtId="0" fontId="0" fillId="0" borderId="0" xfId="0"/>
    <xf numFmtId="164" fontId="3" fillId="3" borderId="2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9" fontId="0" fillId="0" borderId="7" xfId="1" applyFont="1" applyBorder="1"/>
    <xf numFmtId="165" fontId="0" fillId="0" borderId="7" xfId="1" applyNumberFormat="1" applyFont="1" applyBorder="1"/>
    <xf numFmtId="0" fontId="1" fillId="0" borderId="0" xfId="0" applyFont="1"/>
    <xf numFmtId="16" fontId="1" fillId="5" borderId="1" xfId="0" applyNumberFormat="1" applyFont="1" applyFill="1" applyBorder="1" applyAlignment="1">
      <alignment vertical="center" wrapText="1"/>
    </xf>
    <xf numFmtId="0" fontId="4" fillId="0" borderId="0" xfId="0" applyFont="1"/>
    <xf numFmtId="3" fontId="0" fillId="0" borderId="4" xfId="0" applyNumberFormat="1" applyBorder="1"/>
    <xf numFmtId="3" fontId="0" fillId="0" borderId="11" xfId="0" applyNumberFormat="1" applyBorder="1"/>
    <xf numFmtId="9" fontId="0" fillId="0" borderId="5" xfId="1" applyFont="1" applyBorder="1"/>
    <xf numFmtId="0" fontId="1" fillId="3" borderId="10" xfId="0" applyFont="1" applyFill="1" applyBorder="1"/>
    <xf numFmtId="0" fontId="1" fillId="3" borderId="12" xfId="0" applyFont="1" applyFill="1" applyBorder="1"/>
    <xf numFmtId="0" fontId="1" fillId="3" borderId="9" xfId="0" applyFont="1" applyFill="1" applyBorder="1"/>
    <xf numFmtId="9" fontId="0" fillId="3" borderId="13" xfId="1" applyFont="1" applyFill="1" applyBorder="1"/>
    <xf numFmtId="9" fontId="0" fillId="0" borderId="13" xfId="1" applyFont="1" applyBorder="1"/>
    <xf numFmtId="9" fontId="0" fillId="0" borderId="8" xfId="1" applyFont="1" applyBorder="1"/>
    <xf numFmtId="165" fontId="0" fillId="0" borderId="5" xfId="1" applyNumberFormat="1" applyFont="1" applyBorder="1"/>
    <xf numFmtId="0" fontId="0" fillId="0" borderId="6" xfId="0" applyBorder="1"/>
    <xf numFmtId="0" fontId="0" fillId="2" borderId="2" xfId="0" applyFill="1" applyBorder="1"/>
    <xf numFmtId="0" fontId="0" fillId="6" borderId="2" xfId="0" applyFill="1" applyBorder="1"/>
    <xf numFmtId="0" fontId="0" fillId="7" borderId="2" xfId="0" applyFill="1" applyBorder="1"/>
    <xf numFmtId="0" fontId="0" fillId="8" borderId="2" xfId="0" applyFill="1" applyBorder="1"/>
    <xf numFmtId="0" fontId="0" fillId="9" borderId="2" xfId="0" applyFill="1" applyBorder="1"/>
    <xf numFmtId="0" fontId="0" fillId="10" borderId="2" xfId="0" applyFill="1" applyBorder="1"/>
    <xf numFmtId="0" fontId="0" fillId="11" borderId="2" xfId="0" applyFill="1" applyBorder="1"/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3" fontId="0" fillId="7" borderId="2" xfId="0" applyNumberFormat="1" applyFill="1" applyBorder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22"/>
  <sheetViews>
    <sheetView tabSelected="1" zoomScale="70" zoomScaleNormal="70" workbookViewId="0">
      <selection activeCell="V29" sqref="V29"/>
    </sheetView>
  </sheetViews>
  <sheetFormatPr defaultRowHeight="15" x14ac:dyDescent="0.25"/>
  <cols>
    <col min="1" max="1" width="38.28515625" bestFit="1" customWidth="1"/>
    <col min="2" max="2" width="20.7109375" customWidth="1"/>
    <col min="8" max="8" width="10" bestFit="1" customWidth="1"/>
    <col min="9" max="10" width="9.28515625" bestFit="1" customWidth="1"/>
    <col min="14" max="14" width="10.42578125" customWidth="1"/>
    <col min="16" max="16" width="14" customWidth="1"/>
    <col min="17" max="28" width="10.28515625" bestFit="1" customWidth="1"/>
    <col min="31" max="31" width="10" bestFit="1" customWidth="1"/>
  </cols>
  <sheetData>
    <row r="1" spans="1:31" ht="21" x14ac:dyDescent="0.35">
      <c r="A1" s="26" t="s">
        <v>1</v>
      </c>
      <c r="B1" s="26"/>
      <c r="C1" s="26"/>
      <c r="D1" s="26"/>
      <c r="E1" s="26"/>
      <c r="F1" s="26"/>
    </row>
    <row r="2" spans="1:31" x14ac:dyDescent="0.25">
      <c r="A2" s="5" t="e">
        <f>#REF!</f>
        <v>#REF!</v>
      </c>
      <c r="B2" s="27" t="e">
        <f>#REF!</f>
        <v>#REF!</v>
      </c>
      <c r="C2" s="27"/>
      <c r="P2" s="19" t="s">
        <v>14</v>
      </c>
      <c r="Q2" s="19" t="s">
        <v>14</v>
      </c>
      <c r="R2" s="19" t="s">
        <v>14</v>
      </c>
      <c r="S2" s="19" t="s">
        <v>14</v>
      </c>
      <c r="T2" s="19" t="s">
        <v>14</v>
      </c>
      <c r="U2" s="19" t="s">
        <v>14</v>
      </c>
      <c r="V2" s="19" t="s">
        <v>14</v>
      </c>
      <c r="W2" s="19" t="s">
        <v>14</v>
      </c>
      <c r="X2" s="19" t="s">
        <v>14</v>
      </c>
      <c r="Y2" s="19" t="s">
        <v>14</v>
      </c>
      <c r="Z2" s="19" t="s">
        <v>14</v>
      </c>
      <c r="AA2" s="19" t="s">
        <v>14</v>
      </c>
      <c r="AB2" s="19" t="s">
        <v>14</v>
      </c>
    </row>
    <row r="3" spans="1:31" x14ac:dyDescent="0.25">
      <c r="P3" s="19" t="s">
        <v>15</v>
      </c>
      <c r="Q3" s="19">
        <v>202201</v>
      </c>
      <c r="R3" s="19">
        <v>202202</v>
      </c>
      <c r="S3" s="19">
        <v>202203</v>
      </c>
      <c r="T3" s="19">
        <v>202204</v>
      </c>
      <c r="U3" s="19">
        <v>202205</v>
      </c>
      <c r="V3" s="19">
        <v>202206</v>
      </c>
      <c r="W3" s="19">
        <v>202207</v>
      </c>
      <c r="X3" s="19">
        <v>202208</v>
      </c>
      <c r="Y3" s="19">
        <v>202209</v>
      </c>
      <c r="Z3" s="19">
        <v>202210</v>
      </c>
      <c r="AA3" s="19">
        <v>202211</v>
      </c>
      <c r="AB3" s="19">
        <v>202212</v>
      </c>
    </row>
    <row r="4" spans="1:31" ht="18.75" x14ac:dyDescent="0.3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P4" s="19" t="s">
        <v>16</v>
      </c>
      <c r="Q4" s="19">
        <v>7828</v>
      </c>
      <c r="R4" s="19">
        <v>6969</v>
      </c>
      <c r="S4" s="19">
        <v>4165</v>
      </c>
      <c r="T4" s="19">
        <v>2359</v>
      </c>
      <c r="U4" s="19">
        <v>1431</v>
      </c>
      <c r="V4" s="19">
        <v>1001</v>
      </c>
      <c r="W4" s="19">
        <v>1467</v>
      </c>
      <c r="X4" s="19">
        <v>1372</v>
      </c>
      <c r="Y4" s="19">
        <v>1197</v>
      </c>
      <c r="Z4" s="19">
        <v>918</v>
      </c>
      <c r="AA4" s="19">
        <v>869</v>
      </c>
      <c r="AB4" s="19">
        <v>512</v>
      </c>
      <c r="AE4">
        <f>SUM(Q4:AD4)</f>
        <v>30088</v>
      </c>
    </row>
    <row r="5" spans="1:31" x14ac:dyDescent="0.25">
      <c r="A5" s="7"/>
      <c r="P5" s="20" t="s">
        <v>17</v>
      </c>
      <c r="Q5" s="20" t="s">
        <v>17</v>
      </c>
      <c r="R5" s="20" t="s">
        <v>17</v>
      </c>
      <c r="S5" s="20" t="s">
        <v>17</v>
      </c>
      <c r="T5" s="20" t="s">
        <v>17</v>
      </c>
      <c r="U5" s="20" t="s">
        <v>17</v>
      </c>
      <c r="V5" s="20" t="s">
        <v>17</v>
      </c>
      <c r="W5" s="20" t="s">
        <v>17</v>
      </c>
      <c r="X5" s="20" t="s">
        <v>17</v>
      </c>
      <c r="Y5" s="20" t="s">
        <v>17</v>
      </c>
      <c r="Z5" s="20" t="s">
        <v>17</v>
      </c>
      <c r="AA5" s="20" t="s">
        <v>17</v>
      </c>
      <c r="AB5" s="20" t="s">
        <v>17</v>
      </c>
    </row>
    <row r="6" spans="1:31" ht="27.75" customHeight="1" x14ac:dyDescent="0.25">
      <c r="A6" s="6" t="s">
        <v>3</v>
      </c>
      <c r="B6" s="1">
        <v>44562</v>
      </c>
      <c r="C6" s="1">
        <v>44593</v>
      </c>
      <c r="D6" s="1">
        <v>44621</v>
      </c>
      <c r="E6" s="1">
        <v>44652</v>
      </c>
      <c r="F6" s="1">
        <v>44682</v>
      </c>
      <c r="G6" s="1">
        <v>44713</v>
      </c>
      <c r="H6" s="1">
        <v>44743</v>
      </c>
      <c r="I6" s="1">
        <v>44774</v>
      </c>
      <c r="J6" s="1">
        <v>44805</v>
      </c>
      <c r="K6" s="1">
        <v>44835</v>
      </c>
      <c r="L6" s="1">
        <v>44866</v>
      </c>
      <c r="M6" s="1">
        <v>44896</v>
      </c>
      <c r="N6" s="2" t="s">
        <v>0</v>
      </c>
      <c r="P6" s="20" t="s">
        <v>15</v>
      </c>
      <c r="Q6" s="20">
        <v>202201</v>
      </c>
      <c r="R6" s="20">
        <v>202202</v>
      </c>
      <c r="S6" s="20">
        <v>202203</v>
      </c>
      <c r="T6" s="20">
        <v>202204</v>
      </c>
      <c r="U6" s="20">
        <v>202205</v>
      </c>
      <c r="V6" s="20">
        <v>202206</v>
      </c>
      <c r="W6" s="20">
        <v>202207</v>
      </c>
      <c r="X6" s="20">
        <v>202208</v>
      </c>
      <c r="Y6" s="20">
        <v>202209</v>
      </c>
      <c r="Z6" s="20">
        <v>202210</v>
      </c>
      <c r="AA6" s="20">
        <v>202211</v>
      </c>
      <c r="AB6" s="20">
        <v>202212</v>
      </c>
    </row>
    <row r="7" spans="1:31" ht="19.5" customHeight="1" x14ac:dyDescent="0.25">
      <c r="A7" s="11" t="s">
        <v>4</v>
      </c>
      <c r="B7" s="8">
        <f>Q4</f>
        <v>7828</v>
      </c>
      <c r="C7" s="8">
        <f t="shared" ref="C7:M7" si="0">R4</f>
        <v>6969</v>
      </c>
      <c r="D7" s="8">
        <f t="shared" si="0"/>
        <v>4165</v>
      </c>
      <c r="E7" s="8">
        <f t="shared" si="0"/>
        <v>2359</v>
      </c>
      <c r="F7" s="8">
        <f t="shared" si="0"/>
        <v>1431</v>
      </c>
      <c r="G7" s="8">
        <f t="shared" si="0"/>
        <v>1001</v>
      </c>
      <c r="H7" s="8">
        <f t="shared" si="0"/>
        <v>1467</v>
      </c>
      <c r="I7" s="8">
        <f t="shared" si="0"/>
        <v>1372</v>
      </c>
      <c r="J7" s="8">
        <f t="shared" si="0"/>
        <v>1197</v>
      </c>
      <c r="K7" s="8">
        <f t="shared" si="0"/>
        <v>918</v>
      </c>
      <c r="L7" s="8">
        <f t="shared" si="0"/>
        <v>869</v>
      </c>
      <c r="M7" s="8">
        <f>AB4</f>
        <v>512</v>
      </c>
      <c r="N7" s="9">
        <f>SUM(B7:M7)</f>
        <v>30088</v>
      </c>
      <c r="P7" s="20" t="s">
        <v>16</v>
      </c>
      <c r="Q7" s="20">
        <v>76074</v>
      </c>
      <c r="R7" s="20">
        <v>68975</v>
      </c>
      <c r="S7" s="20">
        <v>81152</v>
      </c>
      <c r="T7" s="20">
        <v>69121</v>
      </c>
      <c r="U7" s="20">
        <v>75404</v>
      </c>
      <c r="V7" s="20">
        <v>75269</v>
      </c>
      <c r="W7" s="20">
        <v>56165</v>
      </c>
      <c r="X7" s="20">
        <v>62293</v>
      </c>
      <c r="Y7" s="20">
        <v>72809</v>
      </c>
      <c r="Z7" s="20">
        <v>74727</v>
      </c>
      <c r="AA7" s="20">
        <v>77475</v>
      </c>
      <c r="AB7" s="20">
        <v>62023</v>
      </c>
      <c r="AE7">
        <f>SUM(Q7:AD7)</f>
        <v>851487</v>
      </c>
    </row>
    <row r="8" spans="1:31" ht="19.5" customHeight="1" x14ac:dyDescent="0.25">
      <c r="A8" s="13" t="s">
        <v>10</v>
      </c>
      <c r="B8" s="14">
        <f>Q4/Q7</f>
        <v>0.10289980808160476</v>
      </c>
      <c r="C8" s="14">
        <f t="shared" ref="C8:M8" si="1">R4/R7</f>
        <v>0.10103660746647336</v>
      </c>
      <c r="D8" s="14">
        <f t="shared" si="1"/>
        <v>5.1323442429022079E-2</v>
      </c>
      <c r="E8" s="14">
        <f t="shared" si="1"/>
        <v>3.4128557167865045E-2</v>
      </c>
      <c r="F8" s="14">
        <f t="shared" si="1"/>
        <v>1.8977773062437007E-2</v>
      </c>
      <c r="G8" s="14">
        <f t="shared" si="1"/>
        <v>1.3298967702507008E-2</v>
      </c>
      <c r="H8" s="14">
        <f t="shared" si="1"/>
        <v>2.6119469420457581E-2</v>
      </c>
      <c r="I8" s="14">
        <f t="shared" si="1"/>
        <v>2.2024946623216093E-2</v>
      </c>
      <c r="J8" s="14">
        <f t="shared" si="1"/>
        <v>1.6440275240698264E-2</v>
      </c>
      <c r="K8" s="14">
        <f t="shared" si="1"/>
        <v>1.2284716367577983E-2</v>
      </c>
      <c r="L8" s="14">
        <f t="shared" si="1"/>
        <v>1.121652145853501E-2</v>
      </c>
      <c r="M8" s="14">
        <f>AB4/AB7</f>
        <v>8.2550021766119013E-3</v>
      </c>
      <c r="N8" s="14">
        <f>SUM(Q4:AB4)/SUM(Q7:AB7)</f>
        <v>3.5335830141857712E-2</v>
      </c>
      <c r="P8" s="21" t="s">
        <v>18</v>
      </c>
      <c r="Q8" s="21" t="s">
        <v>18</v>
      </c>
      <c r="R8" s="21" t="s">
        <v>18</v>
      </c>
      <c r="S8" s="21" t="s">
        <v>18</v>
      </c>
      <c r="T8" s="21" t="s">
        <v>18</v>
      </c>
      <c r="U8" s="21" t="s">
        <v>18</v>
      </c>
      <c r="V8" s="21" t="s">
        <v>18</v>
      </c>
      <c r="W8" s="21" t="s">
        <v>18</v>
      </c>
      <c r="X8" s="21" t="s">
        <v>18</v>
      </c>
      <c r="Y8" s="21" t="s">
        <v>18</v>
      </c>
      <c r="Z8" s="21" t="s">
        <v>18</v>
      </c>
      <c r="AA8" s="21" t="s">
        <v>18</v>
      </c>
      <c r="AB8" s="21" t="s">
        <v>18</v>
      </c>
    </row>
    <row r="9" spans="1:31" ht="19.5" customHeight="1" x14ac:dyDescent="0.25">
      <c r="A9" s="12" t="s">
        <v>11</v>
      </c>
      <c r="B9" s="17">
        <f>(Q7-Q4)/Q22</f>
        <v>0.93456945661700264</v>
      </c>
      <c r="C9" s="17">
        <f t="shared" ref="C9:M9" si="2">(R7-R4)/R22</f>
        <v>0.91259106630362796</v>
      </c>
      <c r="D9" s="17">
        <f t="shared" si="2"/>
        <v>1.0891098913535537</v>
      </c>
      <c r="E9" s="17">
        <f t="shared" si="2"/>
        <v>0.89989081939371063</v>
      </c>
      <c r="F9" s="17">
        <f t="shared" si="2"/>
        <v>1.0065038437988978</v>
      </c>
      <c r="G9" s="17">
        <f t="shared" si="2"/>
        <v>1.0625956819710127</v>
      </c>
      <c r="H9" s="17">
        <f t="shared" si="2"/>
        <v>0.89793975211360089</v>
      </c>
      <c r="I9" s="17">
        <f t="shared" si="2"/>
        <v>1.046662657847264</v>
      </c>
      <c r="J9" s="17">
        <f t="shared" si="2"/>
        <v>1.0263274811895378</v>
      </c>
      <c r="K9" s="17">
        <f t="shared" si="2"/>
        <v>0.95686838830118237</v>
      </c>
      <c r="L9" s="17">
        <f t="shared" si="2"/>
        <v>1.0388521989124095</v>
      </c>
      <c r="M9" s="17">
        <f>(AB7-AB4)/AB22</f>
        <v>1.0140791664605899</v>
      </c>
      <c r="N9" s="4">
        <f>(AE7-AE4)/AE22</f>
        <v>0.99003932922162374</v>
      </c>
      <c r="P9" s="21" t="s">
        <v>15</v>
      </c>
      <c r="Q9" s="21">
        <v>202201</v>
      </c>
      <c r="R9" s="21">
        <v>202202</v>
      </c>
      <c r="S9" s="21">
        <v>202203</v>
      </c>
      <c r="T9" s="21">
        <v>202204</v>
      </c>
      <c r="U9" s="21">
        <v>202205</v>
      </c>
      <c r="V9" s="21">
        <v>202206</v>
      </c>
      <c r="W9" s="21">
        <v>202207</v>
      </c>
      <c r="X9" s="21">
        <v>202208</v>
      </c>
      <c r="Y9" s="21">
        <v>202209</v>
      </c>
      <c r="Z9" s="21">
        <v>202210</v>
      </c>
      <c r="AA9" s="21">
        <v>202211</v>
      </c>
      <c r="AB9" s="21">
        <v>202212</v>
      </c>
    </row>
    <row r="10" spans="1:31" ht="19.5" customHeight="1" x14ac:dyDescent="0.25">
      <c r="A10" s="13" t="s">
        <v>12</v>
      </c>
      <c r="B10" s="15">
        <f>Q10/Q13</f>
        <v>1.0033965150840476</v>
      </c>
      <c r="C10" s="15">
        <f t="shared" ref="C10:M10" si="3">R10/R13</f>
        <v>0.99500895177988813</v>
      </c>
      <c r="D10" s="15">
        <f t="shared" si="3"/>
        <v>1.133244236058307</v>
      </c>
      <c r="E10" s="15">
        <f>T10/T13</f>
        <v>0.91930972541636014</v>
      </c>
      <c r="F10" s="15">
        <f t="shared" si="3"/>
        <v>1.0152725575048773</v>
      </c>
      <c r="G10" s="15">
        <f t="shared" si="3"/>
        <v>1.1197201974399689</v>
      </c>
      <c r="H10" s="15">
        <f t="shared" si="3"/>
        <v>0.8659062510148402</v>
      </c>
      <c r="I10" s="15">
        <f t="shared" si="3"/>
        <v>1.0465216158569113</v>
      </c>
      <c r="J10" s="15">
        <f t="shared" si="3"/>
        <v>1.0513106552071934</v>
      </c>
      <c r="K10" s="15">
        <f t="shared" si="3"/>
        <v>0.97678939331874348</v>
      </c>
      <c r="L10" s="15">
        <f t="shared" si="3"/>
        <v>1.0843160885657497</v>
      </c>
      <c r="M10" s="15">
        <f>AB10/AB13</f>
        <v>1.0235416853094959</v>
      </c>
      <c r="N10" s="16">
        <f>AE10/AE13</f>
        <v>1.0199482849997232</v>
      </c>
      <c r="P10" s="21" t="s">
        <v>16</v>
      </c>
      <c r="Q10" s="31">
        <v>56577841</v>
      </c>
      <c r="R10" s="31">
        <v>53539178</v>
      </c>
      <c r="S10" s="31">
        <v>64582058</v>
      </c>
      <c r="T10" s="31">
        <v>53463791</v>
      </c>
      <c r="U10" s="31">
        <v>59107686</v>
      </c>
      <c r="V10" s="31">
        <v>62169434</v>
      </c>
      <c r="W10" s="31">
        <v>44502004</v>
      </c>
      <c r="X10" s="31">
        <v>50349686</v>
      </c>
      <c r="Y10" s="31">
        <v>56228072</v>
      </c>
      <c r="Z10" s="31">
        <v>59356690</v>
      </c>
      <c r="AA10" s="31">
        <v>64311196</v>
      </c>
      <c r="AB10" s="31">
        <v>48405882</v>
      </c>
      <c r="AE10">
        <f>SUM(Q10:AD10)</f>
        <v>672593518</v>
      </c>
    </row>
    <row r="11" spans="1:31" ht="19.5" customHeight="1" x14ac:dyDescent="0.25">
      <c r="A11" s="12" t="s">
        <v>13</v>
      </c>
      <c r="B11" s="10">
        <f>Q16/Q19</f>
        <v>1.1275079992547945</v>
      </c>
      <c r="C11" s="10">
        <f t="shared" ref="C11:M11" si="4">R16/R19</f>
        <v>1.1189875371577596</v>
      </c>
      <c r="D11" s="10">
        <f t="shared" si="4"/>
        <v>1.3544980507905697</v>
      </c>
      <c r="E11" s="10">
        <f t="shared" si="4"/>
        <v>1.022486681295399</v>
      </c>
      <c r="F11" s="10">
        <f t="shared" si="4"/>
        <v>1.1893113160286637</v>
      </c>
      <c r="G11" s="10">
        <f t="shared" si="4"/>
        <v>1.2785356491697035</v>
      </c>
      <c r="H11" s="10">
        <f t="shared" si="4"/>
        <v>1.094568511342229</v>
      </c>
      <c r="I11" s="10">
        <f t="shared" si="4"/>
        <v>1.2945629308353543</v>
      </c>
      <c r="J11" s="10">
        <f t="shared" si="4"/>
        <v>1.2247521155623078</v>
      </c>
      <c r="K11" s="10">
        <f t="shared" si="4"/>
        <v>1.0279576538161488</v>
      </c>
      <c r="L11" s="10">
        <f t="shared" si="4"/>
        <v>1.1269702815603504</v>
      </c>
      <c r="M11" s="10">
        <f>AB16/AB19</f>
        <v>1.1876644435849624</v>
      </c>
      <c r="N11" s="3">
        <f>AE16/AE19</f>
        <v>1.1651489146352723</v>
      </c>
      <c r="P11" s="22" t="s">
        <v>19</v>
      </c>
      <c r="Q11" s="22" t="s">
        <v>19</v>
      </c>
      <c r="R11" s="22" t="s">
        <v>19</v>
      </c>
      <c r="S11" s="22" t="s">
        <v>19</v>
      </c>
      <c r="T11" s="22" t="s">
        <v>19</v>
      </c>
      <c r="U11" s="22" t="s">
        <v>19</v>
      </c>
      <c r="V11" s="22" t="s">
        <v>19</v>
      </c>
      <c r="W11" s="22" t="s">
        <v>19</v>
      </c>
      <c r="X11" s="22" t="s">
        <v>19</v>
      </c>
      <c r="Y11" s="22" t="s">
        <v>19</v>
      </c>
      <c r="Z11" s="22" t="s">
        <v>19</v>
      </c>
      <c r="AA11" s="22" t="s">
        <v>19</v>
      </c>
      <c r="AB11" s="22" t="s">
        <v>19</v>
      </c>
    </row>
    <row r="12" spans="1:31" x14ac:dyDescent="0.25">
      <c r="P12" s="22" t="s">
        <v>15</v>
      </c>
      <c r="Q12" s="22">
        <v>201901</v>
      </c>
      <c r="R12" s="22">
        <v>201902</v>
      </c>
      <c r="S12" s="22">
        <v>201903</v>
      </c>
      <c r="T12" s="22">
        <v>201904</v>
      </c>
      <c r="U12" s="22">
        <v>201905</v>
      </c>
      <c r="V12" s="22">
        <v>201906</v>
      </c>
      <c r="W12" s="22">
        <v>201907</v>
      </c>
      <c r="X12" s="22">
        <v>201908</v>
      </c>
      <c r="Y12" s="22">
        <v>201909</v>
      </c>
      <c r="Z12" s="22">
        <v>201910</v>
      </c>
      <c r="AA12" s="22">
        <v>201911</v>
      </c>
      <c r="AB12" s="22">
        <v>201912</v>
      </c>
    </row>
    <row r="13" spans="1:31" x14ac:dyDescent="0.25">
      <c r="P13" s="22" t="s">
        <v>16</v>
      </c>
      <c r="Q13" s="22">
        <v>56386324</v>
      </c>
      <c r="R13" s="22">
        <v>53807735</v>
      </c>
      <c r="S13" s="22">
        <v>56988649</v>
      </c>
      <c r="T13" s="22">
        <v>58156451</v>
      </c>
      <c r="U13" s="22">
        <v>58218540</v>
      </c>
      <c r="V13" s="22">
        <v>55522294</v>
      </c>
      <c r="W13" s="22">
        <v>51393559</v>
      </c>
      <c r="X13" s="22">
        <v>48111463</v>
      </c>
      <c r="Y13" s="22">
        <v>53483784</v>
      </c>
      <c r="Z13" s="22">
        <v>60767132</v>
      </c>
      <c r="AA13" s="22">
        <v>59310377</v>
      </c>
      <c r="AB13" s="22">
        <v>47292536</v>
      </c>
      <c r="AE13">
        <f>SUM(Q13:AD13)</f>
        <v>659438844</v>
      </c>
    </row>
    <row r="14" spans="1:31" x14ac:dyDescent="0.25">
      <c r="P14" s="23" t="s">
        <v>20</v>
      </c>
      <c r="Q14" s="23" t="s">
        <v>20</v>
      </c>
      <c r="R14" s="23" t="s">
        <v>20</v>
      </c>
      <c r="S14" s="23" t="s">
        <v>20</v>
      </c>
      <c r="T14" s="23" t="s">
        <v>20</v>
      </c>
      <c r="U14" s="23" t="s">
        <v>20</v>
      </c>
      <c r="V14" s="23" t="s">
        <v>20</v>
      </c>
      <c r="W14" s="23" t="s">
        <v>20</v>
      </c>
      <c r="X14" s="23" t="s">
        <v>20</v>
      </c>
      <c r="Y14" s="23" t="s">
        <v>20</v>
      </c>
      <c r="Z14" s="23" t="s">
        <v>20</v>
      </c>
      <c r="AA14" s="23" t="s">
        <v>20</v>
      </c>
      <c r="AB14" s="23" t="s">
        <v>20</v>
      </c>
    </row>
    <row r="15" spans="1:31" x14ac:dyDescent="0.25">
      <c r="A15" s="18"/>
      <c r="B15" s="18"/>
      <c r="C15" s="18"/>
      <c r="D15" s="18"/>
      <c r="E15" s="18"/>
      <c r="F15" s="18"/>
      <c r="G15" s="18"/>
      <c r="H15" s="18"/>
      <c r="P15" s="23" t="s">
        <v>15</v>
      </c>
      <c r="Q15" s="23">
        <v>202201</v>
      </c>
      <c r="R15" s="23">
        <v>202202</v>
      </c>
      <c r="S15" s="23">
        <v>202203</v>
      </c>
      <c r="T15" s="23">
        <v>202204</v>
      </c>
      <c r="U15" s="23">
        <v>202205</v>
      </c>
      <c r="V15" s="23">
        <v>202206</v>
      </c>
      <c r="W15" s="23">
        <v>202207</v>
      </c>
      <c r="X15" s="23">
        <v>202208</v>
      </c>
      <c r="Y15" s="23">
        <v>202209</v>
      </c>
      <c r="Z15" s="23">
        <v>202210</v>
      </c>
      <c r="AA15" s="23">
        <v>202211</v>
      </c>
      <c r="AB15" s="23">
        <v>202212</v>
      </c>
    </row>
    <row r="16" spans="1:31" x14ac:dyDescent="0.25">
      <c r="A16" s="29" t="s">
        <v>4</v>
      </c>
      <c r="B16" t="s">
        <v>5</v>
      </c>
      <c r="P16" s="23" t="s">
        <v>16</v>
      </c>
      <c r="Q16" s="23">
        <v>63679832</v>
      </c>
      <c r="R16" s="23">
        <v>57067740</v>
      </c>
      <c r="S16" s="23">
        <v>69660208</v>
      </c>
      <c r="T16" s="23">
        <v>62692322</v>
      </c>
      <c r="U16" s="23">
        <v>70257831</v>
      </c>
      <c r="V16" s="23">
        <v>71072834</v>
      </c>
      <c r="W16" s="23">
        <v>50626101</v>
      </c>
      <c r="X16" s="23">
        <v>59048319</v>
      </c>
      <c r="Y16" s="23">
        <v>66995528</v>
      </c>
      <c r="Z16" s="23">
        <v>66116718</v>
      </c>
      <c r="AA16" s="23">
        <v>69678065</v>
      </c>
      <c r="AB16" s="23">
        <v>55092320</v>
      </c>
      <c r="AE16">
        <f>SUM(Q16:AD16)</f>
        <v>761987818</v>
      </c>
    </row>
    <row r="17" spans="1:31" x14ac:dyDescent="0.25">
      <c r="A17" s="29"/>
      <c r="B17" t="s">
        <v>6</v>
      </c>
      <c r="P17" s="24" t="s">
        <v>21</v>
      </c>
      <c r="Q17" s="24" t="s">
        <v>21</v>
      </c>
      <c r="R17" s="24" t="s">
        <v>21</v>
      </c>
      <c r="S17" s="24" t="s">
        <v>21</v>
      </c>
      <c r="T17" s="24" t="s">
        <v>21</v>
      </c>
      <c r="U17" s="24" t="s">
        <v>21</v>
      </c>
      <c r="V17" s="24" t="s">
        <v>21</v>
      </c>
      <c r="W17" s="24" t="s">
        <v>21</v>
      </c>
      <c r="X17" s="24" t="s">
        <v>21</v>
      </c>
      <c r="Y17" s="24" t="s">
        <v>21</v>
      </c>
      <c r="Z17" s="24" t="s">
        <v>21</v>
      </c>
      <c r="AA17" s="24" t="s">
        <v>21</v>
      </c>
      <c r="AB17" s="24" t="s">
        <v>21</v>
      </c>
    </row>
    <row r="18" spans="1:31" x14ac:dyDescent="0.25">
      <c r="A18" s="29"/>
      <c r="B18" t="s">
        <v>7</v>
      </c>
      <c r="P18" s="24" t="s">
        <v>15</v>
      </c>
      <c r="Q18" s="24">
        <v>201901</v>
      </c>
      <c r="R18" s="24">
        <v>201902</v>
      </c>
      <c r="S18" s="24">
        <v>201903</v>
      </c>
      <c r="T18" s="24">
        <v>201904</v>
      </c>
      <c r="U18" s="24">
        <v>201905</v>
      </c>
      <c r="V18" s="24">
        <v>201906</v>
      </c>
      <c r="W18" s="24">
        <v>201907</v>
      </c>
      <c r="X18" s="24">
        <v>201908</v>
      </c>
      <c r="Y18" s="24">
        <v>201909</v>
      </c>
      <c r="Z18" s="24">
        <v>201910</v>
      </c>
      <c r="AA18" s="24">
        <v>201911</v>
      </c>
      <c r="AB18" s="24">
        <v>201912</v>
      </c>
    </row>
    <row r="19" spans="1:31" x14ac:dyDescent="0.25">
      <c r="A19" s="29"/>
      <c r="B19" t="s">
        <v>8</v>
      </c>
      <c r="P19" s="24" t="s">
        <v>16</v>
      </c>
      <c r="Q19" s="24">
        <v>56478386</v>
      </c>
      <c r="R19" s="24">
        <v>50999442</v>
      </c>
      <c r="S19" s="24">
        <v>51428799</v>
      </c>
      <c r="T19" s="24">
        <v>61313583</v>
      </c>
      <c r="U19" s="24">
        <v>59074382</v>
      </c>
      <c r="V19" s="24">
        <v>55589247</v>
      </c>
      <c r="W19" s="24">
        <v>46252108</v>
      </c>
      <c r="X19" s="24">
        <v>45612552</v>
      </c>
      <c r="Y19" s="24">
        <v>54701296</v>
      </c>
      <c r="Z19" s="24">
        <v>64318523</v>
      </c>
      <c r="AA19" s="24">
        <v>61827775</v>
      </c>
      <c r="AB19" s="24">
        <v>46387109</v>
      </c>
      <c r="AE19">
        <f>SUM(Q19:AD19)</f>
        <v>653983202</v>
      </c>
    </row>
    <row r="20" spans="1:31" x14ac:dyDescent="0.25">
      <c r="A20" s="30"/>
      <c r="B20" s="18" t="s">
        <v>9</v>
      </c>
      <c r="C20" s="18"/>
      <c r="D20" s="18"/>
      <c r="E20" s="18"/>
      <c r="F20" s="18"/>
      <c r="G20" s="18"/>
      <c r="H20" s="18"/>
      <c r="P20" s="25" t="s">
        <v>22</v>
      </c>
      <c r="Q20" s="25" t="s">
        <v>22</v>
      </c>
      <c r="R20" s="25" t="s">
        <v>22</v>
      </c>
      <c r="S20" s="25" t="s">
        <v>22</v>
      </c>
      <c r="T20" s="25" t="s">
        <v>22</v>
      </c>
      <c r="U20" s="25" t="s">
        <v>22</v>
      </c>
      <c r="V20" s="25" t="s">
        <v>22</v>
      </c>
      <c r="W20" s="25" t="s">
        <v>22</v>
      </c>
      <c r="X20" s="25" t="s">
        <v>22</v>
      </c>
      <c r="Y20" s="25" t="s">
        <v>22</v>
      </c>
      <c r="Z20" s="25" t="s">
        <v>22</v>
      </c>
      <c r="AA20" s="25" t="s">
        <v>22</v>
      </c>
      <c r="AB20" s="25" t="s">
        <v>22</v>
      </c>
    </row>
    <row r="21" spans="1:31" x14ac:dyDescent="0.25">
      <c r="P21" s="25" t="s">
        <v>15</v>
      </c>
      <c r="Q21" s="25">
        <v>201901</v>
      </c>
      <c r="R21" s="25">
        <v>201902</v>
      </c>
      <c r="S21" s="25">
        <v>201903</v>
      </c>
      <c r="T21" s="25">
        <v>201904</v>
      </c>
      <c r="U21" s="25">
        <v>201905</v>
      </c>
      <c r="V21" s="25">
        <v>201906</v>
      </c>
      <c r="W21" s="25">
        <v>201907</v>
      </c>
      <c r="X21" s="25">
        <v>201908</v>
      </c>
      <c r="Y21" s="25">
        <v>201909</v>
      </c>
      <c r="Z21" s="25">
        <v>201910</v>
      </c>
      <c r="AA21" s="25">
        <v>201911</v>
      </c>
      <c r="AB21" s="25">
        <v>201912</v>
      </c>
    </row>
    <row r="22" spans="1:31" x14ac:dyDescent="0.25">
      <c r="P22" s="25" t="s">
        <v>16</v>
      </c>
      <c r="Q22" s="25">
        <v>73024</v>
      </c>
      <c r="R22" s="25">
        <v>67945</v>
      </c>
      <c r="S22" s="25">
        <v>70688</v>
      </c>
      <c r="T22" s="25">
        <v>74189</v>
      </c>
      <c r="U22" s="25">
        <v>73495</v>
      </c>
      <c r="V22" s="25">
        <v>69893</v>
      </c>
      <c r="W22" s="25">
        <v>60915</v>
      </c>
      <c r="X22" s="25">
        <v>58205</v>
      </c>
      <c r="Y22" s="25">
        <v>69775</v>
      </c>
      <c r="Z22" s="25">
        <v>77136</v>
      </c>
      <c r="AA22" s="25">
        <v>73741</v>
      </c>
      <c r="AB22" s="25">
        <v>60657</v>
      </c>
      <c r="AE22">
        <f>SUM(Q22:AD22)</f>
        <v>829663</v>
      </c>
    </row>
  </sheetData>
  <mergeCells count="5">
    <mergeCell ref="A1:F1"/>
    <mergeCell ref="B2:C2"/>
    <mergeCell ref="A4:G4"/>
    <mergeCell ref="H4:N4"/>
    <mergeCell ref="A16:A20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  <headerFooter>
    <oddFooter>&amp;L&amp;A&amp;C&amp;P  z  &amp;N&amp;R&amp;D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0C441-B305-4437-A3BF-3E6F4E5FD32B}">
  <dimension ref="A1:C97"/>
  <sheetViews>
    <sheetView topLeftCell="A67" workbookViewId="0">
      <selection activeCell="A85" sqref="A85:C97"/>
    </sheetView>
  </sheetViews>
  <sheetFormatPr defaultRowHeight="15" x14ac:dyDescent="0.25"/>
  <sheetData>
    <row r="1" spans="1:3" x14ac:dyDescent="0.25">
      <c r="A1" t="s">
        <v>14</v>
      </c>
      <c r="B1" t="s">
        <v>15</v>
      </c>
      <c r="C1" t="s">
        <v>16</v>
      </c>
    </row>
    <row r="2" spans="1:3" x14ac:dyDescent="0.25">
      <c r="A2" t="s">
        <v>14</v>
      </c>
      <c r="B2">
        <v>202201</v>
      </c>
      <c r="C2">
        <v>7828</v>
      </c>
    </row>
    <row r="3" spans="1:3" x14ac:dyDescent="0.25">
      <c r="A3" t="s">
        <v>14</v>
      </c>
      <c r="B3">
        <v>202202</v>
      </c>
      <c r="C3">
        <v>6969</v>
      </c>
    </row>
    <row r="4" spans="1:3" x14ac:dyDescent="0.25">
      <c r="A4" t="s">
        <v>14</v>
      </c>
      <c r="B4">
        <v>202203</v>
      </c>
      <c r="C4">
        <v>4165</v>
      </c>
    </row>
    <row r="5" spans="1:3" x14ac:dyDescent="0.25">
      <c r="A5" t="s">
        <v>14</v>
      </c>
      <c r="B5">
        <v>202204</v>
      </c>
      <c r="C5">
        <v>2359</v>
      </c>
    </row>
    <row r="6" spans="1:3" x14ac:dyDescent="0.25">
      <c r="A6" t="s">
        <v>14</v>
      </c>
      <c r="B6">
        <v>202205</v>
      </c>
      <c r="C6">
        <v>1431</v>
      </c>
    </row>
    <row r="7" spans="1:3" x14ac:dyDescent="0.25">
      <c r="A7" t="s">
        <v>14</v>
      </c>
      <c r="B7">
        <v>202206</v>
      </c>
      <c r="C7">
        <v>1001</v>
      </c>
    </row>
    <row r="8" spans="1:3" x14ac:dyDescent="0.25">
      <c r="A8" t="s">
        <v>14</v>
      </c>
      <c r="B8">
        <v>202207</v>
      </c>
      <c r="C8">
        <v>1467</v>
      </c>
    </row>
    <row r="9" spans="1:3" x14ac:dyDescent="0.25">
      <c r="A9" t="s">
        <v>14</v>
      </c>
      <c r="B9">
        <v>202208</v>
      </c>
      <c r="C9">
        <v>1372</v>
      </c>
    </row>
    <row r="10" spans="1:3" x14ac:dyDescent="0.25">
      <c r="A10" t="s">
        <v>14</v>
      </c>
      <c r="B10">
        <v>202209</v>
      </c>
      <c r="C10">
        <v>1197</v>
      </c>
    </row>
    <row r="11" spans="1:3" x14ac:dyDescent="0.25">
      <c r="A11" t="s">
        <v>14</v>
      </c>
      <c r="B11">
        <v>202210</v>
      </c>
      <c r="C11">
        <v>918</v>
      </c>
    </row>
    <row r="12" spans="1:3" x14ac:dyDescent="0.25">
      <c r="A12" t="s">
        <v>14</v>
      </c>
      <c r="B12">
        <v>202211</v>
      </c>
      <c r="C12">
        <v>869</v>
      </c>
    </row>
    <row r="13" spans="1:3" x14ac:dyDescent="0.25">
      <c r="A13" t="s">
        <v>14</v>
      </c>
      <c r="B13">
        <v>202212</v>
      </c>
      <c r="C13">
        <v>512</v>
      </c>
    </row>
    <row r="15" spans="1:3" x14ac:dyDescent="0.25">
      <c r="A15" t="s">
        <v>17</v>
      </c>
      <c r="B15" t="s">
        <v>15</v>
      </c>
      <c r="C15" t="s">
        <v>16</v>
      </c>
    </row>
    <row r="16" spans="1:3" x14ac:dyDescent="0.25">
      <c r="A16" t="s">
        <v>17</v>
      </c>
      <c r="B16">
        <v>202201</v>
      </c>
      <c r="C16">
        <v>76074</v>
      </c>
    </row>
    <row r="17" spans="1:3" x14ac:dyDescent="0.25">
      <c r="A17" t="s">
        <v>17</v>
      </c>
      <c r="B17">
        <v>202202</v>
      </c>
      <c r="C17">
        <v>68975</v>
      </c>
    </row>
    <row r="18" spans="1:3" x14ac:dyDescent="0.25">
      <c r="A18" t="s">
        <v>17</v>
      </c>
      <c r="B18">
        <v>202203</v>
      </c>
      <c r="C18">
        <v>81152</v>
      </c>
    </row>
    <row r="19" spans="1:3" x14ac:dyDescent="0.25">
      <c r="A19" t="s">
        <v>17</v>
      </c>
      <c r="B19">
        <v>202204</v>
      </c>
      <c r="C19">
        <v>69121</v>
      </c>
    </row>
    <row r="20" spans="1:3" x14ac:dyDescent="0.25">
      <c r="A20" t="s">
        <v>17</v>
      </c>
      <c r="B20">
        <v>202205</v>
      </c>
      <c r="C20">
        <v>75404</v>
      </c>
    </row>
    <row r="21" spans="1:3" x14ac:dyDescent="0.25">
      <c r="A21" t="s">
        <v>17</v>
      </c>
      <c r="B21">
        <v>202206</v>
      </c>
      <c r="C21">
        <v>75269</v>
      </c>
    </row>
    <row r="22" spans="1:3" x14ac:dyDescent="0.25">
      <c r="A22" t="s">
        <v>17</v>
      </c>
      <c r="B22">
        <v>202207</v>
      </c>
      <c r="C22">
        <v>56165</v>
      </c>
    </row>
    <row r="23" spans="1:3" x14ac:dyDescent="0.25">
      <c r="A23" t="s">
        <v>17</v>
      </c>
      <c r="B23">
        <v>202208</v>
      </c>
      <c r="C23">
        <v>62293</v>
      </c>
    </row>
    <row r="24" spans="1:3" x14ac:dyDescent="0.25">
      <c r="A24" t="s">
        <v>17</v>
      </c>
      <c r="B24">
        <v>202209</v>
      </c>
      <c r="C24">
        <v>72809</v>
      </c>
    </row>
    <row r="25" spans="1:3" x14ac:dyDescent="0.25">
      <c r="A25" t="s">
        <v>17</v>
      </c>
      <c r="B25">
        <v>202210</v>
      </c>
      <c r="C25">
        <v>74727</v>
      </c>
    </row>
    <row r="26" spans="1:3" x14ac:dyDescent="0.25">
      <c r="A26" t="s">
        <v>17</v>
      </c>
      <c r="B26">
        <v>202211</v>
      </c>
      <c r="C26">
        <v>77475</v>
      </c>
    </row>
    <row r="27" spans="1:3" x14ac:dyDescent="0.25">
      <c r="A27" t="s">
        <v>17</v>
      </c>
      <c r="B27">
        <v>202212</v>
      </c>
      <c r="C27">
        <v>62023</v>
      </c>
    </row>
    <row r="29" spans="1:3" x14ac:dyDescent="0.25">
      <c r="A29" t="s">
        <v>18</v>
      </c>
      <c r="B29" t="s">
        <v>15</v>
      </c>
      <c r="C29" t="s">
        <v>16</v>
      </c>
    </row>
    <row r="30" spans="1:3" x14ac:dyDescent="0.25">
      <c r="A30" t="s">
        <v>18</v>
      </c>
      <c r="B30">
        <v>202201</v>
      </c>
      <c r="C30">
        <v>56577841</v>
      </c>
    </row>
    <row r="31" spans="1:3" x14ac:dyDescent="0.25">
      <c r="A31" t="s">
        <v>18</v>
      </c>
      <c r="B31">
        <v>202202</v>
      </c>
      <c r="C31">
        <v>53539178</v>
      </c>
    </row>
    <row r="32" spans="1:3" x14ac:dyDescent="0.25">
      <c r="A32" t="s">
        <v>18</v>
      </c>
      <c r="B32">
        <v>202203</v>
      </c>
      <c r="C32">
        <v>64582058</v>
      </c>
    </row>
    <row r="33" spans="1:3" x14ac:dyDescent="0.25">
      <c r="A33" t="s">
        <v>18</v>
      </c>
      <c r="B33">
        <v>202204</v>
      </c>
      <c r="C33">
        <v>53463791</v>
      </c>
    </row>
    <row r="34" spans="1:3" x14ac:dyDescent="0.25">
      <c r="A34" t="s">
        <v>18</v>
      </c>
      <c r="B34">
        <v>202205</v>
      </c>
      <c r="C34">
        <v>59107686</v>
      </c>
    </row>
    <row r="35" spans="1:3" x14ac:dyDescent="0.25">
      <c r="A35" t="s">
        <v>18</v>
      </c>
      <c r="B35">
        <v>202206</v>
      </c>
      <c r="C35">
        <v>62169434</v>
      </c>
    </row>
    <row r="36" spans="1:3" x14ac:dyDescent="0.25">
      <c r="A36" t="s">
        <v>18</v>
      </c>
      <c r="B36">
        <v>202207</v>
      </c>
      <c r="C36">
        <v>44502004</v>
      </c>
    </row>
    <row r="37" spans="1:3" x14ac:dyDescent="0.25">
      <c r="A37" t="s">
        <v>18</v>
      </c>
      <c r="B37">
        <v>202208</v>
      </c>
      <c r="C37">
        <v>50349686</v>
      </c>
    </row>
    <row r="38" spans="1:3" x14ac:dyDescent="0.25">
      <c r="A38" t="s">
        <v>18</v>
      </c>
      <c r="B38">
        <v>202209</v>
      </c>
      <c r="C38">
        <v>56228072</v>
      </c>
    </row>
    <row r="39" spans="1:3" x14ac:dyDescent="0.25">
      <c r="A39" t="s">
        <v>18</v>
      </c>
      <c r="B39">
        <v>202210</v>
      </c>
      <c r="C39">
        <v>59356690</v>
      </c>
    </row>
    <row r="40" spans="1:3" x14ac:dyDescent="0.25">
      <c r="A40" t="s">
        <v>18</v>
      </c>
      <c r="B40">
        <v>202211</v>
      </c>
      <c r="C40">
        <v>64311196</v>
      </c>
    </row>
    <row r="41" spans="1:3" x14ac:dyDescent="0.25">
      <c r="A41" t="s">
        <v>18</v>
      </c>
      <c r="B41">
        <v>202212</v>
      </c>
      <c r="C41">
        <v>48405882</v>
      </c>
    </row>
    <row r="43" spans="1:3" x14ac:dyDescent="0.25">
      <c r="A43" t="s">
        <v>19</v>
      </c>
      <c r="B43" t="s">
        <v>15</v>
      </c>
      <c r="C43" t="s">
        <v>16</v>
      </c>
    </row>
    <row r="44" spans="1:3" x14ac:dyDescent="0.25">
      <c r="A44" t="s">
        <v>19</v>
      </c>
      <c r="B44">
        <v>201901</v>
      </c>
      <c r="C44">
        <v>56386324</v>
      </c>
    </row>
    <row r="45" spans="1:3" x14ac:dyDescent="0.25">
      <c r="A45" t="s">
        <v>19</v>
      </c>
      <c r="B45">
        <v>201902</v>
      </c>
      <c r="C45">
        <v>53807735</v>
      </c>
    </row>
    <row r="46" spans="1:3" x14ac:dyDescent="0.25">
      <c r="A46" t="s">
        <v>19</v>
      </c>
      <c r="B46">
        <v>201903</v>
      </c>
      <c r="C46">
        <v>56988649</v>
      </c>
    </row>
    <row r="47" spans="1:3" x14ac:dyDescent="0.25">
      <c r="A47" t="s">
        <v>19</v>
      </c>
      <c r="B47">
        <v>201904</v>
      </c>
      <c r="C47">
        <v>58156451</v>
      </c>
    </row>
    <row r="48" spans="1:3" x14ac:dyDescent="0.25">
      <c r="A48" t="s">
        <v>19</v>
      </c>
      <c r="B48">
        <v>201905</v>
      </c>
      <c r="C48">
        <v>58218540</v>
      </c>
    </row>
    <row r="49" spans="1:3" x14ac:dyDescent="0.25">
      <c r="A49" t="s">
        <v>19</v>
      </c>
      <c r="B49">
        <v>201906</v>
      </c>
      <c r="C49">
        <v>55522294</v>
      </c>
    </row>
    <row r="50" spans="1:3" x14ac:dyDescent="0.25">
      <c r="A50" t="s">
        <v>19</v>
      </c>
      <c r="B50">
        <v>201907</v>
      </c>
      <c r="C50">
        <v>51393559</v>
      </c>
    </row>
    <row r="51" spans="1:3" x14ac:dyDescent="0.25">
      <c r="A51" t="s">
        <v>19</v>
      </c>
      <c r="B51">
        <v>201908</v>
      </c>
      <c r="C51">
        <v>48111463</v>
      </c>
    </row>
    <row r="52" spans="1:3" x14ac:dyDescent="0.25">
      <c r="A52" t="s">
        <v>19</v>
      </c>
      <c r="B52">
        <v>201909</v>
      </c>
      <c r="C52">
        <v>53483784</v>
      </c>
    </row>
    <row r="53" spans="1:3" x14ac:dyDescent="0.25">
      <c r="A53" t="s">
        <v>19</v>
      </c>
      <c r="B53">
        <v>201910</v>
      </c>
      <c r="C53">
        <v>60767132</v>
      </c>
    </row>
    <row r="54" spans="1:3" x14ac:dyDescent="0.25">
      <c r="A54" t="s">
        <v>19</v>
      </c>
      <c r="B54">
        <v>201911</v>
      </c>
      <c r="C54">
        <v>59310377</v>
      </c>
    </row>
    <row r="55" spans="1:3" x14ac:dyDescent="0.25">
      <c r="A55" t="s">
        <v>19</v>
      </c>
      <c r="B55">
        <v>201912</v>
      </c>
      <c r="C55">
        <v>47292536</v>
      </c>
    </row>
    <row r="57" spans="1:3" x14ac:dyDescent="0.25">
      <c r="A57" t="s">
        <v>20</v>
      </c>
      <c r="B57" t="s">
        <v>15</v>
      </c>
      <c r="C57" t="s">
        <v>16</v>
      </c>
    </row>
    <row r="58" spans="1:3" x14ac:dyDescent="0.25">
      <c r="A58" t="s">
        <v>20</v>
      </c>
      <c r="B58">
        <v>202201</v>
      </c>
      <c r="C58">
        <v>63679832</v>
      </c>
    </row>
    <row r="59" spans="1:3" x14ac:dyDescent="0.25">
      <c r="A59" t="s">
        <v>20</v>
      </c>
      <c r="B59">
        <v>202202</v>
      </c>
      <c r="C59">
        <v>57067740</v>
      </c>
    </row>
    <row r="60" spans="1:3" x14ac:dyDescent="0.25">
      <c r="A60" t="s">
        <v>20</v>
      </c>
      <c r="B60">
        <v>202203</v>
      </c>
      <c r="C60">
        <v>69660208</v>
      </c>
    </row>
    <row r="61" spans="1:3" x14ac:dyDescent="0.25">
      <c r="A61" t="s">
        <v>20</v>
      </c>
      <c r="B61">
        <v>202204</v>
      </c>
      <c r="C61">
        <v>62692322</v>
      </c>
    </row>
    <row r="62" spans="1:3" x14ac:dyDescent="0.25">
      <c r="A62" t="s">
        <v>20</v>
      </c>
      <c r="B62">
        <v>202205</v>
      </c>
      <c r="C62">
        <v>70257831</v>
      </c>
    </row>
    <row r="63" spans="1:3" x14ac:dyDescent="0.25">
      <c r="A63" t="s">
        <v>20</v>
      </c>
      <c r="B63">
        <v>202206</v>
      </c>
      <c r="C63">
        <v>71072834</v>
      </c>
    </row>
    <row r="64" spans="1:3" x14ac:dyDescent="0.25">
      <c r="A64" t="s">
        <v>20</v>
      </c>
      <c r="B64">
        <v>202207</v>
      </c>
      <c r="C64">
        <v>50626101</v>
      </c>
    </row>
    <row r="65" spans="1:3" x14ac:dyDescent="0.25">
      <c r="A65" t="s">
        <v>20</v>
      </c>
      <c r="B65">
        <v>202208</v>
      </c>
      <c r="C65">
        <v>59048319</v>
      </c>
    </row>
    <row r="66" spans="1:3" x14ac:dyDescent="0.25">
      <c r="A66" t="s">
        <v>20</v>
      </c>
      <c r="B66">
        <v>202209</v>
      </c>
      <c r="C66">
        <v>66995528</v>
      </c>
    </row>
    <row r="67" spans="1:3" x14ac:dyDescent="0.25">
      <c r="A67" t="s">
        <v>20</v>
      </c>
      <c r="B67">
        <v>202210</v>
      </c>
      <c r="C67">
        <v>66116718</v>
      </c>
    </row>
    <row r="68" spans="1:3" x14ac:dyDescent="0.25">
      <c r="A68" t="s">
        <v>20</v>
      </c>
      <c r="B68">
        <v>202211</v>
      </c>
      <c r="C68">
        <v>69678065</v>
      </c>
    </row>
    <row r="69" spans="1:3" x14ac:dyDescent="0.25">
      <c r="A69" t="s">
        <v>20</v>
      </c>
      <c r="B69">
        <v>202212</v>
      </c>
      <c r="C69">
        <v>55092320</v>
      </c>
    </row>
    <row r="71" spans="1:3" x14ac:dyDescent="0.25">
      <c r="A71" t="s">
        <v>21</v>
      </c>
      <c r="B71" t="s">
        <v>15</v>
      </c>
      <c r="C71" t="s">
        <v>16</v>
      </c>
    </row>
    <row r="72" spans="1:3" x14ac:dyDescent="0.25">
      <c r="A72" t="s">
        <v>21</v>
      </c>
      <c r="B72">
        <v>201901</v>
      </c>
      <c r="C72">
        <v>56478386</v>
      </c>
    </row>
    <row r="73" spans="1:3" x14ac:dyDescent="0.25">
      <c r="A73" t="s">
        <v>21</v>
      </c>
      <c r="B73">
        <v>201902</v>
      </c>
      <c r="C73">
        <v>50999442</v>
      </c>
    </row>
    <row r="74" spans="1:3" x14ac:dyDescent="0.25">
      <c r="A74" t="s">
        <v>21</v>
      </c>
      <c r="B74">
        <v>201903</v>
      </c>
      <c r="C74">
        <v>51428799</v>
      </c>
    </row>
    <row r="75" spans="1:3" x14ac:dyDescent="0.25">
      <c r="A75" t="s">
        <v>21</v>
      </c>
      <c r="B75">
        <v>201904</v>
      </c>
      <c r="C75">
        <v>61313583</v>
      </c>
    </row>
    <row r="76" spans="1:3" x14ac:dyDescent="0.25">
      <c r="A76" t="s">
        <v>21</v>
      </c>
      <c r="B76">
        <v>201905</v>
      </c>
      <c r="C76">
        <v>59074382</v>
      </c>
    </row>
    <row r="77" spans="1:3" x14ac:dyDescent="0.25">
      <c r="A77" t="s">
        <v>21</v>
      </c>
      <c r="B77">
        <v>201906</v>
      </c>
      <c r="C77">
        <v>55589247</v>
      </c>
    </row>
    <row r="78" spans="1:3" x14ac:dyDescent="0.25">
      <c r="A78" t="s">
        <v>21</v>
      </c>
      <c r="B78">
        <v>201907</v>
      </c>
      <c r="C78">
        <v>46252108</v>
      </c>
    </row>
    <row r="79" spans="1:3" x14ac:dyDescent="0.25">
      <c r="A79" t="s">
        <v>21</v>
      </c>
      <c r="B79">
        <v>201908</v>
      </c>
      <c r="C79">
        <v>45612552</v>
      </c>
    </row>
    <row r="80" spans="1:3" x14ac:dyDescent="0.25">
      <c r="A80" t="s">
        <v>21</v>
      </c>
      <c r="B80">
        <v>201909</v>
      </c>
      <c r="C80">
        <v>54701296</v>
      </c>
    </row>
    <row r="81" spans="1:3" x14ac:dyDescent="0.25">
      <c r="A81" t="s">
        <v>21</v>
      </c>
      <c r="B81">
        <v>201910</v>
      </c>
      <c r="C81">
        <v>64318523</v>
      </c>
    </row>
    <row r="82" spans="1:3" x14ac:dyDescent="0.25">
      <c r="A82" t="s">
        <v>21</v>
      </c>
      <c r="B82">
        <v>201911</v>
      </c>
      <c r="C82">
        <v>61827775</v>
      </c>
    </row>
    <row r="83" spans="1:3" x14ac:dyDescent="0.25">
      <c r="A83" t="s">
        <v>21</v>
      </c>
      <c r="B83">
        <v>201912</v>
      </c>
      <c r="C83">
        <v>46387109</v>
      </c>
    </row>
    <row r="85" spans="1:3" x14ac:dyDescent="0.25">
      <c r="A85" t="s">
        <v>22</v>
      </c>
      <c r="B85" t="s">
        <v>15</v>
      </c>
      <c r="C85" t="s">
        <v>16</v>
      </c>
    </row>
    <row r="86" spans="1:3" x14ac:dyDescent="0.25">
      <c r="A86" t="s">
        <v>22</v>
      </c>
      <c r="B86">
        <v>201901</v>
      </c>
      <c r="C86">
        <v>73024</v>
      </c>
    </row>
    <row r="87" spans="1:3" x14ac:dyDescent="0.25">
      <c r="A87" t="s">
        <v>22</v>
      </c>
      <c r="B87">
        <v>201902</v>
      </c>
      <c r="C87">
        <v>67945</v>
      </c>
    </row>
    <row r="88" spans="1:3" x14ac:dyDescent="0.25">
      <c r="A88" t="s">
        <v>22</v>
      </c>
      <c r="B88">
        <v>201903</v>
      </c>
      <c r="C88">
        <v>70688</v>
      </c>
    </row>
    <row r="89" spans="1:3" x14ac:dyDescent="0.25">
      <c r="A89" t="s">
        <v>22</v>
      </c>
      <c r="B89">
        <v>201904</v>
      </c>
      <c r="C89">
        <v>74189</v>
      </c>
    </row>
    <row r="90" spans="1:3" x14ac:dyDescent="0.25">
      <c r="A90" t="s">
        <v>22</v>
      </c>
      <c r="B90">
        <v>201905</v>
      </c>
      <c r="C90">
        <v>73495</v>
      </c>
    </row>
    <row r="91" spans="1:3" x14ac:dyDescent="0.25">
      <c r="A91" t="s">
        <v>22</v>
      </c>
      <c r="B91">
        <v>201906</v>
      </c>
      <c r="C91">
        <v>69893</v>
      </c>
    </row>
    <row r="92" spans="1:3" x14ac:dyDescent="0.25">
      <c r="A92" t="s">
        <v>22</v>
      </c>
      <c r="B92">
        <v>201907</v>
      </c>
      <c r="C92">
        <v>60915</v>
      </c>
    </row>
    <row r="93" spans="1:3" x14ac:dyDescent="0.25">
      <c r="A93" t="s">
        <v>22</v>
      </c>
      <c r="B93">
        <v>201908</v>
      </c>
      <c r="C93">
        <v>58205</v>
      </c>
    </row>
    <row r="94" spans="1:3" x14ac:dyDescent="0.25">
      <c r="A94" t="s">
        <v>22</v>
      </c>
      <c r="B94">
        <v>201909</v>
      </c>
      <c r="C94">
        <v>69775</v>
      </c>
    </row>
    <row r="95" spans="1:3" x14ac:dyDescent="0.25">
      <c r="A95" t="s">
        <v>22</v>
      </c>
      <c r="B95">
        <v>201910</v>
      </c>
      <c r="C95">
        <v>77136</v>
      </c>
    </row>
    <row r="96" spans="1:3" x14ac:dyDescent="0.25">
      <c r="A96" t="s">
        <v>22</v>
      </c>
      <c r="B96">
        <v>201911</v>
      </c>
      <c r="C96">
        <v>73741</v>
      </c>
    </row>
    <row r="97" spans="1:3" x14ac:dyDescent="0.25">
      <c r="A97" t="s">
        <v>22</v>
      </c>
      <c r="B97">
        <v>201912</v>
      </c>
      <c r="C97">
        <v>60657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Ambulance</vt:lpstr>
      <vt:lpstr>List1</vt:lpstr>
    </vt:vector>
  </TitlesOfParts>
  <Company>FN Motol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koudelkova48168</dc:creator>
  <cp:lastModifiedBy>Káňa Jaroslav, Ing., MHA</cp:lastModifiedBy>
  <cp:lastPrinted>2023-01-20T15:16:55Z</cp:lastPrinted>
  <dcterms:created xsi:type="dcterms:W3CDTF">2023-01-20T09:30:34Z</dcterms:created>
  <dcterms:modified xsi:type="dcterms:W3CDTF">2023-01-27T11:29:56Z</dcterms:modified>
</cp:coreProperties>
</file>