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Controlling\Káňa\2024\2024 - únor\"/>
    </mc:Choice>
  </mc:AlternateContent>
  <xr:revisionPtr revIDLastSave="0" documentId="8_{CB7F782D-2F8B-465D-ACF9-5E39B1BAC34A}" xr6:coauthVersionLast="36" xr6:coauthVersionMax="36" xr10:uidLastSave="{00000000-0000-0000-0000-000000000000}"/>
  <bookViews>
    <workbookView xWindow="360" yWindow="360" windowWidth="24675" windowHeight="11535" firstSheet="3" activeTab="5" xr2:uid="{00000000-000D-0000-FFFF-FFFF00000000}"/>
  </bookViews>
  <sheets>
    <sheet name="postup" sheetId="10" r:id="rId1"/>
    <sheet name="souhrny " sheetId="1" r:id="rId2"/>
    <sheet name="FNM  vstupní TAB" sheetId="2" r:id="rId3"/>
    <sheet name="FN Plzeň " sheetId="3" r:id="rId4"/>
    <sheet name="FN Hradec" sheetId="4" r:id="rId5"/>
    <sheet name="FN Olomouc" sheetId="5" r:id="rId6"/>
    <sheet name="FN Brno" sheetId="8" r:id="rId7"/>
    <sheet name="FN Ostrava" sheetId="6" r:id="rId8"/>
    <sheet name="FN Bulovka" sheetId="7" r:id="rId9"/>
    <sheet name="CIS Odb" sheetId="9" r:id="rId10"/>
  </sheets>
  <definedNames>
    <definedName name="_xlnm._FilterDatabase" localSheetId="9" hidden="1">'CIS Odb'!$A$1:$C$88</definedName>
  </definedNames>
  <calcPr calcId="191029"/>
</workbook>
</file>

<file path=xl/calcChain.xml><?xml version="1.0" encoding="utf-8"?>
<calcChain xmlns="http://schemas.openxmlformats.org/spreadsheetml/2006/main">
  <c r="G6" i="5" l="1"/>
  <c r="H14" i="5" l="1"/>
  <c r="I14" i="5"/>
  <c r="J14" i="5"/>
  <c r="K14" i="5"/>
  <c r="L14" i="5"/>
  <c r="M14" i="5"/>
  <c r="H15" i="5"/>
  <c r="I15" i="5"/>
  <c r="J15" i="5"/>
  <c r="K15" i="5"/>
  <c r="L15" i="5"/>
  <c r="M15" i="5"/>
  <c r="C16" i="5"/>
  <c r="D16" i="5"/>
  <c r="E16" i="5"/>
  <c r="F16" i="5"/>
  <c r="G16" i="5"/>
  <c r="B16" i="5"/>
  <c r="M11" i="5" l="1"/>
  <c r="M12" i="5"/>
  <c r="M13" i="5"/>
  <c r="L11" i="5"/>
  <c r="L12" i="5"/>
  <c r="L13" i="5"/>
  <c r="L7" i="5" l="1"/>
  <c r="L8" i="5"/>
  <c r="L9" i="5"/>
  <c r="L10" i="5"/>
  <c r="J7" i="5"/>
  <c r="J8" i="5"/>
  <c r="J9" i="5"/>
  <c r="J10" i="5"/>
  <c r="J11" i="5"/>
  <c r="J12" i="5"/>
  <c r="J13" i="5"/>
  <c r="B15" i="7" l="1"/>
  <c r="H14" i="7"/>
  <c r="G14" i="7"/>
  <c r="G15" i="7" s="1"/>
  <c r="F14" i="7"/>
  <c r="F15" i="7" s="1"/>
  <c r="E14" i="7"/>
  <c r="E15" i="7" s="1"/>
  <c r="D14" i="7"/>
  <c r="J14" i="7" s="1"/>
  <c r="C14" i="7"/>
  <c r="C15" i="7" s="1"/>
  <c r="B14" i="7"/>
  <c r="M13" i="7"/>
  <c r="L13" i="7"/>
  <c r="K13" i="7"/>
  <c r="J13" i="7"/>
  <c r="I13" i="7"/>
  <c r="H13" i="7"/>
  <c r="M12" i="7"/>
  <c r="L12" i="7"/>
  <c r="K12" i="7"/>
  <c r="J12" i="7"/>
  <c r="I12" i="7"/>
  <c r="H12" i="7"/>
  <c r="M11" i="7"/>
  <c r="L11" i="7"/>
  <c r="K11" i="7"/>
  <c r="J11" i="7"/>
  <c r="I11" i="7"/>
  <c r="H11" i="7"/>
  <c r="M10" i="7"/>
  <c r="L10" i="7"/>
  <c r="K10" i="7"/>
  <c r="J10" i="7"/>
  <c r="I10" i="7"/>
  <c r="H10" i="7"/>
  <c r="M9" i="7"/>
  <c r="L9" i="7"/>
  <c r="K9" i="7"/>
  <c r="J9" i="7"/>
  <c r="I9" i="7"/>
  <c r="H9" i="7"/>
  <c r="M8" i="7"/>
  <c r="L8" i="7"/>
  <c r="K8" i="7"/>
  <c r="J8" i="7"/>
  <c r="I8" i="7"/>
  <c r="H8" i="7"/>
  <c r="M7" i="7"/>
  <c r="L7" i="7"/>
  <c r="K7" i="7"/>
  <c r="J7" i="7"/>
  <c r="I7" i="7"/>
  <c r="H7" i="7"/>
  <c r="M6" i="7"/>
  <c r="L6" i="7"/>
  <c r="K6" i="7"/>
  <c r="J6" i="7"/>
  <c r="I6" i="7"/>
  <c r="H6" i="7"/>
  <c r="G15" i="6"/>
  <c r="E15" i="6"/>
  <c r="I14" i="6"/>
  <c r="H14" i="6"/>
  <c r="G14" i="6"/>
  <c r="F14" i="6"/>
  <c r="F15" i="6" s="1"/>
  <c r="E14" i="6"/>
  <c r="D14" i="6"/>
  <c r="J14" i="6" s="1"/>
  <c r="C14" i="6"/>
  <c r="C15" i="6" s="1"/>
  <c r="B14" i="6"/>
  <c r="B15" i="6" s="1"/>
  <c r="H15" i="6" s="1"/>
  <c r="M13" i="6"/>
  <c r="L13" i="6"/>
  <c r="K13" i="6"/>
  <c r="J13" i="6"/>
  <c r="I13" i="6"/>
  <c r="H13" i="6"/>
  <c r="M12" i="6"/>
  <c r="L12" i="6"/>
  <c r="K12" i="6"/>
  <c r="J12" i="6"/>
  <c r="I12" i="6"/>
  <c r="H12" i="6"/>
  <c r="M11" i="6"/>
  <c r="L11" i="6"/>
  <c r="K11" i="6"/>
  <c r="J11" i="6"/>
  <c r="I11" i="6"/>
  <c r="H11" i="6"/>
  <c r="M10" i="6"/>
  <c r="L10" i="6"/>
  <c r="K10" i="6"/>
  <c r="J10" i="6"/>
  <c r="I10" i="6"/>
  <c r="H10" i="6"/>
  <c r="M9" i="6"/>
  <c r="L9" i="6"/>
  <c r="K9" i="6"/>
  <c r="J9" i="6"/>
  <c r="I9" i="6"/>
  <c r="H9" i="6"/>
  <c r="M8" i="6"/>
  <c r="L8" i="6"/>
  <c r="K8" i="6"/>
  <c r="J8" i="6"/>
  <c r="I8" i="6"/>
  <c r="H8" i="6"/>
  <c r="M7" i="6"/>
  <c r="L7" i="6"/>
  <c r="K7" i="6"/>
  <c r="J7" i="6"/>
  <c r="I7" i="6"/>
  <c r="H7" i="6"/>
  <c r="M6" i="6"/>
  <c r="L6" i="6"/>
  <c r="K6" i="6"/>
  <c r="J6" i="6"/>
  <c r="I6" i="6"/>
  <c r="H6" i="6"/>
  <c r="G15" i="8"/>
  <c r="E15" i="8"/>
  <c r="I14" i="8"/>
  <c r="H14" i="8"/>
  <c r="G14" i="8"/>
  <c r="F14" i="8"/>
  <c r="F15" i="8" s="1"/>
  <c r="E14" i="8"/>
  <c r="D14" i="8"/>
  <c r="J14" i="8" s="1"/>
  <c r="C14" i="8"/>
  <c r="C15" i="8" s="1"/>
  <c r="B14" i="8"/>
  <c r="B15" i="8" s="1"/>
  <c r="H15" i="8" s="1"/>
  <c r="M13" i="8"/>
  <c r="L13" i="8"/>
  <c r="K13" i="8"/>
  <c r="J13" i="8"/>
  <c r="I13" i="8"/>
  <c r="H13" i="8"/>
  <c r="M12" i="8"/>
  <c r="L12" i="8"/>
  <c r="K12" i="8"/>
  <c r="J12" i="8"/>
  <c r="I12" i="8"/>
  <c r="H12" i="8"/>
  <c r="M11" i="8"/>
  <c r="L11" i="8"/>
  <c r="K11" i="8"/>
  <c r="J11" i="8"/>
  <c r="I11" i="8"/>
  <c r="H11" i="8"/>
  <c r="M10" i="8"/>
  <c r="L10" i="8"/>
  <c r="K10" i="8"/>
  <c r="J10" i="8"/>
  <c r="I10" i="8"/>
  <c r="H10" i="8"/>
  <c r="M9" i="8"/>
  <c r="L9" i="8"/>
  <c r="K9" i="8"/>
  <c r="J9" i="8"/>
  <c r="I9" i="8"/>
  <c r="H9" i="8"/>
  <c r="M8" i="8"/>
  <c r="L8" i="8"/>
  <c r="K8" i="8"/>
  <c r="J8" i="8"/>
  <c r="I8" i="8"/>
  <c r="H8" i="8"/>
  <c r="M7" i="8"/>
  <c r="L7" i="8"/>
  <c r="K7" i="8"/>
  <c r="J7" i="8"/>
  <c r="I7" i="8"/>
  <c r="H7" i="8"/>
  <c r="M6" i="8"/>
  <c r="L6" i="8"/>
  <c r="K6" i="8"/>
  <c r="J6" i="8"/>
  <c r="I6" i="8"/>
  <c r="H6" i="8"/>
  <c r="G17" i="5"/>
  <c r="F17" i="5"/>
  <c r="E17" i="5"/>
  <c r="C17" i="5"/>
  <c r="B17" i="5"/>
  <c r="K13" i="5"/>
  <c r="I13" i="5"/>
  <c r="H13" i="5"/>
  <c r="K12" i="5"/>
  <c r="I12" i="5"/>
  <c r="H12" i="5"/>
  <c r="K11" i="5"/>
  <c r="I11" i="5"/>
  <c r="H11" i="5"/>
  <c r="M10" i="5"/>
  <c r="K10" i="5"/>
  <c r="I10" i="5"/>
  <c r="H10" i="5"/>
  <c r="M9" i="5"/>
  <c r="K9" i="5"/>
  <c r="I9" i="5"/>
  <c r="H9" i="5"/>
  <c r="M8" i="5"/>
  <c r="K8" i="5"/>
  <c r="I8" i="5"/>
  <c r="H8" i="5"/>
  <c r="M7" i="5"/>
  <c r="K7" i="5"/>
  <c r="I7" i="5"/>
  <c r="H7" i="5"/>
  <c r="M6" i="5"/>
  <c r="L6" i="5"/>
  <c r="K6" i="5"/>
  <c r="J6" i="5"/>
  <c r="I6" i="5"/>
  <c r="H6" i="5"/>
  <c r="G15" i="4"/>
  <c r="E15" i="4"/>
  <c r="I14" i="4"/>
  <c r="H14" i="4"/>
  <c r="G14" i="4"/>
  <c r="F14" i="4"/>
  <c r="F15" i="4" s="1"/>
  <c r="E14" i="4"/>
  <c r="D14" i="4"/>
  <c r="J14" i="4" s="1"/>
  <c r="C14" i="4"/>
  <c r="C15" i="4" s="1"/>
  <c r="B14" i="4"/>
  <c r="B15" i="4" s="1"/>
  <c r="H15" i="4" s="1"/>
  <c r="M13" i="4"/>
  <c r="L13" i="4"/>
  <c r="K13" i="4"/>
  <c r="J13" i="4"/>
  <c r="I13" i="4"/>
  <c r="H13" i="4"/>
  <c r="M12" i="4"/>
  <c r="L12" i="4"/>
  <c r="K12" i="4"/>
  <c r="J12" i="4"/>
  <c r="I12" i="4"/>
  <c r="H12" i="4"/>
  <c r="M11" i="4"/>
  <c r="L11" i="4"/>
  <c r="K11" i="4"/>
  <c r="J11" i="4"/>
  <c r="I11" i="4"/>
  <c r="H11" i="4"/>
  <c r="M10" i="4"/>
  <c r="L10" i="4"/>
  <c r="K10" i="4"/>
  <c r="J10" i="4"/>
  <c r="I10" i="4"/>
  <c r="H10" i="4"/>
  <c r="M9" i="4"/>
  <c r="L9" i="4"/>
  <c r="K9" i="4"/>
  <c r="J9" i="4"/>
  <c r="I9" i="4"/>
  <c r="H9" i="4"/>
  <c r="M8" i="4"/>
  <c r="L8" i="4"/>
  <c r="K8" i="4"/>
  <c r="J8" i="4"/>
  <c r="I8" i="4"/>
  <c r="H8" i="4"/>
  <c r="M7" i="4"/>
  <c r="L7" i="4"/>
  <c r="K7" i="4"/>
  <c r="J7" i="4"/>
  <c r="I7" i="4"/>
  <c r="H7" i="4"/>
  <c r="M6" i="4"/>
  <c r="L6" i="4"/>
  <c r="K6" i="4"/>
  <c r="J6" i="4"/>
  <c r="I6" i="4"/>
  <c r="H6" i="4"/>
  <c r="C14" i="3"/>
  <c r="C15" i="3" s="1"/>
  <c r="I15" i="3" s="1"/>
  <c r="D14" i="3"/>
  <c r="L14" i="3" s="1"/>
  <c r="E14" i="3"/>
  <c r="F14" i="3"/>
  <c r="F15" i="3" s="1"/>
  <c r="G14" i="3"/>
  <c r="G15" i="3" s="1"/>
  <c r="E15" i="3"/>
  <c r="B14" i="3"/>
  <c r="B15" i="3" s="1"/>
  <c r="K14" i="3"/>
  <c r="M13" i="3"/>
  <c r="L13" i="3"/>
  <c r="K13" i="3"/>
  <c r="J13" i="3"/>
  <c r="I13" i="3"/>
  <c r="H13" i="3"/>
  <c r="M12" i="3"/>
  <c r="L12" i="3"/>
  <c r="K12" i="3"/>
  <c r="J12" i="3"/>
  <c r="I12" i="3"/>
  <c r="H12" i="3"/>
  <c r="M11" i="3"/>
  <c r="L11" i="3"/>
  <c r="K11" i="3"/>
  <c r="J11" i="3"/>
  <c r="I11" i="3"/>
  <c r="H11" i="3"/>
  <c r="M10" i="3"/>
  <c r="L10" i="3"/>
  <c r="K10" i="3"/>
  <c r="J10" i="3"/>
  <c r="I10" i="3"/>
  <c r="H10" i="3"/>
  <c r="M9" i="3"/>
  <c r="L9" i="3"/>
  <c r="K9" i="3"/>
  <c r="J9" i="3"/>
  <c r="I9" i="3"/>
  <c r="H9" i="3"/>
  <c r="M8" i="3"/>
  <c r="L8" i="3"/>
  <c r="K8" i="3"/>
  <c r="J8" i="3"/>
  <c r="I8" i="3"/>
  <c r="H8" i="3"/>
  <c r="M7" i="3"/>
  <c r="L7" i="3"/>
  <c r="K7" i="3"/>
  <c r="J7" i="3"/>
  <c r="I7" i="3"/>
  <c r="H7" i="3"/>
  <c r="M6" i="3"/>
  <c r="L6" i="3"/>
  <c r="K6" i="3"/>
  <c r="J6" i="3"/>
  <c r="I6" i="3"/>
  <c r="H6" i="3"/>
  <c r="M15" i="2"/>
  <c r="L15" i="2"/>
  <c r="K15" i="2"/>
  <c r="J15" i="2"/>
  <c r="I15" i="2"/>
  <c r="H15" i="2"/>
  <c r="M14" i="2"/>
  <c r="L14" i="2"/>
  <c r="K14" i="2"/>
  <c r="J14" i="2"/>
  <c r="I14" i="2"/>
  <c r="H14" i="2"/>
  <c r="M13" i="2"/>
  <c r="L13" i="2"/>
  <c r="K13" i="2"/>
  <c r="J13" i="2"/>
  <c r="I13" i="2"/>
  <c r="H13" i="2"/>
  <c r="M12" i="2"/>
  <c r="L12" i="2"/>
  <c r="K12" i="2"/>
  <c r="J12" i="2"/>
  <c r="I12" i="2"/>
  <c r="H12" i="2"/>
  <c r="M11" i="2"/>
  <c r="L11" i="2"/>
  <c r="K11" i="2"/>
  <c r="J11" i="2"/>
  <c r="I11" i="2"/>
  <c r="H11" i="2"/>
  <c r="M10" i="2"/>
  <c r="L10" i="2"/>
  <c r="K10" i="2"/>
  <c r="J10" i="2"/>
  <c r="I10" i="2"/>
  <c r="H10" i="2"/>
  <c r="M9" i="2"/>
  <c r="L9" i="2"/>
  <c r="K9" i="2"/>
  <c r="J9" i="2"/>
  <c r="I9" i="2"/>
  <c r="H9" i="2"/>
  <c r="M8" i="2"/>
  <c r="L8" i="2"/>
  <c r="K8" i="2"/>
  <c r="J8" i="2"/>
  <c r="I8" i="2"/>
  <c r="H8" i="2"/>
  <c r="M7" i="2"/>
  <c r="L7" i="2"/>
  <c r="K7" i="2"/>
  <c r="J7" i="2"/>
  <c r="I7" i="2"/>
  <c r="H7" i="2"/>
  <c r="M6" i="2"/>
  <c r="L6" i="2"/>
  <c r="K6" i="2"/>
  <c r="J6" i="2"/>
  <c r="I6" i="2"/>
  <c r="H6" i="2"/>
  <c r="I6" i="1"/>
  <c r="N6" i="1"/>
  <c r="M6" i="1"/>
  <c r="L6" i="1"/>
  <c r="K6" i="1"/>
  <c r="N24" i="1"/>
  <c r="M24" i="1"/>
  <c r="L24" i="1"/>
  <c r="K24" i="1"/>
  <c r="J24" i="1"/>
  <c r="I24" i="1"/>
  <c r="N12" i="1"/>
  <c r="M12" i="1"/>
  <c r="L12" i="1"/>
  <c r="K12" i="1"/>
  <c r="J12" i="1"/>
  <c r="I12" i="1"/>
  <c r="N23" i="1"/>
  <c r="M23" i="1"/>
  <c r="L23" i="1"/>
  <c r="K23" i="1"/>
  <c r="J23" i="1"/>
  <c r="I23" i="1"/>
  <c r="N22" i="1"/>
  <c r="M22" i="1"/>
  <c r="L22" i="1"/>
  <c r="K22" i="1"/>
  <c r="J22" i="1"/>
  <c r="I22" i="1"/>
  <c r="N21" i="1"/>
  <c r="M21" i="1"/>
  <c r="L21" i="1"/>
  <c r="K21" i="1"/>
  <c r="J21" i="1"/>
  <c r="I21" i="1"/>
  <c r="N20" i="1"/>
  <c r="M20" i="1"/>
  <c r="L20" i="1"/>
  <c r="K20" i="1"/>
  <c r="J20" i="1"/>
  <c r="I20" i="1"/>
  <c r="N19" i="1"/>
  <c r="M19" i="1"/>
  <c r="L19" i="1"/>
  <c r="K19" i="1"/>
  <c r="J19" i="1"/>
  <c r="I19" i="1"/>
  <c r="N18" i="1"/>
  <c r="M18" i="1"/>
  <c r="L18" i="1"/>
  <c r="K18" i="1"/>
  <c r="J18" i="1"/>
  <c r="I18" i="1"/>
  <c r="N11" i="1"/>
  <c r="M11" i="1"/>
  <c r="L11" i="1"/>
  <c r="K11" i="1"/>
  <c r="J11" i="1"/>
  <c r="I11" i="1"/>
  <c r="N10" i="1"/>
  <c r="M10" i="1"/>
  <c r="L10" i="1"/>
  <c r="K10" i="1"/>
  <c r="J10" i="1"/>
  <c r="I10" i="1"/>
  <c r="I7" i="1"/>
  <c r="J7" i="1"/>
  <c r="K7" i="1"/>
  <c r="L7" i="1"/>
  <c r="M7" i="1"/>
  <c r="N7" i="1"/>
  <c r="I8" i="1"/>
  <c r="J8" i="1"/>
  <c r="K8" i="1"/>
  <c r="L8" i="1"/>
  <c r="M8" i="1"/>
  <c r="N8" i="1"/>
  <c r="I9" i="1"/>
  <c r="J9" i="1"/>
  <c r="K9" i="1"/>
  <c r="L9" i="1"/>
  <c r="M9" i="1"/>
  <c r="N9" i="1"/>
  <c r="J6" i="1"/>
  <c r="J16" i="5" l="1"/>
  <c r="H16" i="5"/>
  <c r="I16" i="5"/>
  <c r="H17" i="5"/>
  <c r="K15" i="3"/>
  <c r="I15" i="4"/>
  <c r="D15" i="4"/>
  <c r="L15" i="4" s="1"/>
  <c r="I17" i="5"/>
  <c r="D17" i="5"/>
  <c r="L17" i="5" s="1"/>
  <c r="I15" i="8"/>
  <c r="D15" i="8"/>
  <c r="L15" i="8" s="1"/>
  <c r="I15" i="6"/>
  <c r="D15" i="6"/>
  <c r="L15" i="6" s="1"/>
  <c r="D15" i="7"/>
  <c r="J15" i="7" s="1"/>
  <c r="K15" i="7"/>
  <c r="M15" i="7"/>
  <c r="I15" i="7"/>
  <c r="H15" i="7"/>
  <c r="I14" i="7"/>
  <c r="L14" i="7"/>
  <c r="M14" i="7"/>
  <c r="K14" i="7"/>
  <c r="K15" i="6"/>
  <c r="M15" i="6"/>
  <c r="M14" i="6"/>
  <c r="L14" i="6"/>
  <c r="K14" i="6"/>
  <c r="K15" i="8"/>
  <c r="M15" i="8"/>
  <c r="L14" i="8"/>
  <c r="K14" i="8"/>
  <c r="M14" i="8"/>
  <c r="K17" i="5"/>
  <c r="M17" i="5"/>
  <c r="L16" i="5"/>
  <c r="M16" i="5"/>
  <c r="K16" i="5"/>
  <c r="K15" i="4"/>
  <c r="M15" i="4"/>
  <c r="M14" i="4"/>
  <c r="L14" i="4"/>
  <c r="K14" i="4"/>
  <c r="J14" i="3"/>
  <c r="I14" i="3"/>
  <c r="H15" i="3"/>
  <c r="M14" i="3"/>
  <c r="D15" i="3"/>
  <c r="J15" i="3" s="1"/>
  <c r="M15" i="3"/>
  <c r="H14" i="3"/>
  <c r="J17" i="5" l="1"/>
  <c r="J15" i="8"/>
  <c r="L15" i="7"/>
  <c r="J15" i="6"/>
  <c r="J15" i="4"/>
  <c r="L15" i="3"/>
</calcChain>
</file>

<file path=xl/sharedStrings.xml><?xml version="1.0" encoding="utf-8"?>
<sst xmlns="http://schemas.openxmlformats.org/spreadsheetml/2006/main" count="456" uniqueCount="230">
  <si>
    <t xml:space="preserve">Produktivita ambulancí </t>
  </si>
  <si>
    <t>FNM</t>
  </si>
  <si>
    <t>SKUPINA</t>
  </si>
  <si>
    <t>BODY vše</t>
  </si>
  <si>
    <t>Ošetření vše</t>
  </si>
  <si>
    <t>BODY Amb Vlastní</t>
  </si>
  <si>
    <t>BODY Amb vyž Amb</t>
  </si>
  <si>
    <t>BODY Amb vyž Hos</t>
  </si>
  <si>
    <t>Úvazek</t>
  </si>
  <si>
    <t>BODY vše /úvazek</t>
  </si>
  <si>
    <t>Ošetření /úvazek</t>
  </si>
  <si>
    <t>BODY Amb/úvazek</t>
  </si>
  <si>
    <t>BODY HOS/úvazek</t>
  </si>
  <si>
    <t>poměry BODY amb</t>
  </si>
  <si>
    <t>poměry BODY HOS</t>
  </si>
  <si>
    <t>ZZ</t>
  </si>
  <si>
    <t>CELKEM</t>
  </si>
  <si>
    <t>FN Plzeň</t>
  </si>
  <si>
    <t>FN Hradec</t>
  </si>
  <si>
    <t>FN Olomouc</t>
  </si>
  <si>
    <t>FN BRNO</t>
  </si>
  <si>
    <t>FN Ostrava</t>
  </si>
  <si>
    <t>Ambulantní odbornosti IČP typ A nebo B:</t>
  </si>
  <si>
    <t>bez ODB 708</t>
  </si>
  <si>
    <t>FN Bulovka</t>
  </si>
  <si>
    <t>Vstupní data pro ambulantní produkci</t>
  </si>
  <si>
    <t>BEZ 708</t>
  </si>
  <si>
    <t>INTERNÍ ODBORNOSTI</t>
  </si>
  <si>
    <t>ODB 128 DIALÝZA</t>
  </si>
  <si>
    <t>ONKOLOGIE 402+403</t>
  </si>
  <si>
    <t>CHIRURGICKÉ ODB</t>
  </si>
  <si>
    <t>ANESTEZIE ODB 708</t>
  </si>
  <si>
    <t>FYZIO+ERGO TERAPEUTÉ ODB 902+917</t>
  </si>
  <si>
    <t>OSTATNÍ 9 TKOVÉ ODB</t>
  </si>
  <si>
    <t>GYNEKOLOGIE 603+604</t>
  </si>
  <si>
    <t>Odb</t>
  </si>
  <si>
    <t>Název</t>
  </si>
  <si>
    <t>Pracoviště interního lékařství</t>
  </si>
  <si>
    <t>Pracoviště angiologie</t>
  </si>
  <si>
    <t>Pracoviště diabetologie</t>
  </si>
  <si>
    <t>Pracoviště endokrinologie (mimo laboratorní činnosti)</t>
  </si>
  <si>
    <t>VSTUPNÍ KOMPLEXNÍ VYŠETŘENÍ TĚHOTNÉ ŽENY S POZITIVNÍM VÝSLEDKEM TYREOIDÁLNÍHO SCREENINGU</t>
  </si>
  <si>
    <t>KONTROLA ŽENY S POZITIVNÍM VÝSLEDKEM TYREOIDÁLNÍHO SCREENINGU V TĚHOTENSTVÍ</t>
  </si>
  <si>
    <t>Pracoviště gastroenterologie a hepatologie</t>
  </si>
  <si>
    <t>Pracoviště geriatrie</t>
  </si>
  <si>
    <t>Pracoviště kardiologie</t>
  </si>
  <si>
    <t>Pracoviště nefrologie</t>
  </si>
  <si>
    <t>Pracoviště revmatologie</t>
  </si>
  <si>
    <t>Pracoviště klinické osteologie</t>
  </si>
  <si>
    <t>Pracoviště hemodialýzy</t>
  </si>
  <si>
    <t>Pracoviště fyziatrie a rehabilitačního lékařství</t>
  </si>
  <si>
    <t>Pracoviště klinické hematologie</t>
  </si>
  <si>
    <t>Pracoviště přenosných nemocí</t>
  </si>
  <si>
    <t>Pracoviště tělovýchovného lékařství</t>
  </si>
  <si>
    <t>Pracoviště pneumologie a ftizeologie</t>
  </si>
  <si>
    <t>Pracoviště klinické farmakologie (mimo laboratorní činnosti)</t>
  </si>
  <si>
    <t>Pracoviště alergologie a klinické imunologie</t>
  </si>
  <si>
    <t>Pracoviště lékařské genetiky</t>
  </si>
  <si>
    <t>Pracoviště  neurologie</t>
  </si>
  <si>
    <t>Pracoviště dětské neurologie</t>
  </si>
  <si>
    <t>Pracoviště pediatrie</t>
  </si>
  <si>
    <t>Pracoviště dětské kardiologie</t>
  </si>
  <si>
    <t>Pracoviště dorostového lékařství</t>
  </si>
  <si>
    <t>Pracoviště neonatologie</t>
  </si>
  <si>
    <t>Psychiatrie</t>
  </si>
  <si>
    <t>Pracoviště dětské psychiatrie</t>
  </si>
  <si>
    <t>Pracoviště gerontopsychiatrie</t>
  </si>
  <si>
    <t>Pracoviště léčby alkoholismu a jiných toxikomanií</t>
  </si>
  <si>
    <t>Pracoviště sexuologie</t>
  </si>
  <si>
    <t>Pracoviště pracovního lékařství</t>
  </si>
  <si>
    <t>Pracoviště klinické onkologie (bez radiační onkologie)</t>
  </si>
  <si>
    <t>Pracoviště radioterapie a radiační onkologie</t>
  </si>
  <si>
    <t>Pracoviště dermatovenerologie</t>
  </si>
  <si>
    <t>Pracoviště dětské dermatologie</t>
  </si>
  <si>
    <t>Pracoviště korektivní dermatologie</t>
  </si>
  <si>
    <t>Pracoviště nukleární medicíny</t>
  </si>
  <si>
    <t>Pracoviště chirurgie</t>
  </si>
  <si>
    <t>Pracoviště dětské chirurgie</t>
  </si>
  <si>
    <t>Pracoviště úrazové chirurgie</t>
  </si>
  <si>
    <t>Pracoviště cévní chirurgie</t>
  </si>
  <si>
    <t>Pracoviště kardiochirurgie</t>
  </si>
  <si>
    <t>Pracoviště neurochirurgie</t>
  </si>
  <si>
    <t>Pracoviště hrudní chirurgie</t>
  </si>
  <si>
    <t>Pracoviště plastické chirurgie</t>
  </si>
  <si>
    <t>Pracoviště popáleninové medicíny</t>
  </si>
  <si>
    <t>Pracoviště gynekologie a porodnictví</t>
  </si>
  <si>
    <t>Pracoviště dětské gynekologie</t>
  </si>
  <si>
    <t>Pracoviště čelistní a obličejové chirurgie</t>
  </si>
  <si>
    <t>Pracoviště ortopedie</t>
  </si>
  <si>
    <t>Pracoviště ortopedické protetiky</t>
  </si>
  <si>
    <t>Pracoviště algeziologie</t>
  </si>
  <si>
    <t>Pracoviště otorinolaryngologie</t>
  </si>
  <si>
    <t>Pracoviště foniatrie</t>
  </si>
  <si>
    <t>Pracoviště audiologie</t>
  </si>
  <si>
    <t>Pracoviště dětské otorinolaryngologie</t>
  </si>
  <si>
    <t>Pracoviště oftalmologie</t>
  </si>
  <si>
    <t>Pracoviště urologie</t>
  </si>
  <si>
    <t>Pracoviště dětské urologie</t>
  </si>
  <si>
    <t>Pracoviště anesteziologie a intenzivní medicíny</t>
  </si>
  <si>
    <t>Pracoviště algeziologie - léčby bolesti</t>
  </si>
  <si>
    <t>Pracoviště paliativní medicíny</t>
  </si>
  <si>
    <t>Pracoviště hyperbarické a letecké medicíny</t>
  </si>
  <si>
    <t>Pracoviště klinické psychologie mimo kap 931</t>
  </si>
  <si>
    <t>Samostatné pracoviště fyzioterapeutů</t>
  </si>
  <si>
    <t>Pracoviště klinické logopedie</t>
  </si>
  <si>
    <t>Samostatné prac. jiných zdrav. pracovníků - vysokoškoláků</t>
  </si>
  <si>
    <t>Samostatné pracoviště zrakových terapeutů</t>
  </si>
  <si>
    <t>Samostatné pracoviště psychiatrických sester</t>
  </si>
  <si>
    <t>Samostatné pracoviště nutričních terapeutů</t>
  </si>
  <si>
    <t>Samostatné pracoviště ergoterapeutů</t>
  </si>
  <si>
    <t>Samostatné pracoviště adiktologů</t>
  </si>
  <si>
    <t>Samostatné pracoviště porodních asistentek</t>
  </si>
  <si>
    <t>Pracoviště domácí péče - SZP</t>
  </si>
  <si>
    <t>Domácí paliativní péče o pacienta v terminálním stavu</t>
  </si>
  <si>
    <t>Samostatné pracoviště ortoptistů</t>
  </si>
  <si>
    <t>Universální mezioborové výkony</t>
  </si>
  <si>
    <t>006</t>
  </si>
  <si>
    <t>Pracoviště klinické farmacie</t>
  </si>
  <si>
    <t>014</t>
  </si>
  <si>
    <t>015</t>
  </si>
  <si>
    <t>Pracoviště čelistní ortopedie - zubní lékařství</t>
  </si>
  <si>
    <t>719</t>
  </si>
  <si>
    <t>Urgentní medicína skupina 1 (výkony 06720,06726 až 06729)</t>
  </si>
  <si>
    <t>910</t>
  </si>
  <si>
    <t>Psychoterapie</t>
  </si>
  <si>
    <t>931</t>
  </si>
  <si>
    <t>Pracoviště klinického biologa</t>
  </si>
  <si>
    <t>Klinická stomatologie - zubní lékařství</t>
  </si>
  <si>
    <t xml:space="preserve">Dětská psychologie </t>
  </si>
  <si>
    <t>skupina</t>
  </si>
  <si>
    <t>2</t>
  </si>
  <si>
    <t>3</t>
  </si>
  <si>
    <t>1</t>
  </si>
  <si>
    <t>5</t>
  </si>
  <si>
    <t>4</t>
  </si>
  <si>
    <t>6</t>
  </si>
  <si>
    <t>7</t>
  </si>
  <si>
    <t>8</t>
  </si>
  <si>
    <t>Data obsahují výběr  pracovišť (IČP) typu A a B.</t>
  </si>
  <si>
    <t>Za vybraná IČP jsou vybrány body a počty ošetření (1 ošetření = unikátní RC a Datum daného IČP).</t>
  </si>
  <si>
    <t>Body vlastní jsou nevyžádané body - odb žádajícího je prázdná.</t>
  </si>
  <si>
    <t>Body vyžádané amb jsou body, kdy žádající odbornost má uprostřed číslici (jiné ambulantní pracoviště).</t>
  </si>
  <si>
    <t>Popis:</t>
  </si>
  <si>
    <t>Body vyžádané hos jsou body, kde žádající odbornost má uprostřed písmenko (lůžková stanice).</t>
  </si>
  <si>
    <t>Výsledná tabulka obsahuje součty, podíly a poměry vztažené na odbornost za jednotlivé skupiny IČP podle jejich uvedené odbornosti v EP2.</t>
  </si>
  <si>
    <t>Z těchto příloh jsou spočítány úvazky lékařů uvedených v seznamech včetně vedoucího lékaře s hodinovými kapacitami větší než 0.</t>
  </si>
  <si>
    <t>Úvazek je spočten jako podíl hodinové kapacity a hodnoty 40.</t>
  </si>
  <si>
    <t>Body jsou rozděleny podle parametru odbornosti žádajícího pracoviště.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</si>
  <si>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</si>
  <si>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</si>
  <si>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</si>
  <si>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</si>
  <si>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</si>
  <si>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</si>
  <si>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</si>
  <si>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</si>
  <si>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</si>
  <si>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</si>
  <si>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128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</si>
  <si>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</si>
  <si>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</si>
  <si>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</si>
  <si>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</si>
  <si>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</si>
  <si>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</si>
  <si>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</si>
  <si>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</si>
  <si>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</si>
  <si>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</si>
  <si>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</si>
  <si>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</si>
  <si>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</si>
  <si>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</si>
  <si>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</si>
  <si>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</si>
  <si>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</si>
  <si>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</si>
  <si>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</si>
  <si>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401</t>
  </si>
  <si>
    <t>402</t>
  </si>
  <si>
    <t>403</t>
  </si>
  <si>
    <t>404</t>
  </si>
  <si>
    <t>405</t>
  </si>
  <si>
    <t>406</t>
  </si>
  <si>
    <t>407</t>
  </si>
  <si>
    <t>409</t>
  </si>
  <si>
    <t>501</t>
  </si>
  <si>
    <t>502</t>
  </si>
  <si>
    <t>503</t>
  </si>
  <si>
    <t>504</t>
  </si>
  <si>
    <t>505</t>
  </si>
  <si>
    <t>506</t>
  </si>
  <si>
    <t>507</t>
  </si>
  <si>
    <t>601</t>
  </si>
  <si>
    <t>602</t>
  </si>
  <si>
    <t>603</t>
  </si>
  <si>
    <t>604</t>
  </si>
  <si>
    <t>605</t>
  </si>
  <si>
    <t>606</t>
  </si>
  <si>
    <t>607</t>
  </si>
  <si>
    <t>697</t>
  </si>
  <si>
    <t>701</t>
  </si>
  <si>
    <t>702</t>
  </si>
  <si>
    <t>703</t>
  </si>
  <si>
    <t>704</t>
  </si>
  <si>
    <t>705</t>
  </si>
  <si>
    <t>706</t>
  </si>
  <si>
    <t>707</t>
  </si>
  <si>
    <t>708</t>
  </si>
  <si>
    <t>710</t>
  </si>
  <si>
    <t>720</t>
  </si>
  <si>
    <t>780</t>
  </si>
  <si>
    <t>881</t>
  </si>
  <si>
    <t>901</t>
  </si>
  <si>
    <t>902</t>
  </si>
  <si>
    <t>903</t>
  </si>
  <si>
    <t>904</t>
  </si>
  <si>
    <t>905</t>
  </si>
  <si>
    <t>914</t>
  </si>
  <si>
    <t>916</t>
  </si>
  <si>
    <t>917</t>
  </si>
  <si>
    <t>919</t>
  </si>
  <si>
    <t>921</t>
  </si>
  <si>
    <t>925</t>
  </si>
  <si>
    <t>926</t>
  </si>
  <si>
    <t>927</t>
  </si>
  <si>
    <t>999</t>
  </si>
  <si>
    <t>Zubní lékařství</t>
  </si>
  <si>
    <t>10</t>
  </si>
  <si>
    <t>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</si>
</sst>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1"/>
      <color rgb="FF00206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u/>
      <sz val="10"/>
      <color theme="1"/>
      <name val="Arial Black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rgb="FFC0C0C0"/>
      </patternFill>
    </fill>
    <fill>
      <patternFill patternType="solid">
        <fgColor theme="6" tint="0.79998168889431442"/>
        <bgColor rgb="FFC0C0C0"/>
      </patternFill>
    </fill>
    <fill>
      <patternFill patternType="solid">
        <fgColor theme="8" tint="0.79998168889431442"/>
        <bgColor rgb="FFC0C0C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auto="1"/>
      </top>
      <bottom style="dotted">
        <color auto="1"/>
      </bottom>
      <diagonal/>
    </border>
    <border>
      <left style="thin">
        <color theme="1"/>
      </left>
      <right style="thin">
        <color theme="1"/>
      </right>
      <top/>
      <bottom style="dotted">
        <color theme="1"/>
      </bottom>
      <diagonal/>
    </border>
    <border>
      <left/>
      <right style="thin">
        <color theme="1"/>
      </right>
      <top style="dotted">
        <color auto="1"/>
      </top>
      <bottom style="dotted">
        <color auto="1"/>
      </bottom>
      <diagonal/>
    </border>
    <border>
      <left/>
      <right style="thin">
        <color theme="1"/>
      </right>
      <top style="dotted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/>
      <top style="thin">
        <color auto="1"/>
      </top>
      <bottom style="dotted">
        <color theme="1"/>
      </bottom>
      <diagonal/>
    </border>
    <border>
      <left style="thin">
        <color theme="1"/>
      </left>
      <right/>
      <top style="dotted">
        <color theme="1"/>
      </top>
      <bottom style="dotted">
        <color theme="1"/>
      </bottom>
      <diagonal/>
    </border>
    <border>
      <left style="thin">
        <color theme="1"/>
      </left>
      <right/>
      <top style="dotted">
        <color theme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9" fontId="5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</cellStyleXfs>
  <cellXfs count="77">
    <xf numFmtId="0" fontId="0" fillId="0" borderId="0" xfId="0"/>
    <xf numFmtId="0" fontId="9" fillId="3" borderId="1" xfId="0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/>
    </xf>
    <xf numFmtId="0" fontId="9" fillId="4" borderId="1" xfId="0" applyFont="1" applyFill="1" applyBorder="1" applyAlignment="1" applyProtection="1">
      <alignment horizontal="center" vertical="center" wrapText="1"/>
    </xf>
    <xf numFmtId="2" fontId="9" fillId="5" borderId="1" xfId="0" applyNumberFormat="1" applyFont="1" applyFill="1" applyBorder="1" applyAlignment="1" applyProtection="1">
      <alignment horizontal="center" vertical="center" wrapText="1"/>
    </xf>
    <xf numFmtId="3" fontId="7" fillId="6" borderId="2" xfId="0" applyNumberFormat="1" applyFont="1" applyFill="1" applyBorder="1"/>
    <xf numFmtId="0" fontId="0" fillId="6" borderId="1" xfId="0" applyFill="1" applyBorder="1"/>
    <xf numFmtId="3" fontId="7" fillId="6" borderId="1" xfId="0" applyNumberFormat="1" applyFont="1" applyFill="1" applyBorder="1"/>
    <xf numFmtId="3" fontId="7" fillId="6" borderId="1" xfId="0" applyNumberFormat="1" applyFont="1" applyFill="1" applyBorder="1" applyAlignment="1">
      <alignment horizontal="right"/>
    </xf>
    <xf numFmtId="9" fontId="7" fillId="6" borderId="1" xfId="1" applyFont="1" applyFill="1" applyBorder="1" applyAlignment="1">
      <alignment horizontal="right"/>
    </xf>
    <xf numFmtId="0" fontId="0" fillId="0" borderId="1" xfId="0" applyFill="1" applyBorder="1"/>
    <xf numFmtId="3" fontId="7" fillId="0" borderId="1" xfId="0" applyNumberFormat="1" applyFont="1" applyFill="1" applyBorder="1"/>
    <xf numFmtId="0" fontId="10" fillId="0" borderId="0" xfId="0" applyFont="1"/>
    <xf numFmtId="3" fontId="7" fillId="2" borderId="1" xfId="0" applyNumberFormat="1" applyFont="1" applyFill="1" applyBorder="1"/>
    <xf numFmtId="3" fontId="7" fillId="2" borderId="1" xfId="0" applyNumberFormat="1" applyFont="1" applyFill="1" applyBorder="1" applyAlignment="1">
      <alignment horizontal="right"/>
    </xf>
    <xf numFmtId="9" fontId="7" fillId="2" borderId="1" xfId="1" applyFont="1" applyFill="1" applyBorder="1" applyAlignment="1">
      <alignment horizontal="right"/>
    </xf>
    <xf numFmtId="0" fontId="0" fillId="2" borderId="1" xfId="0" applyFill="1" applyBorder="1"/>
    <xf numFmtId="3" fontId="0" fillId="0" borderId="1" xfId="0" applyNumberFormat="1" applyFont="1" applyFill="1" applyBorder="1" applyAlignment="1">
      <alignment horizontal="right"/>
    </xf>
    <xf numFmtId="9" fontId="5" fillId="0" borderId="1" xfId="1" applyFont="1" applyFill="1" applyBorder="1" applyAlignment="1">
      <alignment horizontal="right"/>
    </xf>
    <xf numFmtId="3" fontId="0" fillId="6" borderId="1" xfId="0" applyNumberFormat="1" applyFont="1" applyFill="1" applyBorder="1" applyAlignment="1">
      <alignment horizontal="right"/>
    </xf>
    <xf numFmtId="9" fontId="5" fillId="6" borderId="1" xfId="1" applyFont="1" applyFill="1" applyBorder="1" applyAlignment="1">
      <alignment horizontal="right"/>
    </xf>
    <xf numFmtId="3" fontId="0" fillId="2" borderId="1" xfId="0" applyNumberFormat="1" applyFont="1" applyFill="1" applyBorder="1" applyAlignment="1">
      <alignment horizontal="right"/>
    </xf>
    <xf numFmtId="9" fontId="5" fillId="2" borderId="1" xfId="1" applyFont="1" applyFill="1" applyBorder="1" applyAlignment="1">
      <alignment horizontal="right"/>
    </xf>
    <xf numFmtId="0" fontId="7" fillId="0" borderId="0" xfId="0" applyFont="1"/>
    <xf numFmtId="0" fontId="6" fillId="0" borderId="3" xfId="0" applyFont="1" applyFill="1" applyBorder="1"/>
    <xf numFmtId="3" fontId="0" fillId="0" borderId="4" xfId="0" applyNumberFormat="1" applyBorder="1" applyAlignment="1">
      <alignment horizontal="right"/>
    </xf>
    <xf numFmtId="0" fontId="6" fillId="0" borderId="5" xfId="0" applyFont="1" applyFill="1" applyBorder="1"/>
    <xf numFmtId="0" fontId="6" fillId="2" borderId="5" xfId="0" applyFont="1" applyFill="1" applyBorder="1"/>
    <xf numFmtId="3" fontId="0" fillId="2" borderId="4" xfId="0" applyNumberFormat="1" applyFill="1" applyBorder="1" applyAlignment="1">
      <alignment horizontal="right"/>
    </xf>
    <xf numFmtId="0" fontId="6" fillId="0" borderId="6" xfId="0" applyFont="1" applyFill="1" applyBorder="1"/>
    <xf numFmtId="3" fontId="0" fillId="0" borderId="7" xfId="0" applyNumberFormat="1" applyBorder="1" applyAlignment="1">
      <alignment horizontal="right"/>
    </xf>
    <xf numFmtId="0" fontId="0" fillId="6" borderId="2" xfId="0" applyFill="1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0" borderId="10" xfId="0" applyBorder="1"/>
    <xf numFmtId="3" fontId="7" fillId="6" borderId="2" xfId="0" applyNumberFormat="1" applyFont="1" applyFill="1" applyBorder="1" applyAlignment="1">
      <alignment horizontal="right"/>
    </xf>
    <xf numFmtId="0" fontId="7" fillId="2" borderId="2" xfId="0" applyFont="1" applyFill="1" applyBorder="1"/>
    <xf numFmtId="3" fontId="7" fillId="2" borderId="2" xfId="0" applyNumberFormat="1" applyFont="1" applyFill="1" applyBorder="1"/>
    <xf numFmtId="9" fontId="0" fillId="0" borderId="4" xfId="1" applyFont="1" applyBorder="1" applyAlignment="1">
      <alignment horizontal="center"/>
    </xf>
    <xf numFmtId="9" fontId="0" fillId="2" borderId="4" xfId="1" applyFont="1" applyFill="1" applyBorder="1" applyAlignment="1">
      <alignment horizontal="center"/>
    </xf>
    <xf numFmtId="9" fontId="0" fillId="0" borderId="7" xfId="1" applyFont="1" applyBorder="1" applyAlignment="1">
      <alignment horizontal="center"/>
    </xf>
    <xf numFmtId="9" fontId="7" fillId="6" borderId="2" xfId="1" applyFont="1" applyFill="1" applyBorder="1" applyAlignment="1">
      <alignment horizontal="center"/>
    </xf>
    <xf numFmtId="9" fontId="7" fillId="2" borderId="2" xfId="1" applyFont="1" applyFill="1" applyBorder="1" applyAlignment="1">
      <alignment horizontal="center"/>
    </xf>
    <xf numFmtId="0" fontId="0" fillId="2" borderId="0" xfId="0" applyFill="1"/>
    <xf numFmtId="49" fontId="11" fillId="7" borderId="1" xfId="0" applyNumberFormat="1" applyFont="1" applyFill="1" applyBorder="1"/>
    <xf numFmtId="49" fontId="11" fillId="7" borderId="1" xfId="0" applyNumberFormat="1" applyFont="1" applyFill="1" applyBorder="1" applyAlignment="1">
      <alignment wrapText="1"/>
    </xf>
    <xf numFmtId="49" fontId="12" fillId="0" borderId="12" xfId="0" applyNumberFormat="1" applyFont="1" applyFill="1" applyBorder="1"/>
    <xf numFmtId="49" fontId="12" fillId="0" borderId="12" xfId="0" applyNumberFormat="1" applyFont="1" applyFill="1" applyBorder="1" applyAlignment="1">
      <alignment wrapText="1"/>
    </xf>
    <xf numFmtId="0" fontId="13" fillId="0" borderId="12" xfId="0" applyFont="1" applyFill="1" applyBorder="1" applyAlignment="1">
      <alignment wrapText="1"/>
    </xf>
    <xf numFmtId="0" fontId="12" fillId="0" borderId="12" xfId="0" applyFont="1" applyFill="1" applyBorder="1" applyAlignment="1">
      <alignment horizontal="left"/>
    </xf>
    <xf numFmtId="0" fontId="12" fillId="0" borderId="12" xfId="0" applyFont="1" applyFill="1" applyBorder="1" applyAlignment="1">
      <alignment wrapText="1"/>
    </xf>
    <xf numFmtId="49" fontId="12" fillId="2" borderId="12" xfId="0" applyNumberFormat="1" applyFont="1" applyFill="1" applyBorder="1"/>
    <xf numFmtId="49" fontId="12" fillId="2" borderId="12" xfId="0" applyNumberFormat="1" applyFont="1" applyFill="1" applyBorder="1" applyAlignment="1">
      <alignment wrapText="1"/>
    </xf>
    <xf numFmtId="49" fontId="12" fillId="6" borderId="12" xfId="0" applyNumberFormat="1" applyFont="1" applyFill="1" applyBorder="1"/>
    <xf numFmtId="49" fontId="12" fillId="6" borderId="12" xfId="0" applyNumberFormat="1" applyFont="1" applyFill="1" applyBorder="1" applyAlignment="1">
      <alignment wrapText="1"/>
    </xf>
    <xf numFmtId="0" fontId="13" fillId="6" borderId="12" xfId="0" applyFont="1" applyFill="1" applyBorder="1" applyAlignment="1">
      <alignment wrapText="1"/>
    </xf>
    <xf numFmtId="0" fontId="8" fillId="8" borderId="0" xfId="0" applyFont="1" applyFill="1"/>
    <xf numFmtId="0" fontId="0" fillId="0" borderId="13" xfId="0" applyBorder="1"/>
    <xf numFmtId="14" fontId="7" fillId="8" borderId="0" xfId="0" applyNumberFormat="1" applyFont="1" applyFill="1"/>
    <xf numFmtId="49" fontId="12" fillId="6" borderId="11" xfId="0" applyNumberFormat="1" applyFont="1" applyFill="1" applyBorder="1"/>
    <xf numFmtId="49" fontId="12" fillId="6" borderId="11" xfId="0" applyNumberFormat="1" applyFont="1" applyFill="1" applyBorder="1" applyAlignment="1">
      <alignment wrapText="1"/>
    </xf>
    <xf numFmtId="0" fontId="3" fillId="0" borderId="0" xfId="3" applyNumberFormat="1"/>
    <xf numFmtId="3" fontId="2" fillId="0" borderId="0" xfId="4" applyNumberFormat="1"/>
    <xf numFmtId="0" fontId="7" fillId="2" borderId="0" xfId="0" applyFont="1" applyFill="1" applyBorder="1"/>
    <xf numFmtId="3" fontId="7" fillId="2" borderId="0" xfId="0" applyNumberFormat="1" applyFont="1" applyFill="1" applyBorder="1"/>
    <xf numFmtId="9" fontId="7" fillId="2" borderId="0" xfId="1" applyFont="1" applyFill="1" applyBorder="1" applyAlignment="1">
      <alignment horizontal="center"/>
    </xf>
    <xf numFmtId="0" fontId="14" fillId="0" borderId="0" xfId="0" applyFont="1"/>
    <xf numFmtId="0" fontId="0" fillId="2" borderId="0" xfId="0" applyFill="1" applyBorder="1"/>
    <xf numFmtId="3" fontId="1" fillId="0" borderId="0" xfId="5" applyNumberFormat="1"/>
    <xf numFmtId="3" fontId="1" fillId="0" borderId="0" xfId="5" applyNumberFormat="1"/>
    <xf numFmtId="3" fontId="1" fillId="0" borderId="0" xfId="5" applyNumberFormat="1"/>
    <xf numFmtId="3" fontId="1" fillId="0" borderId="0" xfId="5" applyNumberFormat="1"/>
    <xf numFmtId="3" fontId="1" fillId="0" borderId="0" xfId="5" applyNumberFormat="1"/>
    <xf numFmtId="0" fontId="1" fillId="0" borderId="0" xfId="5" applyNumberFormat="1"/>
    <xf numFmtId="49" fontId="12" fillId="9" borderId="12" xfId="0" quotePrefix="1" applyNumberFormat="1" applyFont="1" applyFill="1" applyBorder="1" applyAlignment="1">
      <alignment wrapText="1"/>
    </xf>
    <xf numFmtId="0" fontId="8" fillId="2" borderId="0" xfId="0" applyFont="1" applyFill="1" applyAlignment="1">
      <alignment horizontal="center"/>
    </xf>
  </cellXfs>
  <cellStyles count="6">
    <cellStyle name="Normální" xfId="0" builtinId="0"/>
    <cellStyle name="Normální 2" xfId="2" xr:uid="{00000000-0005-0000-0000-00002F000000}"/>
    <cellStyle name="Normální 3" xfId="3" xr:uid="{00000000-0005-0000-0000-000030000000}"/>
    <cellStyle name="Normální 4" xfId="4" xr:uid="{00000000-0005-0000-0000-000033000000}"/>
    <cellStyle name="Normální 5" xfId="5" xr:uid="{00000000-0005-0000-0000-000032000000}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</sheetPr>
  <dimension ref="B2:N14"/>
  <sheetViews>
    <sheetView showGridLines="0" workbookViewId="0">
      <selection activeCell="D5" sqref="D5"/>
    </sheetView>
  </sheetViews>
  <sheetFormatPr defaultRowHeight="15" x14ac:dyDescent="0.25"/>
  <cols>
    <col min="2" max="2" width="10.42578125" customWidth="1"/>
  </cols>
  <sheetData>
    <row r="2" spans="2:14" x14ac:dyDescent="0.25">
      <c r="B2" s="57" t="s">
        <v>142</v>
      </c>
    </row>
    <row r="3" spans="2:14" x14ac:dyDescent="0.25">
      <c r="B3" s="58" t="s">
        <v>138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2:14" x14ac:dyDescent="0.25">
      <c r="B4" t="s">
        <v>145</v>
      </c>
    </row>
    <row r="5" spans="2:14" x14ac:dyDescent="0.25">
      <c r="B5" t="s">
        <v>146</v>
      </c>
    </row>
    <row r="6" spans="2:14" x14ac:dyDescent="0.25">
      <c r="B6" t="s">
        <v>139</v>
      </c>
    </row>
    <row r="7" spans="2:14" x14ac:dyDescent="0.25">
      <c r="B7" t="s">
        <v>147</v>
      </c>
    </row>
    <row r="8" spans="2:14" x14ac:dyDescent="0.25">
      <c r="B8" t="s">
        <v>140</v>
      </c>
    </row>
    <row r="9" spans="2:14" x14ac:dyDescent="0.25">
      <c r="B9" t="s">
        <v>141</v>
      </c>
    </row>
    <row r="10" spans="2:14" x14ac:dyDescent="0.25">
      <c r="B10" t="s">
        <v>143</v>
      </c>
    </row>
    <row r="12" spans="2:14" x14ac:dyDescent="0.25">
      <c r="B12" s="23" t="s">
        <v>144</v>
      </c>
    </row>
    <row r="14" spans="2:14" x14ac:dyDescent="0.25">
      <c r="B14" s="59">
        <v>45329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C88"/>
  <sheetViews>
    <sheetView workbookViewId="0">
      <selection activeCell="B11" sqref="B11"/>
    </sheetView>
  </sheetViews>
  <sheetFormatPr defaultRowHeight="15" x14ac:dyDescent="0.25"/>
  <cols>
    <col min="1" max="1" width="7" bestFit="1" customWidth="1"/>
    <col min="2" max="2" width="102.140625" customWidth="1"/>
    <col min="3" max="3" width="10.5703125" bestFit="1" customWidth="1"/>
  </cols>
  <sheetData>
    <row r="1" spans="1:3" x14ac:dyDescent="0.25">
      <c r="A1" s="45" t="s">
        <v>35</v>
      </c>
      <c r="B1" s="46" t="s">
        <v>36</v>
      </c>
      <c r="C1" s="46" t="s">
        <v>129</v>
      </c>
    </row>
    <row r="2" spans="1:3" x14ac:dyDescent="0.25">
      <c r="A2" s="60" t="s">
        <v>116</v>
      </c>
      <c r="B2" s="61" t="s">
        <v>117</v>
      </c>
      <c r="C2" s="61" t="s">
        <v>137</v>
      </c>
    </row>
    <row r="3" spans="1:3" x14ac:dyDescent="0.25">
      <c r="A3" s="47" t="s">
        <v>118</v>
      </c>
      <c r="B3" s="48" t="s">
        <v>127</v>
      </c>
      <c r="C3" s="75" t="s">
        <v>228</v>
      </c>
    </row>
    <row r="4" spans="1:3" x14ac:dyDescent="0.25">
      <c r="A4" s="47" t="s">
        <v>119</v>
      </c>
      <c r="B4" s="48" t="s">
        <v>120</v>
      </c>
      <c r="C4" s="75" t="s">
        <v>228</v>
      </c>
    </row>
    <row r="5" spans="1:3" x14ac:dyDescent="0.25">
      <c r="A5" s="47" t="s">
        <v>148</v>
      </c>
      <c r="B5" s="48" t="s">
        <v>37</v>
      </c>
      <c r="C5" s="48">
        <v>1</v>
      </c>
    </row>
    <row r="6" spans="1:3" x14ac:dyDescent="0.25">
      <c r="A6" s="47" t="s">
        <v>149</v>
      </c>
      <c r="B6" s="48" t="s">
        <v>38</v>
      </c>
      <c r="C6" s="48">
        <v>1</v>
      </c>
    </row>
    <row r="7" spans="1:3" x14ac:dyDescent="0.25">
      <c r="A7" s="47" t="s">
        <v>150</v>
      </c>
      <c r="B7" s="48" t="s">
        <v>39</v>
      </c>
      <c r="C7" s="48">
        <v>1</v>
      </c>
    </row>
    <row r="8" spans="1:3" x14ac:dyDescent="0.25">
      <c r="A8" s="47" t="s">
        <v>151</v>
      </c>
      <c r="B8" s="48" t="s">
        <v>40</v>
      </c>
      <c r="C8" s="48">
        <v>1</v>
      </c>
    </row>
    <row r="9" spans="1:3" x14ac:dyDescent="0.25">
      <c r="A9" s="47" t="s">
        <v>151</v>
      </c>
      <c r="B9" s="49" t="s">
        <v>41</v>
      </c>
      <c r="C9" s="48">
        <v>1</v>
      </c>
    </row>
    <row r="10" spans="1:3" x14ac:dyDescent="0.25">
      <c r="A10" s="47" t="s">
        <v>151</v>
      </c>
      <c r="B10" s="49" t="s">
        <v>42</v>
      </c>
      <c r="C10" s="48">
        <v>1</v>
      </c>
    </row>
    <row r="11" spans="1:3" x14ac:dyDescent="0.25">
      <c r="A11" s="47" t="s">
        <v>152</v>
      </c>
      <c r="B11" s="48" t="s">
        <v>43</v>
      </c>
      <c r="C11" s="48">
        <v>1</v>
      </c>
    </row>
    <row r="12" spans="1:3" x14ac:dyDescent="0.25">
      <c r="A12" s="47" t="s">
        <v>153</v>
      </c>
      <c r="B12" s="48" t="s">
        <v>44</v>
      </c>
      <c r="C12" s="48">
        <v>1</v>
      </c>
    </row>
    <row r="13" spans="1:3" x14ac:dyDescent="0.25">
      <c r="A13" s="47" t="s">
        <v>154</v>
      </c>
      <c r="B13" s="48" t="s">
        <v>45</v>
      </c>
      <c r="C13" s="48">
        <v>1</v>
      </c>
    </row>
    <row r="14" spans="1:3" x14ac:dyDescent="0.25">
      <c r="A14" s="47" t="s">
        <v>155</v>
      </c>
      <c r="B14" s="48" t="s">
        <v>46</v>
      </c>
      <c r="C14" s="48">
        <v>1</v>
      </c>
    </row>
    <row r="15" spans="1:3" x14ac:dyDescent="0.25">
      <c r="A15" s="47" t="s">
        <v>156</v>
      </c>
      <c r="B15" s="48" t="s">
        <v>47</v>
      </c>
      <c r="C15" s="48">
        <v>1</v>
      </c>
    </row>
    <row r="16" spans="1:3" x14ac:dyDescent="0.25">
      <c r="A16" s="47" t="s">
        <v>157</v>
      </c>
      <c r="B16" s="48" t="s">
        <v>48</v>
      </c>
      <c r="C16" s="48">
        <v>1</v>
      </c>
    </row>
    <row r="17" spans="1:3" x14ac:dyDescent="0.25">
      <c r="A17" s="52" t="s">
        <v>158</v>
      </c>
      <c r="B17" s="53" t="s">
        <v>49</v>
      </c>
      <c r="C17" s="53" t="s">
        <v>130</v>
      </c>
    </row>
    <row r="18" spans="1:3" x14ac:dyDescent="0.25">
      <c r="A18" s="47" t="s">
        <v>159</v>
      </c>
      <c r="B18" s="48" t="s">
        <v>50</v>
      </c>
      <c r="C18" s="48">
        <v>1</v>
      </c>
    </row>
    <row r="19" spans="1:3" x14ac:dyDescent="0.25">
      <c r="A19" s="47" t="s">
        <v>160</v>
      </c>
      <c r="B19" s="48" t="s">
        <v>51</v>
      </c>
      <c r="C19" s="48">
        <v>1</v>
      </c>
    </row>
    <row r="20" spans="1:3" x14ac:dyDescent="0.25">
      <c r="A20" s="47" t="s">
        <v>161</v>
      </c>
      <c r="B20" s="48" t="s">
        <v>52</v>
      </c>
      <c r="C20" s="48">
        <v>1</v>
      </c>
    </row>
    <row r="21" spans="1:3" x14ac:dyDescent="0.25">
      <c r="A21" s="47" t="s">
        <v>162</v>
      </c>
      <c r="B21" s="48" t="s">
        <v>53</v>
      </c>
      <c r="C21" s="48">
        <v>1</v>
      </c>
    </row>
    <row r="22" spans="1:3" x14ac:dyDescent="0.25">
      <c r="A22" s="47" t="s">
        <v>163</v>
      </c>
      <c r="B22" s="48" t="s">
        <v>54</v>
      </c>
      <c r="C22" s="48">
        <v>1</v>
      </c>
    </row>
    <row r="23" spans="1:3" x14ac:dyDescent="0.25">
      <c r="A23" s="47" t="s">
        <v>164</v>
      </c>
      <c r="B23" s="48" t="s">
        <v>55</v>
      </c>
      <c r="C23" s="48">
        <v>1</v>
      </c>
    </row>
    <row r="24" spans="1:3" x14ac:dyDescent="0.25">
      <c r="A24" s="47" t="s">
        <v>165</v>
      </c>
      <c r="B24" s="48" t="s">
        <v>56</v>
      </c>
      <c r="C24" s="48">
        <v>1</v>
      </c>
    </row>
    <row r="25" spans="1:3" x14ac:dyDescent="0.25">
      <c r="A25" s="47" t="s">
        <v>166</v>
      </c>
      <c r="B25" s="48" t="s">
        <v>57</v>
      </c>
      <c r="C25" s="48">
        <v>1</v>
      </c>
    </row>
    <row r="26" spans="1:3" x14ac:dyDescent="0.25">
      <c r="A26" s="50" t="s">
        <v>167</v>
      </c>
      <c r="B26" s="51" t="s">
        <v>58</v>
      </c>
      <c r="C26" s="48">
        <v>1</v>
      </c>
    </row>
    <row r="27" spans="1:3" x14ac:dyDescent="0.25">
      <c r="A27" s="50" t="s">
        <v>168</v>
      </c>
      <c r="B27" s="51" t="s">
        <v>59</v>
      </c>
      <c r="C27" s="48">
        <v>1</v>
      </c>
    </row>
    <row r="28" spans="1:3" x14ac:dyDescent="0.25">
      <c r="A28" s="47" t="s">
        <v>169</v>
      </c>
      <c r="B28" s="48" t="s">
        <v>60</v>
      </c>
      <c r="C28" s="48">
        <v>1</v>
      </c>
    </row>
    <row r="29" spans="1:3" x14ac:dyDescent="0.25">
      <c r="A29" s="47" t="s">
        <v>170</v>
      </c>
      <c r="B29" s="48" t="s">
        <v>61</v>
      </c>
      <c r="C29" s="48">
        <v>1</v>
      </c>
    </row>
    <row r="30" spans="1:3" x14ac:dyDescent="0.25">
      <c r="A30" s="47" t="s">
        <v>171</v>
      </c>
      <c r="B30" s="48" t="s">
        <v>62</v>
      </c>
      <c r="C30" s="48">
        <v>1</v>
      </c>
    </row>
    <row r="31" spans="1:3" x14ac:dyDescent="0.25">
      <c r="A31" s="47" t="s">
        <v>172</v>
      </c>
      <c r="B31" s="48" t="s">
        <v>63</v>
      </c>
      <c r="C31" s="48">
        <v>1</v>
      </c>
    </row>
    <row r="32" spans="1:3" x14ac:dyDescent="0.25">
      <c r="A32" s="47" t="s">
        <v>173</v>
      </c>
      <c r="B32" s="48" t="s">
        <v>64</v>
      </c>
      <c r="C32" s="48">
        <v>1</v>
      </c>
    </row>
    <row r="33" spans="1:3" x14ac:dyDescent="0.25">
      <c r="A33" s="47" t="s">
        <v>174</v>
      </c>
      <c r="B33" s="48" t="s">
        <v>65</v>
      </c>
      <c r="C33" s="48">
        <v>1</v>
      </c>
    </row>
    <row r="34" spans="1:3" x14ac:dyDescent="0.25">
      <c r="A34" s="47" t="s">
        <v>175</v>
      </c>
      <c r="B34" s="48" t="s">
        <v>66</v>
      </c>
      <c r="C34" s="48">
        <v>1</v>
      </c>
    </row>
    <row r="35" spans="1:3" x14ac:dyDescent="0.25">
      <c r="A35" s="47" t="s">
        <v>176</v>
      </c>
      <c r="B35" s="48" t="s">
        <v>67</v>
      </c>
      <c r="C35" s="48">
        <v>1</v>
      </c>
    </row>
    <row r="36" spans="1:3" x14ac:dyDescent="0.25">
      <c r="A36" s="47" t="s">
        <v>177</v>
      </c>
      <c r="B36" s="48" t="s">
        <v>68</v>
      </c>
      <c r="C36" s="48">
        <v>1</v>
      </c>
    </row>
    <row r="37" spans="1:3" x14ac:dyDescent="0.25">
      <c r="A37" s="47" t="s">
        <v>178</v>
      </c>
      <c r="B37" s="48" t="s">
        <v>69</v>
      </c>
      <c r="C37" s="48">
        <v>1</v>
      </c>
    </row>
    <row r="38" spans="1:3" x14ac:dyDescent="0.25">
      <c r="A38" s="52" t="s">
        <v>179</v>
      </c>
      <c r="B38" s="53" t="s">
        <v>70</v>
      </c>
      <c r="C38" s="53" t="s">
        <v>131</v>
      </c>
    </row>
    <row r="39" spans="1:3" x14ac:dyDescent="0.25">
      <c r="A39" s="52" t="s">
        <v>180</v>
      </c>
      <c r="B39" s="53" t="s">
        <v>71</v>
      </c>
      <c r="C39" s="53" t="s">
        <v>131</v>
      </c>
    </row>
    <row r="40" spans="1:3" x14ac:dyDescent="0.25">
      <c r="A40" s="47" t="s">
        <v>181</v>
      </c>
      <c r="B40" s="48" t="s">
        <v>72</v>
      </c>
      <c r="C40" s="48">
        <v>1</v>
      </c>
    </row>
    <row r="41" spans="1:3" x14ac:dyDescent="0.25">
      <c r="A41" s="47" t="s">
        <v>182</v>
      </c>
      <c r="B41" s="48" t="s">
        <v>73</v>
      </c>
      <c r="C41" s="48">
        <v>1</v>
      </c>
    </row>
    <row r="42" spans="1:3" x14ac:dyDescent="0.25">
      <c r="A42" s="47" t="s">
        <v>183</v>
      </c>
      <c r="B42" s="48" t="s">
        <v>74</v>
      </c>
      <c r="C42" s="48">
        <v>1</v>
      </c>
    </row>
    <row r="43" spans="1:3" x14ac:dyDescent="0.25">
      <c r="A43" s="47" t="s">
        <v>184</v>
      </c>
      <c r="B43" s="48" t="s">
        <v>75</v>
      </c>
      <c r="C43" s="75" t="s">
        <v>229</v>
      </c>
    </row>
    <row r="44" spans="1:3" x14ac:dyDescent="0.25">
      <c r="A44" s="47" t="s">
        <v>185</v>
      </c>
      <c r="B44" s="48" t="s">
        <v>59</v>
      </c>
      <c r="C44" s="48">
        <v>1</v>
      </c>
    </row>
    <row r="45" spans="1:3" x14ac:dyDescent="0.25">
      <c r="A45" s="47" t="s">
        <v>186</v>
      </c>
      <c r="B45" s="48" t="s">
        <v>76</v>
      </c>
      <c r="C45" s="48" t="s">
        <v>134</v>
      </c>
    </row>
    <row r="46" spans="1:3" x14ac:dyDescent="0.25">
      <c r="A46" s="47" t="s">
        <v>187</v>
      </c>
      <c r="B46" s="48" t="s">
        <v>77</v>
      </c>
      <c r="C46" s="48" t="s">
        <v>134</v>
      </c>
    </row>
    <row r="47" spans="1:3" x14ac:dyDescent="0.25">
      <c r="A47" s="47" t="s">
        <v>188</v>
      </c>
      <c r="B47" s="48" t="s">
        <v>78</v>
      </c>
      <c r="C47" s="48" t="s">
        <v>134</v>
      </c>
    </row>
    <row r="48" spans="1:3" x14ac:dyDescent="0.25">
      <c r="A48" s="47" t="s">
        <v>189</v>
      </c>
      <c r="B48" s="48" t="s">
        <v>79</v>
      </c>
      <c r="C48" s="48" t="s">
        <v>134</v>
      </c>
    </row>
    <row r="49" spans="1:3" x14ac:dyDescent="0.25">
      <c r="A49" s="47" t="s">
        <v>190</v>
      </c>
      <c r="B49" s="48" t="s">
        <v>80</v>
      </c>
      <c r="C49" s="48" t="s">
        <v>134</v>
      </c>
    </row>
    <row r="50" spans="1:3" x14ac:dyDescent="0.25">
      <c r="A50" s="47" t="s">
        <v>191</v>
      </c>
      <c r="B50" s="48" t="s">
        <v>81</v>
      </c>
      <c r="C50" s="48" t="s">
        <v>134</v>
      </c>
    </row>
    <row r="51" spans="1:3" x14ac:dyDescent="0.25">
      <c r="A51" s="47" t="s">
        <v>192</v>
      </c>
      <c r="B51" s="48" t="s">
        <v>82</v>
      </c>
      <c r="C51" s="48" t="s">
        <v>134</v>
      </c>
    </row>
    <row r="52" spans="1:3" x14ac:dyDescent="0.25">
      <c r="A52" s="47" t="s">
        <v>193</v>
      </c>
      <c r="B52" s="48" t="s">
        <v>83</v>
      </c>
      <c r="C52" s="48" t="s">
        <v>134</v>
      </c>
    </row>
    <row r="53" spans="1:3" x14ac:dyDescent="0.25">
      <c r="A53" s="47" t="s">
        <v>194</v>
      </c>
      <c r="B53" s="48" t="s">
        <v>84</v>
      </c>
      <c r="C53" s="48" t="s">
        <v>134</v>
      </c>
    </row>
    <row r="54" spans="1:3" x14ac:dyDescent="0.25">
      <c r="A54" s="52" t="s">
        <v>195</v>
      </c>
      <c r="B54" s="53" t="s">
        <v>85</v>
      </c>
      <c r="C54" s="53" t="s">
        <v>133</v>
      </c>
    </row>
    <row r="55" spans="1:3" x14ac:dyDescent="0.25">
      <c r="A55" s="52" t="s">
        <v>196</v>
      </c>
      <c r="B55" s="53" t="s">
        <v>86</v>
      </c>
      <c r="C55" s="53" t="s">
        <v>133</v>
      </c>
    </row>
    <row r="56" spans="1:3" x14ac:dyDescent="0.25">
      <c r="A56" s="47" t="s">
        <v>197</v>
      </c>
      <c r="B56" s="48" t="s">
        <v>87</v>
      </c>
      <c r="C56" s="48" t="s">
        <v>134</v>
      </c>
    </row>
    <row r="57" spans="1:3" x14ac:dyDescent="0.25">
      <c r="A57" s="47" t="s">
        <v>198</v>
      </c>
      <c r="B57" s="48" t="s">
        <v>88</v>
      </c>
      <c r="C57" s="48" t="s">
        <v>134</v>
      </c>
    </row>
    <row r="58" spans="1:3" x14ac:dyDescent="0.25">
      <c r="A58" s="47" t="s">
        <v>199</v>
      </c>
      <c r="B58" s="48" t="s">
        <v>89</v>
      </c>
      <c r="C58" s="48" t="s">
        <v>134</v>
      </c>
    </row>
    <row r="59" spans="1:3" x14ac:dyDescent="0.25">
      <c r="A59" s="47" t="s">
        <v>200</v>
      </c>
      <c r="B59" s="48" t="s">
        <v>90</v>
      </c>
      <c r="C59" s="48" t="s">
        <v>132</v>
      </c>
    </row>
    <row r="60" spans="1:3" x14ac:dyDescent="0.25">
      <c r="A60" s="47" t="s">
        <v>201</v>
      </c>
      <c r="B60" s="48" t="s">
        <v>91</v>
      </c>
      <c r="C60" s="48">
        <v>1</v>
      </c>
    </row>
    <row r="61" spans="1:3" x14ac:dyDescent="0.25">
      <c r="A61" s="47" t="s">
        <v>202</v>
      </c>
      <c r="B61" s="48" t="s">
        <v>92</v>
      </c>
      <c r="C61" s="48">
        <v>1</v>
      </c>
    </row>
    <row r="62" spans="1:3" x14ac:dyDescent="0.25">
      <c r="A62" s="47" t="s">
        <v>203</v>
      </c>
      <c r="B62" s="48" t="s">
        <v>93</v>
      </c>
      <c r="C62" s="48">
        <v>1</v>
      </c>
    </row>
    <row r="63" spans="1:3" x14ac:dyDescent="0.25">
      <c r="A63" s="47" t="s">
        <v>204</v>
      </c>
      <c r="B63" s="48" t="s">
        <v>94</v>
      </c>
      <c r="C63" s="48">
        <v>1</v>
      </c>
    </row>
    <row r="64" spans="1:3" x14ac:dyDescent="0.25">
      <c r="A64" s="47" t="s">
        <v>205</v>
      </c>
      <c r="B64" s="48" t="s">
        <v>95</v>
      </c>
      <c r="C64" s="48">
        <v>1</v>
      </c>
    </row>
    <row r="65" spans="1:3" x14ac:dyDescent="0.25">
      <c r="A65" s="47" t="s">
        <v>206</v>
      </c>
      <c r="B65" s="48" t="s">
        <v>96</v>
      </c>
      <c r="C65" s="48">
        <v>1</v>
      </c>
    </row>
    <row r="66" spans="1:3" x14ac:dyDescent="0.25">
      <c r="A66" s="47" t="s">
        <v>207</v>
      </c>
      <c r="B66" s="48" t="s">
        <v>97</v>
      </c>
      <c r="C66" s="48">
        <v>1</v>
      </c>
    </row>
    <row r="67" spans="1:3" x14ac:dyDescent="0.25">
      <c r="A67" s="52" t="s">
        <v>208</v>
      </c>
      <c r="B67" s="53" t="s">
        <v>98</v>
      </c>
      <c r="C67" s="53" t="s">
        <v>135</v>
      </c>
    </row>
    <row r="68" spans="1:3" x14ac:dyDescent="0.25">
      <c r="A68" s="47" t="s">
        <v>209</v>
      </c>
      <c r="B68" s="48" t="s">
        <v>99</v>
      </c>
      <c r="C68" s="48">
        <v>1</v>
      </c>
    </row>
    <row r="69" spans="1:3" x14ac:dyDescent="0.25">
      <c r="A69" s="47" t="s">
        <v>121</v>
      </c>
      <c r="B69" s="48" t="s">
        <v>122</v>
      </c>
      <c r="C69" s="48">
        <v>1</v>
      </c>
    </row>
    <row r="70" spans="1:3" x14ac:dyDescent="0.25">
      <c r="A70" s="47" t="s">
        <v>210</v>
      </c>
      <c r="B70" s="48" t="s">
        <v>100</v>
      </c>
      <c r="C70" s="48">
        <v>1</v>
      </c>
    </row>
    <row r="71" spans="1:3" x14ac:dyDescent="0.25">
      <c r="A71" s="47" t="s">
        <v>211</v>
      </c>
      <c r="B71" s="48" t="s">
        <v>101</v>
      </c>
      <c r="C71" s="48">
        <v>1</v>
      </c>
    </row>
    <row r="72" spans="1:3" x14ac:dyDescent="0.25">
      <c r="A72" s="47" t="s">
        <v>212</v>
      </c>
      <c r="B72" s="51" t="s">
        <v>126</v>
      </c>
      <c r="C72" s="48">
        <v>1</v>
      </c>
    </row>
    <row r="73" spans="1:3" x14ac:dyDescent="0.25">
      <c r="A73" s="47" t="s">
        <v>213</v>
      </c>
      <c r="B73" s="48" t="s">
        <v>102</v>
      </c>
      <c r="C73" s="48">
        <v>1</v>
      </c>
    </row>
    <row r="74" spans="1:3" x14ac:dyDescent="0.25">
      <c r="A74" s="52" t="s">
        <v>214</v>
      </c>
      <c r="B74" s="53" t="s">
        <v>103</v>
      </c>
      <c r="C74" s="53" t="s">
        <v>136</v>
      </c>
    </row>
    <row r="75" spans="1:3" x14ac:dyDescent="0.25">
      <c r="A75" s="47" t="s">
        <v>215</v>
      </c>
      <c r="B75" s="48" t="s">
        <v>104</v>
      </c>
      <c r="C75" s="48">
        <v>1</v>
      </c>
    </row>
    <row r="76" spans="1:3" x14ac:dyDescent="0.25">
      <c r="A76" s="47" t="s">
        <v>216</v>
      </c>
      <c r="B76" s="48" t="s">
        <v>105</v>
      </c>
      <c r="C76" s="48">
        <v>1</v>
      </c>
    </row>
    <row r="77" spans="1:3" x14ac:dyDescent="0.25">
      <c r="A77" s="47" t="s">
        <v>217</v>
      </c>
      <c r="B77" s="48" t="s">
        <v>106</v>
      </c>
      <c r="C77" s="48">
        <v>1</v>
      </c>
    </row>
    <row r="78" spans="1:3" x14ac:dyDescent="0.25">
      <c r="A78" s="54" t="s">
        <v>123</v>
      </c>
      <c r="B78" s="55" t="s">
        <v>124</v>
      </c>
      <c r="C78" s="55" t="s">
        <v>137</v>
      </c>
    </row>
    <row r="79" spans="1:3" x14ac:dyDescent="0.25">
      <c r="A79" s="47" t="s">
        <v>218</v>
      </c>
      <c r="B79" s="48" t="s">
        <v>107</v>
      </c>
      <c r="C79" s="48">
        <v>1</v>
      </c>
    </row>
    <row r="80" spans="1:3" x14ac:dyDescent="0.25">
      <c r="A80" s="47" t="s">
        <v>219</v>
      </c>
      <c r="B80" s="48" t="s">
        <v>108</v>
      </c>
      <c r="C80" s="48">
        <v>1</v>
      </c>
    </row>
    <row r="81" spans="1:3" x14ac:dyDescent="0.25">
      <c r="A81" s="52" t="s">
        <v>220</v>
      </c>
      <c r="B81" s="53" t="s">
        <v>109</v>
      </c>
      <c r="C81" s="53" t="s">
        <v>136</v>
      </c>
    </row>
    <row r="82" spans="1:3" x14ac:dyDescent="0.25">
      <c r="A82" s="54" t="s">
        <v>221</v>
      </c>
      <c r="B82" s="55" t="s">
        <v>110</v>
      </c>
      <c r="C82" s="55" t="s">
        <v>137</v>
      </c>
    </row>
    <row r="83" spans="1:3" x14ac:dyDescent="0.25">
      <c r="A83" s="54" t="s">
        <v>222</v>
      </c>
      <c r="B83" s="55" t="s">
        <v>111</v>
      </c>
      <c r="C83" s="55" t="s">
        <v>137</v>
      </c>
    </row>
    <row r="84" spans="1:3" x14ac:dyDescent="0.25">
      <c r="A84" s="54" t="s">
        <v>223</v>
      </c>
      <c r="B84" s="55" t="s">
        <v>112</v>
      </c>
      <c r="C84" s="55" t="s">
        <v>137</v>
      </c>
    </row>
    <row r="85" spans="1:3" x14ac:dyDescent="0.25">
      <c r="A85" s="54" t="s">
        <v>224</v>
      </c>
      <c r="B85" s="55" t="s">
        <v>113</v>
      </c>
      <c r="C85" s="55" t="s">
        <v>137</v>
      </c>
    </row>
    <row r="86" spans="1:3" x14ac:dyDescent="0.25">
      <c r="A86" s="54" t="s">
        <v>225</v>
      </c>
      <c r="B86" s="55" t="s">
        <v>114</v>
      </c>
      <c r="C86" s="55" t="s">
        <v>137</v>
      </c>
    </row>
    <row r="87" spans="1:3" x14ac:dyDescent="0.25">
      <c r="A87" s="54" t="s">
        <v>125</v>
      </c>
      <c r="B87" s="55" t="s">
        <v>128</v>
      </c>
      <c r="C87" s="55" t="s">
        <v>137</v>
      </c>
    </row>
    <row r="88" spans="1:3" x14ac:dyDescent="0.25">
      <c r="A88" s="54" t="s">
        <v>226</v>
      </c>
      <c r="B88" s="56" t="s">
        <v>115</v>
      </c>
      <c r="C88" s="55" t="s">
        <v>137</v>
      </c>
    </row>
  </sheetData>
  <autoFilter ref="A1:C88" xr:uid="{00000000-0009-0000-0000-000009000000}">
    <sortState ref="A2:C88">
      <sortCondition ref="A1:A88"/>
    </sortState>
  </autoFilter>
  <sortState ref="A2:B88">
    <sortCondition ref="A2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N24"/>
  <sheetViews>
    <sheetView workbookViewId="0">
      <selection activeCell="G18" sqref="G18"/>
    </sheetView>
  </sheetViews>
  <sheetFormatPr defaultRowHeight="15" x14ac:dyDescent="0.25"/>
  <cols>
    <col min="1" max="2" width="11.85546875" bestFit="1" customWidth="1"/>
    <col min="3" max="3" width="12.28515625" bestFit="1" customWidth="1"/>
    <col min="4" max="4" width="11" bestFit="1" customWidth="1"/>
    <col min="5" max="5" width="10.85546875" bestFit="1" customWidth="1"/>
    <col min="6" max="6" width="10" bestFit="1" customWidth="1"/>
    <col min="7" max="7" width="10.85546875" bestFit="1" customWidth="1"/>
    <col min="8" max="8" width="10" bestFit="1" customWidth="1"/>
    <col min="9" max="9" width="8.85546875" bestFit="1" customWidth="1"/>
    <col min="10" max="10" width="8.7109375" bestFit="1" customWidth="1"/>
    <col min="12" max="12" width="8.7109375" bestFit="1" customWidth="1"/>
    <col min="13" max="13" width="7.85546875" bestFit="1" customWidth="1"/>
    <col min="14" max="14" width="10.140625" bestFit="1" customWidth="1"/>
  </cols>
  <sheetData>
    <row r="1" spans="1:14" x14ac:dyDescent="0.25">
      <c r="A1" s="76" t="s">
        <v>0</v>
      </c>
      <c r="B1" s="76"/>
      <c r="C1" s="76"/>
      <c r="D1" s="76"/>
      <c r="E1" s="76"/>
    </row>
    <row r="3" spans="1:14" x14ac:dyDescent="0.25">
      <c r="A3" s="12" t="s">
        <v>22</v>
      </c>
      <c r="B3" s="12"/>
      <c r="C3" s="12"/>
      <c r="D3" s="12"/>
    </row>
    <row r="5" spans="1:14" ht="45" x14ac:dyDescent="0.25">
      <c r="A5" s="1" t="s">
        <v>15</v>
      </c>
      <c r="B5" s="1" t="s">
        <v>2</v>
      </c>
      <c r="C5" s="2" t="s">
        <v>3</v>
      </c>
      <c r="D5" s="1" t="s">
        <v>4</v>
      </c>
      <c r="E5" s="3" t="s">
        <v>5</v>
      </c>
      <c r="F5" s="1" t="s">
        <v>6</v>
      </c>
      <c r="G5" s="3" t="s">
        <v>7</v>
      </c>
      <c r="H5" s="4" t="s">
        <v>8</v>
      </c>
      <c r="I5" s="3" t="s">
        <v>9</v>
      </c>
      <c r="J5" s="1" t="s">
        <v>10</v>
      </c>
      <c r="K5" s="3" t="s">
        <v>11</v>
      </c>
      <c r="L5" s="3" t="s">
        <v>12</v>
      </c>
      <c r="M5" s="1" t="s">
        <v>13</v>
      </c>
      <c r="N5" s="1" t="s">
        <v>14</v>
      </c>
    </row>
    <row r="6" spans="1:14" x14ac:dyDescent="0.25">
      <c r="A6" s="6" t="s">
        <v>1</v>
      </c>
      <c r="B6" s="6" t="s">
        <v>16</v>
      </c>
      <c r="C6" s="7">
        <v>1002471903</v>
      </c>
      <c r="D6" s="7">
        <v>935987</v>
      </c>
      <c r="E6" s="7">
        <v>560517071</v>
      </c>
      <c r="F6" s="7">
        <v>73744682</v>
      </c>
      <c r="G6" s="7">
        <v>368210150</v>
      </c>
      <c r="H6" s="7">
        <v>419.52500000000003</v>
      </c>
      <c r="I6" s="8">
        <f t="shared" ref="I6:I12" si="0">ROUND(C6/H6,0)</f>
        <v>2389540</v>
      </c>
      <c r="J6" s="8">
        <f t="shared" ref="J6:J12" si="1">ROUND(D6/H6,0)</f>
        <v>2231</v>
      </c>
      <c r="K6" s="8">
        <f>ROUND((E6+F6)/H6,0)</f>
        <v>1511857</v>
      </c>
      <c r="L6" s="8">
        <f>ROUND(G6/H6,0)</f>
        <v>877683</v>
      </c>
      <c r="M6" s="9">
        <f t="shared" ref="M6:M12" si="2">(E6+F6)/C6</f>
        <v>0.63269778544606248</v>
      </c>
      <c r="N6" s="9">
        <f t="shared" ref="N6:N12" si="3">G6/C6</f>
        <v>0.36730221455393747</v>
      </c>
    </row>
    <row r="7" spans="1:14" x14ac:dyDescent="0.25">
      <c r="A7" s="10" t="s">
        <v>17</v>
      </c>
      <c r="B7" s="10" t="s">
        <v>16</v>
      </c>
      <c r="C7" s="11"/>
      <c r="D7" s="11"/>
      <c r="E7" s="11"/>
      <c r="F7" s="11"/>
      <c r="G7" s="11"/>
      <c r="H7" s="11"/>
      <c r="I7" s="17" t="e">
        <f t="shared" si="0"/>
        <v>#DIV/0!</v>
      </c>
      <c r="J7" s="17" t="e">
        <f t="shared" si="1"/>
        <v>#DIV/0!</v>
      </c>
      <c r="K7" s="17" t="e">
        <f t="shared" ref="K7:K9" si="4">ROUND((E7+F7)/H7,0)</f>
        <v>#DIV/0!</v>
      </c>
      <c r="L7" s="17" t="e">
        <f t="shared" ref="L7:L9" si="5">ROUND(G7/H7,0)</f>
        <v>#DIV/0!</v>
      </c>
      <c r="M7" s="18" t="e">
        <f t="shared" si="2"/>
        <v>#DIV/0!</v>
      </c>
      <c r="N7" s="18" t="e">
        <f t="shared" si="3"/>
        <v>#DIV/0!</v>
      </c>
    </row>
    <row r="8" spans="1:14" x14ac:dyDescent="0.25">
      <c r="A8" s="6" t="s">
        <v>18</v>
      </c>
      <c r="B8" s="6" t="s">
        <v>16</v>
      </c>
      <c r="C8" s="7"/>
      <c r="D8" s="7"/>
      <c r="E8" s="7"/>
      <c r="F8" s="7"/>
      <c r="G8" s="7"/>
      <c r="H8" s="7"/>
      <c r="I8" s="19" t="e">
        <f t="shared" si="0"/>
        <v>#DIV/0!</v>
      </c>
      <c r="J8" s="19" t="e">
        <f t="shared" si="1"/>
        <v>#DIV/0!</v>
      </c>
      <c r="K8" s="19" t="e">
        <f t="shared" si="4"/>
        <v>#DIV/0!</v>
      </c>
      <c r="L8" s="19" t="e">
        <f t="shared" si="5"/>
        <v>#DIV/0!</v>
      </c>
      <c r="M8" s="20" t="e">
        <f t="shared" si="2"/>
        <v>#DIV/0!</v>
      </c>
      <c r="N8" s="20" t="e">
        <f t="shared" si="3"/>
        <v>#DIV/0!</v>
      </c>
    </row>
    <row r="9" spans="1:14" x14ac:dyDescent="0.25">
      <c r="A9" s="10" t="s">
        <v>19</v>
      </c>
      <c r="B9" s="10" t="s">
        <v>16</v>
      </c>
      <c r="C9" s="11"/>
      <c r="D9" s="11"/>
      <c r="E9" s="11"/>
      <c r="F9" s="11"/>
      <c r="G9" s="11"/>
      <c r="H9" s="11"/>
      <c r="I9" s="17" t="e">
        <f t="shared" si="0"/>
        <v>#DIV/0!</v>
      </c>
      <c r="J9" s="17" t="e">
        <f t="shared" si="1"/>
        <v>#DIV/0!</v>
      </c>
      <c r="K9" s="17" t="e">
        <f t="shared" si="4"/>
        <v>#DIV/0!</v>
      </c>
      <c r="L9" s="17" t="e">
        <f t="shared" si="5"/>
        <v>#DIV/0!</v>
      </c>
      <c r="M9" s="18" t="e">
        <f t="shared" si="2"/>
        <v>#DIV/0!</v>
      </c>
      <c r="N9" s="18" t="e">
        <f t="shared" si="3"/>
        <v>#DIV/0!</v>
      </c>
    </row>
    <row r="10" spans="1:14" x14ac:dyDescent="0.25">
      <c r="A10" s="6" t="s">
        <v>20</v>
      </c>
      <c r="B10" s="6" t="s">
        <v>16</v>
      </c>
      <c r="C10" s="7"/>
      <c r="D10" s="7"/>
      <c r="E10" s="7"/>
      <c r="F10" s="7"/>
      <c r="G10" s="7"/>
      <c r="H10" s="7"/>
      <c r="I10" s="19" t="e">
        <f t="shared" si="0"/>
        <v>#DIV/0!</v>
      </c>
      <c r="J10" s="19" t="e">
        <f t="shared" si="1"/>
        <v>#DIV/0!</v>
      </c>
      <c r="K10" s="19" t="e">
        <f t="shared" ref="K10:K11" si="6">ROUND((E10+F10)/H10,0)</f>
        <v>#DIV/0!</v>
      </c>
      <c r="L10" s="19" t="e">
        <f t="shared" ref="L10:L11" si="7">ROUND(G10/H10,0)</f>
        <v>#DIV/0!</v>
      </c>
      <c r="M10" s="20" t="e">
        <f t="shared" si="2"/>
        <v>#DIV/0!</v>
      </c>
      <c r="N10" s="20" t="e">
        <f t="shared" si="3"/>
        <v>#DIV/0!</v>
      </c>
    </row>
    <row r="11" spans="1:14" x14ac:dyDescent="0.25">
      <c r="A11" s="10" t="s">
        <v>21</v>
      </c>
      <c r="B11" s="10" t="s">
        <v>16</v>
      </c>
      <c r="C11" s="11"/>
      <c r="D11" s="11"/>
      <c r="E11" s="11"/>
      <c r="F11" s="11"/>
      <c r="G11" s="11"/>
      <c r="H11" s="11"/>
      <c r="I11" s="17" t="e">
        <f t="shared" si="0"/>
        <v>#DIV/0!</v>
      </c>
      <c r="J11" s="17" t="e">
        <f t="shared" si="1"/>
        <v>#DIV/0!</v>
      </c>
      <c r="K11" s="17" t="e">
        <f t="shared" si="6"/>
        <v>#DIV/0!</v>
      </c>
      <c r="L11" s="17" t="e">
        <f t="shared" si="7"/>
        <v>#DIV/0!</v>
      </c>
      <c r="M11" s="18" t="e">
        <f t="shared" si="2"/>
        <v>#DIV/0!</v>
      </c>
      <c r="N11" s="18" t="e">
        <f t="shared" si="3"/>
        <v>#DIV/0!</v>
      </c>
    </row>
    <row r="12" spans="1:14" x14ac:dyDescent="0.25">
      <c r="A12" s="6" t="s">
        <v>24</v>
      </c>
      <c r="B12" s="6" t="s">
        <v>16</v>
      </c>
      <c r="C12" s="7"/>
      <c r="D12" s="7"/>
      <c r="E12" s="7"/>
      <c r="F12" s="7"/>
      <c r="G12" s="7"/>
      <c r="H12" s="7"/>
      <c r="I12" s="19" t="e">
        <f t="shared" si="0"/>
        <v>#DIV/0!</v>
      </c>
      <c r="J12" s="19" t="e">
        <f t="shared" si="1"/>
        <v>#DIV/0!</v>
      </c>
      <c r="K12" s="19" t="e">
        <f t="shared" ref="K12" si="8">ROUND((E12+F12)/H12,0)</f>
        <v>#DIV/0!</v>
      </c>
      <c r="L12" s="19" t="e">
        <f t="shared" ref="L12" si="9">ROUND(G12/H12,0)</f>
        <v>#DIV/0!</v>
      </c>
      <c r="M12" s="20" t="e">
        <f t="shared" si="2"/>
        <v>#DIV/0!</v>
      </c>
      <c r="N12" s="20" t="e">
        <f t="shared" si="3"/>
        <v>#DIV/0!</v>
      </c>
    </row>
    <row r="15" spans="1:14" x14ac:dyDescent="0.25">
      <c r="A15" s="12" t="s">
        <v>22</v>
      </c>
      <c r="B15" s="12"/>
      <c r="C15" s="12"/>
      <c r="D15" s="12"/>
    </row>
    <row r="17" spans="1:14" ht="45" x14ac:dyDescent="0.25">
      <c r="A17" s="1" t="s">
        <v>15</v>
      </c>
      <c r="B17" s="1" t="s">
        <v>2</v>
      </c>
      <c r="C17" s="2" t="s">
        <v>3</v>
      </c>
      <c r="D17" s="1" t="s">
        <v>4</v>
      </c>
      <c r="E17" s="3" t="s">
        <v>5</v>
      </c>
      <c r="F17" s="1" t="s">
        <v>6</v>
      </c>
      <c r="G17" s="3" t="s">
        <v>7</v>
      </c>
      <c r="H17" s="4" t="s">
        <v>8</v>
      </c>
      <c r="I17" s="3" t="s">
        <v>9</v>
      </c>
      <c r="J17" s="1" t="s">
        <v>10</v>
      </c>
      <c r="K17" s="3" t="s">
        <v>11</v>
      </c>
      <c r="L17" s="3" t="s">
        <v>12</v>
      </c>
      <c r="M17" s="1" t="s">
        <v>13</v>
      </c>
      <c r="N17" s="1" t="s">
        <v>14</v>
      </c>
    </row>
    <row r="18" spans="1:14" x14ac:dyDescent="0.25">
      <c r="A18" s="16" t="s">
        <v>1</v>
      </c>
      <c r="B18" s="16" t="s">
        <v>23</v>
      </c>
      <c r="C18" s="13">
        <v>793177977</v>
      </c>
      <c r="D18" s="13">
        <v>898650</v>
      </c>
      <c r="E18" s="13">
        <v>560467961</v>
      </c>
      <c r="F18" s="13">
        <v>71212076</v>
      </c>
      <c r="G18" s="13">
        <v>161497940</v>
      </c>
      <c r="H18" s="13">
        <v>327.27500000000003</v>
      </c>
      <c r="I18" s="14">
        <f t="shared" ref="I18:I24" si="10">ROUND(C18/H18,0)</f>
        <v>2423583</v>
      </c>
      <c r="J18" s="14">
        <f t="shared" ref="J18:J24" si="11">ROUND(D18/H18,0)</f>
        <v>2746</v>
      </c>
      <c r="K18" s="14">
        <f t="shared" ref="K18:K24" si="12">ROUND((E18+F18)/H18,0)</f>
        <v>1930120</v>
      </c>
      <c r="L18" s="14">
        <f t="shared" ref="L18:L24" si="13">ROUND(G18/H18,0)</f>
        <v>493463</v>
      </c>
      <c r="M18" s="15">
        <f t="shared" ref="M18:M24" si="14">(E18+F18)/C18</f>
        <v>0.79639129592222657</v>
      </c>
      <c r="N18" s="15">
        <f t="shared" ref="N18:N24" si="15">G18/C18</f>
        <v>0.20360870407777346</v>
      </c>
    </row>
    <row r="19" spans="1:14" x14ac:dyDescent="0.25">
      <c r="A19" s="10" t="s">
        <v>17</v>
      </c>
      <c r="B19" s="10" t="s">
        <v>23</v>
      </c>
      <c r="C19" s="11"/>
      <c r="D19" s="11"/>
      <c r="E19" s="11"/>
      <c r="F19" s="11"/>
      <c r="G19" s="11"/>
      <c r="H19" s="11"/>
      <c r="I19" s="17" t="e">
        <f t="shared" si="10"/>
        <v>#DIV/0!</v>
      </c>
      <c r="J19" s="17" t="e">
        <f t="shared" si="11"/>
        <v>#DIV/0!</v>
      </c>
      <c r="K19" s="17" t="e">
        <f t="shared" si="12"/>
        <v>#DIV/0!</v>
      </c>
      <c r="L19" s="17" t="e">
        <f t="shared" si="13"/>
        <v>#DIV/0!</v>
      </c>
      <c r="M19" s="18" t="e">
        <f t="shared" si="14"/>
        <v>#DIV/0!</v>
      </c>
      <c r="N19" s="18" t="e">
        <f t="shared" si="15"/>
        <v>#DIV/0!</v>
      </c>
    </row>
    <row r="20" spans="1:14" x14ac:dyDescent="0.25">
      <c r="A20" s="16" t="s">
        <v>18</v>
      </c>
      <c r="B20" s="16" t="s">
        <v>23</v>
      </c>
      <c r="C20" s="13"/>
      <c r="D20" s="13"/>
      <c r="E20" s="13"/>
      <c r="F20" s="13"/>
      <c r="G20" s="13"/>
      <c r="H20" s="13"/>
      <c r="I20" s="21" t="e">
        <f t="shared" si="10"/>
        <v>#DIV/0!</v>
      </c>
      <c r="J20" s="21" t="e">
        <f t="shared" si="11"/>
        <v>#DIV/0!</v>
      </c>
      <c r="K20" s="21" t="e">
        <f t="shared" si="12"/>
        <v>#DIV/0!</v>
      </c>
      <c r="L20" s="21" t="e">
        <f t="shared" si="13"/>
        <v>#DIV/0!</v>
      </c>
      <c r="M20" s="22" t="e">
        <f t="shared" si="14"/>
        <v>#DIV/0!</v>
      </c>
      <c r="N20" s="22" t="e">
        <f t="shared" si="15"/>
        <v>#DIV/0!</v>
      </c>
    </row>
    <row r="21" spans="1:14" x14ac:dyDescent="0.25">
      <c r="A21" s="10" t="s">
        <v>19</v>
      </c>
      <c r="B21" s="10" t="s">
        <v>23</v>
      </c>
      <c r="C21" s="11"/>
      <c r="D21" s="11"/>
      <c r="E21" s="11"/>
      <c r="F21" s="11"/>
      <c r="G21" s="11"/>
      <c r="H21" s="11"/>
      <c r="I21" s="17" t="e">
        <f t="shared" si="10"/>
        <v>#DIV/0!</v>
      </c>
      <c r="J21" s="17" t="e">
        <f t="shared" si="11"/>
        <v>#DIV/0!</v>
      </c>
      <c r="K21" s="17" t="e">
        <f t="shared" si="12"/>
        <v>#DIV/0!</v>
      </c>
      <c r="L21" s="17" t="e">
        <f t="shared" si="13"/>
        <v>#DIV/0!</v>
      </c>
      <c r="M21" s="18" t="e">
        <f t="shared" si="14"/>
        <v>#DIV/0!</v>
      </c>
      <c r="N21" s="18" t="e">
        <f t="shared" si="15"/>
        <v>#DIV/0!</v>
      </c>
    </row>
    <row r="22" spans="1:14" x14ac:dyDescent="0.25">
      <c r="A22" s="16" t="s">
        <v>20</v>
      </c>
      <c r="B22" s="16" t="s">
        <v>23</v>
      </c>
      <c r="C22" s="13"/>
      <c r="D22" s="13"/>
      <c r="E22" s="13"/>
      <c r="F22" s="13"/>
      <c r="G22" s="13"/>
      <c r="H22" s="13"/>
      <c r="I22" s="21" t="e">
        <f t="shared" si="10"/>
        <v>#DIV/0!</v>
      </c>
      <c r="J22" s="21" t="e">
        <f t="shared" si="11"/>
        <v>#DIV/0!</v>
      </c>
      <c r="K22" s="21" t="e">
        <f t="shared" si="12"/>
        <v>#DIV/0!</v>
      </c>
      <c r="L22" s="21" t="e">
        <f t="shared" si="13"/>
        <v>#DIV/0!</v>
      </c>
      <c r="M22" s="22" t="e">
        <f t="shared" si="14"/>
        <v>#DIV/0!</v>
      </c>
      <c r="N22" s="22" t="e">
        <f t="shared" si="15"/>
        <v>#DIV/0!</v>
      </c>
    </row>
    <row r="23" spans="1:14" x14ac:dyDescent="0.25">
      <c r="A23" s="10" t="s">
        <v>21</v>
      </c>
      <c r="B23" s="10" t="s">
        <v>23</v>
      </c>
      <c r="C23" s="11"/>
      <c r="D23" s="11"/>
      <c r="E23" s="11"/>
      <c r="F23" s="11"/>
      <c r="G23" s="11"/>
      <c r="H23" s="11"/>
      <c r="I23" s="17" t="e">
        <f t="shared" si="10"/>
        <v>#DIV/0!</v>
      </c>
      <c r="J23" s="17" t="e">
        <f t="shared" si="11"/>
        <v>#DIV/0!</v>
      </c>
      <c r="K23" s="17" t="e">
        <f t="shared" si="12"/>
        <v>#DIV/0!</v>
      </c>
      <c r="L23" s="17" t="e">
        <f t="shared" si="13"/>
        <v>#DIV/0!</v>
      </c>
      <c r="M23" s="18" t="e">
        <f t="shared" si="14"/>
        <v>#DIV/0!</v>
      </c>
      <c r="N23" s="18" t="e">
        <f t="shared" si="15"/>
        <v>#DIV/0!</v>
      </c>
    </row>
    <row r="24" spans="1:14" x14ac:dyDescent="0.25">
      <c r="A24" s="16" t="s">
        <v>24</v>
      </c>
      <c r="B24" s="16" t="s">
        <v>23</v>
      </c>
      <c r="C24" s="13"/>
      <c r="D24" s="13"/>
      <c r="E24" s="13"/>
      <c r="F24" s="13"/>
      <c r="G24" s="13"/>
      <c r="H24" s="13"/>
      <c r="I24" s="21" t="e">
        <f t="shared" si="10"/>
        <v>#DIV/0!</v>
      </c>
      <c r="J24" s="21" t="e">
        <f t="shared" si="11"/>
        <v>#DIV/0!</v>
      </c>
      <c r="K24" s="21" t="e">
        <f t="shared" si="12"/>
        <v>#DIV/0!</v>
      </c>
      <c r="L24" s="21" t="e">
        <f t="shared" si="13"/>
        <v>#DIV/0!</v>
      </c>
      <c r="M24" s="22" t="e">
        <f t="shared" si="14"/>
        <v>#DIV/0!</v>
      </c>
      <c r="N24" s="22" t="e">
        <f t="shared" si="15"/>
        <v>#DIV/0!</v>
      </c>
    </row>
  </sheetData>
  <mergeCells count="1">
    <mergeCell ref="A1:E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15"/>
  <sheetViews>
    <sheetView workbookViewId="0">
      <selection activeCell="G8" sqref="G8"/>
    </sheetView>
  </sheetViews>
  <sheetFormatPr defaultColWidth="15.28515625" defaultRowHeight="15" x14ac:dyDescent="0.25"/>
  <cols>
    <col min="1" max="1" width="8.7109375" customWidth="1"/>
    <col min="2" max="2" width="12.28515625" bestFit="1" customWidth="1"/>
    <col min="3" max="3" width="12.140625" bestFit="1" customWidth="1"/>
    <col min="4" max="4" width="10.85546875" bestFit="1" customWidth="1"/>
    <col min="5" max="6" width="14" bestFit="1" customWidth="1"/>
    <col min="7" max="7" width="7.42578125" bestFit="1" customWidth="1"/>
    <col min="8" max="8" width="9.85546875" bestFit="1" customWidth="1"/>
    <col min="9" max="9" width="8.7109375" bestFit="1" customWidth="1"/>
    <col min="10" max="10" width="12.140625" bestFit="1" customWidth="1"/>
    <col min="11" max="11" width="11.7109375" bestFit="1" customWidth="1"/>
    <col min="12" max="13" width="13.42578125" bestFit="1" customWidth="1"/>
    <col min="14" max="14" width="34.7109375" bestFit="1" customWidth="1"/>
  </cols>
  <sheetData>
    <row r="2" spans="1:14" x14ac:dyDescent="0.25">
      <c r="A2" s="76" t="s">
        <v>25</v>
      </c>
      <c r="B2" s="76"/>
      <c r="C2" s="76"/>
      <c r="D2" s="76"/>
      <c r="E2" s="76"/>
      <c r="F2" s="76"/>
      <c r="G2" s="76"/>
      <c r="H2" s="44"/>
      <c r="I2" s="44"/>
      <c r="J2" s="44"/>
      <c r="K2" s="44"/>
      <c r="L2" s="44"/>
      <c r="M2" s="44"/>
      <c r="N2" s="44"/>
    </row>
    <row r="5" spans="1:14" ht="30" x14ac:dyDescent="0.25">
      <c r="A5" s="1" t="s">
        <v>2</v>
      </c>
      <c r="B5" s="2" t="s">
        <v>3</v>
      </c>
      <c r="C5" s="1" t="s">
        <v>4</v>
      </c>
      <c r="D5" s="3" t="s">
        <v>5</v>
      </c>
      <c r="E5" s="1" t="s">
        <v>6</v>
      </c>
      <c r="F5" s="3" t="s">
        <v>7</v>
      </c>
      <c r="G5" s="4" t="s">
        <v>8</v>
      </c>
      <c r="H5" s="3" t="s">
        <v>9</v>
      </c>
      <c r="I5" s="1" t="s">
        <v>10</v>
      </c>
      <c r="J5" s="3" t="s">
        <v>11</v>
      </c>
      <c r="K5" s="3" t="s">
        <v>12</v>
      </c>
      <c r="L5" s="1" t="s">
        <v>13</v>
      </c>
      <c r="M5" s="1" t="s">
        <v>14</v>
      </c>
      <c r="N5" s="1" t="s">
        <v>2</v>
      </c>
    </row>
    <row r="6" spans="1:14" x14ac:dyDescent="0.25">
      <c r="A6" s="24">
        <v>1</v>
      </c>
      <c r="B6" s="25">
        <v>335287497</v>
      </c>
      <c r="C6" s="25">
        <v>485803</v>
      </c>
      <c r="D6" s="25">
        <v>230352497</v>
      </c>
      <c r="E6" s="25">
        <v>45258854</v>
      </c>
      <c r="F6" s="25">
        <v>59676146</v>
      </c>
      <c r="G6" s="25">
        <v>159.80000000000004</v>
      </c>
      <c r="H6" s="25">
        <f>ROUND(B6/G6,0)</f>
        <v>2098170</v>
      </c>
      <c r="I6" s="25">
        <f>ROUND(C6/G6,0)</f>
        <v>3040</v>
      </c>
      <c r="J6" s="25">
        <f>ROUND((D6+E6)/G6,0)</f>
        <v>1724727</v>
      </c>
      <c r="K6" s="25">
        <f>ROUND(F6/G6,0)</f>
        <v>373443</v>
      </c>
      <c r="L6" s="39">
        <f>(D6+E6)/B6</f>
        <v>0.82201499747543527</v>
      </c>
      <c r="M6" s="39">
        <f>F6/B6</f>
        <v>0.17798500252456476</v>
      </c>
      <c r="N6" s="32" t="s">
        <v>27</v>
      </c>
    </row>
    <row r="7" spans="1:14" x14ac:dyDescent="0.25">
      <c r="A7" s="26">
        <v>2</v>
      </c>
      <c r="B7" s="25">
        <v>28490668</v>
      </c>
      <c r="C7" s="25">
        <v>661</v>
      </c>
      <c r="D7" s="25">
        <v>19761311</v>
      </c>
      <c r="E7" s="25">
        <v>90097</v>
      </c>
      <c r="F7" s="25">
        <v>8639260</v>
      </c>
      <c r="G7" s="25">
        <v>1.8</v>
      </c>
      <c r="H7" s="25">
        <f t="shared" ref="H7:H13" si="0">ROUND(B7/G7,0)</f>
        <v>15828149</v>
      </c>
      <c r="I7" s="25">
        <f t="shared" ref="I7:I13" si="1">ROUND(C7/G7,0)</f>
        <v>367</v>
      </c>
      <c r="J7" s="25">
        <f t="shared" ref="J7:J15" si="2">ROUND((D7+E7)/G7,0)</f>
        <v>11028560</v>
      </c>
      <c r="K7" s="25">
        <f>ROUND(F7/G7,0)</f>
        <v>4799589</v>
      </c>
      <c r="L7" s="39">
        <f t="shared" ref="L7:L13" si="3">(D7+E7)/B7</f>
        <v>0.69676878057053626</v>
      </c>
      <c r="M7" s="39">
        <f t="shared" ref="M7:M13" si="4">F7/B7</f>
        <v>0.30323121942946368</v>
      </c>
      <c r="N7" s="33" t="s">
        <v>28</v>
      </c>
    </row>
    <row r="8" spans="1:14" x14ac:dyDescent="0.25">
      <c r="A8" s="26">
        <v>3</v>
      </c>
      <c r="B8" s="25">
        <v>241646689</v>
      </c>
      <c r="C8" s="25">
        <v>86984</v>
      </c>
      <c r="D8" s="25">
        <v>231860320</v>
      </c>
      <c r="E8" s="25">
        <v>1121920</v>
      </c>
      <c r="F8" s="25">
        <v>8664449</v>
      </c>
      <c r="G8" s="25">
        <v>15.3</v>
      </c>
      <c r="H8" s="25">
        <f t="shared" si="0"/>
        <v>15793901</v>
      </c>
      <c r="I8" s="25">
        <f t="shared" si="1"/>
        <v>5685</v>
      </c>
      <c r="J8" s="25">
        <f t="shared" si="2"/>
        <v>15227597</v>
      </c>
      <c r="K8" s="25">
        <f t="shared" ref="K8:K15" si="5">ROUND(F8/G8,0)</f>
        <v>566304</v>
      </c>
      <c r="L8" s="39">
        <f t="shared" si="3"/>
        <v>0.9641441435185566</v>
      </c>
      <c r="M8" s="39">
        <f t="shared" si="4"/>
        <v>3.5855856481443453E-2</v>
      </c>
      <c r="N8" s="33" t="s">
        <v>29</v>
      </c>
    </row>
    <row r="9" spans="1:14" x14ac:dyDescent="0.25">
      <c r="A9" s="26">
        <v>4</v>
      </c>
      <c r="B9" s="25">
        <v>51799340</v>
      </c>
      <c r="C9" s="25">
        <v>167731</v>
      </c>
      <c r="D9" s="25">
        <v>47711931</v>
      </c>
      <c r="E9" s="25">
        <v>1134095</v>
      </c>
      <c r="F9" s="25">
        <v>2953314</v>
      </c>
      <c r="G9" s="25">
        <v>41.975000000000001</v>
      </c>
      <c r="H9" s="25">
        <f t="shared" si="0"/>
        <v>1234052</v>
      </c>
      <c r="I9" s="25">
        <f t="shared" si="1"/>
        <v>3996</v>
      </c>
      <c r="J9" s="25">
        <f t="shared" si="2"/>
        <v>1163693</v>
      </c>
      <c r="K9" s="25">
        <f t="shared" si="5"/>
        <v>70359</v>
      </c>
      <c r="L9" s="39">
        <f t="shared" si="3"/>
        <v>0.94298548977651064</v>
      </c>
      <c r="M9" s="39">
        <f t="shared" si="4"/>
        <v>5.7014510223489336E-2</v>
      </c>
      <c r="N9" s="33" t="s">
        <v>30</v>
      </c>
    </row>
    <row r="10" spans="1:14" x14ac:dyDescent="0.25">
      <c r="A10" s="26">
        <v>5</v>
      </c>
      <c r="B10" s="25">
        <v>16082594</v>
      </c>
      <c r="C10" s="25">
        <v>34382</v>
      </c>
      <c r="D10" s="25">
        <v>14441642</v>
      </c>
      <c r="E10" s="25">
        <v>1411706</v>
      </c>
      <c r="F10" s="25">
        <v>229246</v>
      </c>
      <c r="G10" s="25">
        <v>4.0500000000000007</v>
      </c>
      <c r="H10" s="25">
        <f t="shared" si="0"/>
        <v>3971011</v>
      </c>
      <c r="I10" s="25">
        <f t="shared" si="1"/>
        <v>8489</v>
      </c>
      <c r="J10" s="25">
        <f t="shared" si="2"/>
        <v>3914407</v>
      </c>
      <c r="K10" s="25">
        <f t="shared" si="5"/>
        <v>56604</v>
      </c>
      <c r="L10" s="39">
        <f t="shared" si="3"/>
        <v>0.98574570743998136</v>
      </c>
      <c r="M10" s="39">
        <f t="shared" si="4"/>
        <v>1.4254292560018613E-2</v>
      </c>
      <c r="N10" s="33" t="s">
        <v>34</v>
      </c>
    </row>
    <row r="11" spans="1:14" x14ac:dyDescent="0.25">
      <c r="A11" s="27">
        <v>6</v>
      </c>
      <c r="B11" s="28">
        <v>209293926</v>
      </c>
      <c r="C11" s="28">
        <v>37337</v>
      </c>
      <c r="D11" s="28">
        <v>49110</v>
      </c>
      <c r="E11" s="28">
        <v>2532606</v>
      </c>
      <c r="F11" s="28">
        <v>206712210</v>
      </c>
      <c r="G11" s="28">
        <v>92.25</v>
      </c>
      <c r="H11" s="28">
        <f t="shared" si="0"/>
        <v>2268769</v>
      </c>
      <c r="I11" s="28">
        <f t="shared" si="1"/>
        <v>405</v>
      </c>
      <c r="J11" s="28">
        <f t="shared" si="2"/>
        <v>27986</v>
      </c>
      <c r="K11" s="28">
        <f t="shared" si="5"/>
        <v>2240783</v>
      </c>
      <c r="L11" s="40">
        <f t="shared" si="3"/>
        <v>1.233536036779204E-2</v>
      </c>
      <c r="M11" s="40">
        <f t="shared" si="4"/>
        <v>0.98766463963220796</v>
      </c>
      <c r="N11" s="34" t="s">
        <v>31</v>
      </c>
    </row>
    <row r="12" spans="1:14" x14ac:dyDescent="0.25">
      <c r="A12" s="26">
        <v>8</v>
      </c>
      <c r="B12" s="25">
        <v>82891407</v>
      </c>
      <c r="C12" s="25">
        <v>98595</v>
      </c>
      <c r="D12" s="25">
        <v>0</v>
      </c>
      <c r="E12" s="25">
        <v>17581979</v>
      </c>
      <c r="F12" s="25">
        <v>65309428</v>
      </c>
      <c r="G12" s="25">
        <v>57.45</v>
      </c>
      <c r="H12" s="25">
        <f t="shared" si="0"/>
        <v>1442844</v>
      </c>
      <c r="I12" s="25">
        <f t="shared" si="1"/>
        <v>1716</v>
      </c>
      <c r="J12" s="25">
        <f t="shared" si="2"/>
        <v>306040</v>
      </c>
      <c r="K12" s="25">
        <f t="shared" si="5"/>
        <v>1136805</v>
      </c>
      <c r="L12" s="39">
        <f t="shared" si="3"/>
        <v>0.21210858442781649</v>
      </c>
      <c r="M12" s="39">
        <f t="shared" si="4"/>
        <v>0.78789141557218345</v>
      </c>
      <c r="N12" s="33" t="s">
        <v>32</v>
      </c>
    </row>
    <row r="13" spans="1:14" x14ac:dyDescent="0.25">
      <c r="A13" s="29">
        <v>9</v>
      </c>
      <c r="B13" s="30">
        <v>36979782</v>
      </c>
      <c r="C13" s="30">
        <v>24494</v>
      </c>
      <c r="D13" s="30">
        <v>16340260</v>
      </c>
      <c r="E13" s="30">
        <v>4613425</v>
      </c>
      <c r="F13" s="30">
        <v>16026097</v>
      </c>
      <c r="G13" s="30">
        <v>46.9</v>
      </c>
      <c r="H13" s="30">
        <f t="shared" si="0"/>
        <v>788481</v>
      </c>
      <c r="I13" s="30">
        <f t="shared" si="1"/>
        <v>522</v>
      </c>
      <c r="J13" s="25">
        <f t="shared" si="2"/>
        <v>446774</v>
      </c>
      <c r="K13" s="25">
        <f t="shared" si="5"/>
        <v>341708</v>
      </c>
      <c r="L13" s="41">
        <f t="shared" si="3"/>
        <v>0.56662543332462045</v>
      </c>
      <c r="M13" s="41">
        <f t="shared" si="4"/>
        <v>0.43337456667537955</v>
      </c>
      <c r="N13" s="35" t="s">
        <v>33</v>
      </c>
    </row>
    <row r="14" spans="1:14" x14ac:dyDescent="0.25">
      <c r="A14" s="31" t="s">
        <v>16</v>
      </c>
      <c r="B14" s="5">
        <v>1002471903</v>
      </c>
      <c r="C14" s="5">
        <v>935987</v>
      </c>
      <c r="D14" s="5">
        <v>560517071</v>
      </c>
      <c r="E14" s="5">
        <v>73744682</v>
      </c>
      <c r="F14" s="5">
        <v>368210150</v>
      </c>
      <c r="G14" s="5">
        <v>419.52500000000003</v>
      </c>
      <c r="H14" s="36">
        <f>ROUND(B14/G14,0)</f>
        <v>2389540</v>
      </c>
      <c r="I14" s="36">
        <f>ROUND(C14/G14,0)</f>
        <v>2231</v>
      </c>
      <c r="J14" s="36">
        <f>ROUND((D14+E14)/G14,0)</f>
        <v>1511857</v>
      </c>
      <c r="K14" s="36">
        <f>ROUND(F14/G14,0)</f>
        <v>877683</v>
      </c>
      <c r="L14" s="42">
        <f>(D14+E14)/B14</f>
        <v>0.63269778544606248</v>
      </c>
      <c r="M14" s="42">
        <f>F14/B14</f>
        <v>0.36730221455393747</v>
      </c>
      <c r="N14" s="31"/>
    </row>
    <row r="15" spans="1:14" x14ac:dyDescent="0.25">
      <c r="A15" s="37" t="s">
        <v>26</v>
      </c>
      <c r="B15" s="38">
        <v>793177977</v>
      </c>
      <c r="C15" s="38">
        <v>898650</v>
      </c>
      <c r="D15" s="38">
        <v>560467961</v>
      </c>
      <c r="E15" s="38">
        <v>71212076</v>
      </c>
      <c r="F15" s="38">
        <v>161497940</v>
      </c>
      <c r="G15" s="38">
        <v>327.27500000000003</v>
      </c>
      <c r="H15" s="38">
        <f>ROUND(B15/G15,0)</f>
        <v>2423583</v>
      </c>
      <c r="I15" s="38">
        <f>ROUND(C15/G15,0)</f>
        <v>2746</v>
      </c>
      <c r="J15" s="38">
        <f t="shared" si="2"/>
        <v>1930120</v>
      </c>
      <c r="K15" s="38">
        <f t="shared" si="5"/>
        <v>493463</v>
      </c>
      <c r="L15" s="43">
        <f>(D15+E15)/B15</f>
        <v>0.79639129592222657</v>
      </c>
      <c r="M15" s="43">
        <f>F15/B15</f>
        <v>0.20360870407777346</v>
      </c>
      <c r="N15" s="38"/>
    </row>
  </sheetData>
  <mergeCells count="1">
    <mergeCell ref="A2:G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15"/>
  <sheetViews>
    <sheetView workbookViewId="0">
      <selection activeCell="A2" sqref="A2:N15"/>
    </sheetView>
  </sheetViews>
  <sheetFormatPr defaultRowHeight="15" x14ac:dyDescent="0.25"/>
  <cols>
    <col min="1" max="1" width="9" bestFit="1" customWidth="1"/>
    <col min="2" max="2" width="12.28515625" bestFit="1" customWidth="1"/>
    <col min="3" max="3" width="8.7109375" bestFit="1" customWidth="1"/>
    <col min="4" max="4" width="10.85546875" bestFit="1" customWidth="1"/>
    <col min="5" max="5" width="9.85546875" bestFit="1" customWidth="1"/>
    <col min="6" max="6" width="10.85546875" bestFit="1" customWidth="1"/>
    <col min="7" max="7" width="7.42578125" bestFit="1" customWidth="1"/>
    <col min="8" max="8" width="9.85546875" bestFit="1" customWidth="1"/>
    <col min="9" max="9" width="8.7109375" bestFit="1" customWidth="1"/>
    <col min="10" max="10" width="9.85546875" bestFit="1" customWidth="1"/>
    <col min="11" max="11" width="8.85546875" bestFit="1" customWidth="1"/>
    <col min="12" max="13" width="7.85546875" bestFit="1" customWidth="1"/>
    <col min="14" max="14" width="34.7109375" bestFit="1" customWidth="1"/>
  </cols>
  <sheetData>
    <row r="2" spans="1:14" x14ac:dyDescent="0.25">
      <c r="A2" s="76" t="s">
        <v>25</v>
      </c>
      <c r="B2" s="76"/>
      <c r="C2" s="76"/>
      <c r="D2" s="76"/>
      <c r="E2" s="76"/>
      <c r="F2" s="76"/>
      <c r="G2" s="76"/>
      <c r="H2" s="44"/>
      <c r="I2" s="44"/>
      <c r="J2" s="44"/>
      <c r="K2" s="44"/>
      <c r="L2" s="44"/>
      <c r="M2" s="44"/>
      <c r="N2" s="44"/>
    </row>
    <row r="5" spans="1:14" ht="45" x14ac:dyDescent="0.25">
      <c r="A5" s="1" t="s">
        <v>2</v>
      </c>
      <c r="B5" s="2" t="s">
        <v>3</v>
      </c>
      <c r="C5" s="1" t="s">
        <v>4</v>
      </c>
      <c r="D5" s="3" t="s">
        <v>5</v>
      </c>
      <c r="E5" s="1" t="s">
        <v>6</v>
      </c>
      <c r="F5" s="3" t="s">
        <v>7</v>
      </c>
      <c r="G5" s="4" t="s">
        <v>8</v>
      </c>
      <c r="H5" s="3" t="s">
        <v>9</v>
      </c>
      <c r="I5" s="1" t="s">
        <v>10</v>
      </c>
      <c r="J5" s="3" t="s">
        <v>11</v>
      </c>
      <c r="K5" s="3" t="s">
        <v>12</v>
      </c>
      <c r="L5" s="1" t="s">
        <v>13</v>
      </c>
      <c r="M5" s="1" t="s">
        <v>14</v>
      </c>
      <c r="N5" s="1" t="s">
        <v>2</v>
      </c>
    </row>
    <row r="6" spans="1:14" x14ac:dyDescent="0.25">
      <c r="A6" s="24">
        <v>1</v>
      </c>
      <c r="B6" s="25"/>
      <c r="C6" s="25"/>
      <c r="D6" s="25"/>
      <c r="E6" s="25"/>
      <c r="F6" s="25"/>
      <c r="G6" s="25"/>
      <c r="H6" s="25" t="e">
        <f>ROUND(B6/G6,0)</f>
        <v>#DIV/0!</v>
      </c>
      <c r="I6" s="25" t="e">
        <f>ROUND(C6/G6,0)</f>
        <v>#DIV/0!</v>
      </c>
      <c r="J6" s="25" t="e">
        <f>ROUND((D6+E6)/G6,0)</f>
        <v>#DIV/0!</v>
      </c>
      <c r="K6" s="25" t="e">
        <f>ROUND(F6/G6,0)</f>
        <v>#DIV/0!</v>
      </c>
      <c r="L6" s="39" t="e">
        <f>(D6+E6)/B6</f>
        <v>#DIV/0!</v>
      </c>
      <c r="M6" s="39" t="e">
        <f>F6/B6</f>
        <v>#DIV/0!</v>
      </c>
      <c r="N6" s="32" t="s">
        <v>27</v>
      </c>
    </row>
    <row r="7" spans="1:14" x14ac:dyDescent="0.25">
      <c r="A7" s="26">
        <v>2</v>
      </c>
      <c r="B7" s="25"/>
      <c r="C7" s="25"/>
      <c r="D7" s="25"/>
      <c r="E7" s="25"/>
      <c r="F7" s="25"/>
      <c r="G7" s="25"/>
      <c r="H7" s="25" t="e">
        <f t="shared" ref="H7:H13" si="0">ROUND(B7/G7,0)</f>
        <v>#DIV/0!</v>
      </c>
      <c r="I7" s="25" t="e">
        <f t="shared" ref="I7:I13" si="1">ROUND(C7/G7,0)</f>
        <v>#DIV/0!</v>
      </c>
      <c r="J7" s="25" t="e">
        <f t="shared" ref="J7:J15" si="2">ROUND((D7+E7)/G7,0)</f>
        <v>#DIV/0!</v>
      </c>
      <c r="K7" s="25" t="e">
        <f>ROUND(F7/G7,0)</f>
        <v>#DIV/0!</v>
      </c>
      <c r="L7" s="39" t="e">
        <f t="shared" ref="L7:L13" si="3">(D7+E7)/B7</f>
        <v>#DIV/0!</v>
      </c>
      <c r="M7" s="39" t="e">
        <f t="shared" ref="M7:M13" si="4">F7/B7</f>
        <v>#DIV/0!</v>
      </c>
      <c r="N7" s="33" t="s">
        <v>28</v>
      </c>
    </row>
    <row r="8" spans="1:14" x14ac:dyDescent="0.25">
      <c r="A8" s="26">
        <v>3</v>
      </c>
      <c r="B8" s="25"/>
      <c r="C8" s="25"/>
      <c r="D8" s="25"/>
      <c r="E8" s="25"/>
      <c r="F8" s="25"/>
      <c r="G8" s="25"/>
      <c r="H8" s="25" t="e">
        <f t="shared" si="0"/>
        <v>#DIV/0!</v>
      </c>
      <c r="I8" s="25" t="e">
        <f t="shared" si="1"/>
        <v>#DIV/0!</v>
      </c>
      <c r="J8" s="25" t="e">
        <f t="shared" si="2"/>
        <v>#DIV/0!</v>
      </c>
      <c r="K8" s="25" t="e">
        <f t="shared" ref="K8:K15" si="5">ROUND(F8/G8,0)</f>
        <v>#DIV/0!</v>
      </c>
      <c r="L8" s="39" t="e">
        <f t="shared" si="3"/>
        <v>#DIV/0!</v>
      </c>
      <c r="M8" s="39" t="e">
        <f t="shared" si="4"/>
        <v>#DIV/0!</v>
      </c>
      <c r="N8" s="33" t="s">
        <v>29</v>
      </c>
    </row>
    <row r="9" spans="1:14" x14ac:dyDescent="0.25">
      <c r="A9" s="26">
        <v>4</v>
      </c>
      <c r="B9" s="25"/>
      <c r="C9" s="25"/>
      <c r="D9" s="25"/>
      <c r="E9" s="25"/>
      <c r="F9" s="25"/>
      <c r="G9" s="25"/>
      <c r="H9" s="25" t="e">
        <f t="shared" si="0"/>
        <v>#DIV/0!</v>
      </c>
      <c r="I9" s="25" t="e">
        <f t="shared" si="1"/>
        <v>#DIV/0!</v>
      </c>
      <c r="J9" s="25" t="e">
        <f t="shared" si="2"/>
        <v>#DIV/0!</v>
      </c>
      <c r="K9" s="25" t="e">
        <f t="shared" si="5"/>
        <v>#DIV/0!</v>
      </c>
      <c r="L9" s="39" t="e">
        <f t="shared" si="3"/>
        <v>#DIV/0!</v>
      </c>
      <c r="M9" s="39" t="e">
        <f t="shared" si="4"/>
        <v>#DIV/0!</v>
      </c>
      <c r="N9" s="33" t="s">
        <v>30</v>
      </c>
    </row>
    <row r="10" spans="1:14" x14ac:dyDescent="0.25">
      <c r="A10" s="26">
        <v>5</v>
      </c>
      <c r="B10" s="25"/>
      <c r="C10" s="25"/>
      <c r="D10" s="25"/>
      <c r="E10" s="25"/>
      <c r="F10" s="25"/>
      <c r="G10" s="25"/>
      <c r="H10" s="25" t="e">
        <f t="shared" si="0"/>
        <v>#DIV/0!</v>
      </c>
      <c r="I10" s="25" t="e">
        <f t="shared" si="1"/>
        <v>#DIV/0!</v>
      </c>
      <c r="J10" s="25" t="e">
        <f t="shared" si="2"/>
        <v>#DIV/0!</v>
      </c>
      <c r="K10" s="25" t="e">
        <f t="shared" si="5"/>
        <v>#DIV/0!</v>
      </c>
      <c r="L10" s="39" t="e">
        <f t="shared" si="3"/>
        <v>#DIV/0!</v>
      </c>
      <c r="M10" s="39" t="e">
        <f t="shared" si="4"/>
        <v>#DIV/0!</v>
      </c>
      <c r="N10" s="33" t="s">
        <v>34</v>
      </c>
    </row>
    <row r="11" spans="1:14" x14ac:dyDescent="0.25">
      <c r="A11" s="27">
        <v>6</v>
      </c>
      <c r="B11" s="28"/>
      <c r="C11" s="28"/>
      <c r="D11" s="28"/>
      <c r="E11" s="28"/>
      <c r="F11" s="28"/>
      <c r="G11" s="28"/>
      <c r="H11" s="28" t="e">
        <f t="shared" si="0"/>
        <v>#DIV/0!</v>
      </c>
      <c r="I11" s="28" t="e">
        <f t="shared" si="1"/>
        <v>#DIV/0!</v>
      </c>
      <c r="J11" s="28" t="e">
        <f t="shared" si="2"/>
        <v>#DIV/0!</v>
      </c>
      <c r="K11" s="28" t="e">
        <f t="shared" si="5"/>
        <v>#DIV/0!</v>
      </c>
      <c r="L11" s="40" t="e">
        <f t="shared" si="3"/>
        <v>#DIV/0!</v>
      </c>
      <c r="M11" s="40" t="e">
        <f t="shared" si="4"/>
        <v>#DIV/0!</v>
      </c>
      <c r="N11" s="34" t="s">
        <v>31</v>
      </c>
    </row>
    <row r="12" spans="1:14" x14ac:dyDescent="0.25">
      <c r="A12" s="26">
        <v>8</v>
      </c>
      <c r="B12" s="25"/>
      <c r="C12" s="25"/>
      <c r="D12" s="25"/>
      <c r="E12" s="25"/>
      <c r="F12" s="25"/>
      <c r="G12" s="25"/>
      <c r="H12" s="25" t="e">
        <f t="shared" si="0"/>
        <v>#DIV/0!</v>
      </c>
      <c r="I12" s="25" t="e">
        <f t="shared" si="1"/>
        <v>#DIV/0!</v>
      </c>
      <c r="J12" s="25" t="e">
        <f t="shared" si="2"/>
        <v>#DIV/0!</v>
      </c>
      <c r="K12" s="25" t="e">
        <f t="shared" si="5"/>
        <v>#DIV/0!</v>
      </c>
      <c r="L12" s="39" t="e">
        <f t="shared" si="3"/>
        <v>#DIV/0!</v>
      </c>
      <c r="M12" s="39" t="e">
        <f t="shared" si="4"/>
        <v>#DIV/0!</v>
      </c>
      <c r="N12" s="33" t="s">
        <v>32</v>
      </c>
    </row>
    <row r="13" spans="1:14" x14ac:dyDescent="0.25">
      <c r="A13" s="29">
        <v>9</v>
      </c>
      <c r="B13" s="30"/>
      <c r="C13" s="30"/>
      <c r="D13" s="30"/>
      <c r="E13" s="30"/>
      <c r="F13" s="30"/>
      <c r="G13" s="30"/>
      <c r="H13" s="30" t="e">
        <f t="shared" si="0"/>
        <v>#DIV/0!</v>
      </c>
      <c r="I13" s="30" t="e">
        <f t="shared" si="1"/>
        <v>#DIV/0!</v>
      </c>
      <c r="J13" s="25" t="e">
        <f t="shared" si="2"/>
        <v>#DIV/0!</v>
      </c>
      <c r="K13" s="25" t="e">
        <f t="shared" si="5"/>
        <v>#DIV/0!</v>
      </c>
      <c r="L13" s="41" t="e">
        <f t="shared" si="3"/>
        <v>#DIV/0!</v>
      </c>
      <c r="M13" s="41" t="e">
        <f t="shared" si="4"/>
        <v>#DIV/0!</v>
      </c>
      <c r="N13" s="35" t="s">
        <v>33</v>
      </c>
    </row>
    <row r="14" spans="1:14" x14ac:dyDescent="0.25">
      <c r="A14" s="31" t="s">
        <v>16</v>
      </c>
      <c r="B14" s="5">
        <f>SUM(B6:B13)</f>
        <v>0</v>
      </c>
      <c r="C14" s="5">
        <f t="shared" ref="C14:G14" si="6">SUM(C6:C13)</f>
        <v>0</v>
      </c>
      <c r="D14" s="5">
        <f t="shared" si="6"/>
        <v>0</v>
      </c>
      <c r="E14" s="5">
        <f t="shared" si="6"/>
        <v>0</v>
      </c>
      <c r="F14" s="5">
        <f t="shared" si="6"/>
        <v>0</v>
      </c>
      <c r="G14" s="5">
        <f t="shared" si="6"/>
        <v>0</v>
      </c>
      <c r="H14" s="36" t="e">
        <f>ROUND(B14/G14,0)</f>
        <v>#DIV/0!</v>
      </c>
      <c r="I14" s="36" t="e">
        <f>ROUND(C14/G14,0)</f>
        <v>#DIV/0!</v>
      </c>
      <c r="J14" s="36" t="e">
        <f>ROUND((D14+E14)/G14,0)</f>
        <v>#DIV/0!</v>
      </c>
      <c r="K14" s="36" t="e">
        <f>ROUND(F14/G14,0)</f>
        <v>#DIV/0!</v>
      </c>
      <c r="L14" s="42" t="e">
        <f>(D14+E14)/B14</f>
        <v>#DIV/0!</v>
      </c>
      <c r="M14" s="42" t="e">
        <f>F14/B14</f>
        <v>#DIV/0!</v>
      </c>
      <c r="N14" s="31"/>
    </row>
    <row r="15" spans="1:14" x14ac:dyDescent="0.25">
      <c r="A15" s="37" t="s">
        <v>26</v>
      </c>
      <c r="B15" s="38">
        <f>B14-B11</f>
        <v>0</v>
      </c>
      <c r="C15" s="38">
        <f t="shared" ref="C15:G15" si="7">C14-C11</f>
        <v>0</v>
      </c>
      <c r="D15" s="38">
        <f t="shared" si="7"/>
        <v>0</v>
      </c>
      <c r="E15" s="38">
        <f t="shared" si="7"/>
        <v>0</v>
      </c>
      <c r="F15" s="38">
        <f t="shared" si="7"/>
        <v>0</v>
      </c>
      <c r="G15" s="38">
        <f t="shared" si="7"/>
        <v>0</v>
      </c>
      <c r="H15" s="38" t="e">
        <f>ROUND(B15/G15,0)</f>
        <v>#DIV/0!</v>
      </c>
      <c r="I15" s="38" t="e">
        <f>ROUND(C15/G15,0)</f>
        <v>#DIV/0!</v>
      </c>
      <c r="J15" s="38" t="e">
        <f t="shared" si="2"/>
        <v>#DIV/0!</v>
      </c>
      <c r="K15" s="38" t="e">
        <f t="shared" si="5"/>
        <v>#DIV/0!</v>
      </c>
      <c r="L15" s="43" t="e">
        <f>(D15+E15)/B15</f>
        <v>#DIV/0!</v>
      </c>
      <c r="M15" s="43" t="e">
        <f>F15/B15</f>
        <v>#DIV/0!</v>
      </c>
      <c r="N15" s="38"/>
    </row>
  </sheetData>
  <mergeCells count="1">
    <mergeCell ref="A2:G2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N15"/>
  <sheetViews>
    <sheetView workbookViewId="0">
      <selection activeCell="A2" sqref="A2:N15"/>
    </sheetView>
  </sheetViews>
  <sheetFormatPr defaultRowHeight="15" x14ac:dyDescent="0.25"/>
  <cols>
    <col min="14" max="14" width="34.7109375" bestFit="1" customWidth="1"/>
  </cols>
  <sheetData>
    <row r="2" spans="1:14" x14ac:dyDescent="0.25">
      <c r="A2" s="76" t="s">
        <v>25</v>
      </c>
      <c r="B2" s="76"/>
      <c r="C2" s="76"/>
      <c r="D2" s="76"/>
      <c r="E2" s="76"/>
      <c r="F2" s="76"/>
      <c r="G2" s="76"/>
      <c r="H2" s="44"/>
      <c r="I2" s="44"/>
      <c r="J2" s="44"/>
      <c r="K2" s="44"/>
      <c r="L2" s="44"/>
      <c r="M2" s="44"/>
      <c r="N2" s="44"/>
    </row>
    <row r="5" spans="1:14" ht="45" x14ac:dyDescent="0.25">
      <c r="A5" s="1" t="s">
        <v>2</v>
      </c>
      <c r="B5" s="2" t="s">
        <v>3</v>
      </c>
      <c r="C5" s="1" t="s">
        <v>4</v>
      </c>
      <c r="D5" s="3" t="s">
        <v>5</v>
      </c>
      <c r="E5" s="1" t="s">
        <v>6</v>
      </c>
      <c r="F5" s="3" t="s">
        <v>7</v>
      </c>
      <c r="G5" s="4" t="s">
        <v>8</v>
      </c>
      <c r="H5" s="3" t="s">
        <v>9</v>
      </c>
      <c r="I5" s="1" t="s">
        <v>10</v>
      </c>
      <c r="J5" s="3" t="s">
        <v>11</v>
      </c>
      <c r="K5" s="3" t="s">
        <v>12</v>
      </c>
      <c r="L5" s="1" t="s">
        <v>13</v>
      </c>
      <c r="M5" s="1" t="s">
        <v>14</v>
      </c>
      <c r="N5" s="1" t="s">
        <v>2</v>
      </c>
    </row>
    <row r="6" spans="1:14" x14ac:dyDescent="0.25">
      <c r="A6" s="24">
        <v>1</v>
      </c>
      <c r="B6" s="25"/>
      <c r="C6" s="25"/>
      <c r="D6" s="25"/>
      <c r="E6" s="25"/>
      <c r="F6" s="25"/>
      <c r="G6" s="25"/>
      <c r="H6" s="25" t="e">
        <f>ROUND(B6/G6,0)</f>
        <v>#DIV/0!</v>
      </c>
      <c r="I6" s="25" t="e">
        <f>ROUND(C6/G6,0)</f>
        <v>#DIV/0!</v>
      </c>
      <c r="J6" s="25" t="e">
        <f>ROUND((D6+E6)/G6,0)</f>
        <v>#DIV/0!</v>
      </c>
      <c r="K6" s="25" t="e">
        <f>ROUND(F6/G6,0)</f>
        <v>#DIV/0!</v>
      </c>
      <c r="L6" s="39" t="e">
        <f>(D6+E6)/B6</f>
        <v>#DIV/0!</v>
      </c>
      <c r="M6" s="39" t="e">
        <f>F6/B6</f>
        <v>#DIV/0!</v>
      </c>
      <c r="N6" s="32" t="s">
        <v>27</v>
      </c>
    </row>
    <row r="7" spans="1:14" x14ac:dyDescent="0.25">
      <c r="A7" s="26">
        <v>2</v>
      </c>
      <c r="B7" s="25"/>
      <c r="C7" s="25"/>
      <c r="D7" s="25"/>
      <c r="E7" s="25"/>
      <c r="F7" s="25"/>
      <c r="G7" s="25"/>
      <c r="H7" s="25" t="e">
        <f t="shared" ref="H7:H13" si="0">ROUND(B7/G7,0)</f>
        <v>#DIV/0!</v>
      </c>
      <c r="I7" s="25" t="e">
        <f t="shared" ref="I7:I13" si="1">ROUND(C7/G7,0)</f>
        <v>#DIV/0!</v>
      </c>
      <c r="J7" s="25" t="e">
        <f t="shared" ref="J7:J15" si="2">ROUND((D7+E7)/G7,0)</f>
        <v>#DIV/0!</v>
      </c>
      <c r="K7" s="25" t="e">
        <f>ROUND(F7/G7,0)</f>
        <v>#DIV/0!</v>
      </c>
      <c r="L7" s="39" t="e">
        <f t="shared" ref="L7:L13" si="3">(D7+E7)/B7</f>
        <v>#DIV/0!</v>
      </c>
      <c r="M7" s="39" t="e">
        <f t="shared" ref="M7:M13" si="4">F7/B7</f>
        <v>#DIV/0!</v>
      </c>
      <c r="N7" s="33" t="s">
        <v>28</v>
      </c>
    </row>
    <row r="8" spans="1:14" x14ac:dyDescent="0.25">
      <c r="A8" s="26">
        <v>3</v>
      </c>
      <c r="B8" s="25"/>
      <c r="C8" s="25"/>
      <c r="D8" s="25"/>
      <c r="E8" s="25"/>
      <c r="F8" s="25"/>
      <c r="G8" s="25"/>
      <c r="H8" s="25" t="e">
        <f t="shared" si="0"/>
        <v>#DIV/0!</v>
      </c>
      <c r="I8" s="25" t="e">
        <f t="shared" si="1"/>
        <v>#DIV/0!</v>
      </c>
      <c r="J8" s="25" t="e">
        <f t="shared" si="2"/>
        <v>#DIV/0!</v>
      </c>
      <c r="K8" s="25" t="e">
        <f t="shared" ref="K8:K15" si="5">ROUND(F8/G8,0)</f>
        <v>#DIV/0!</v>
      </c>
      <c r="L8" s="39" t="e">
        <f t="shared" si="3"/>
        <v>#DIV/0!</v>
      </c>
      <c r="M8" s="39" t="e">
        <f t="shared" si="4"/>
        <v>#DIV/0!</v>
      </c>
      <c r="N8" s="33" t="s">
        <v>29</v>
      </c>
    </row>
    <row r="9" spans="1:14" x14ac:dyDescent="0.25">
      <c r="A9" s="26">
        <v>4</v>
      </c>
      <c r="B9" s="25"/>
      <c r="C9" s="25"/>
      <c r="D9" s="25"/>
      <c r="E9" s="25"/>
      <c r="F9" s="25"/>
      <c r="G9" s="25"/>
      <c r="H9" s="25" t="e">
        <f t="shared" si="0"/>
        <v>#DIV/0!</v>
      </c>
      <c r="I9" s="25" t="e">
        <f t="shared" si="1"/>
        <v>#DIV/0!</v>
      </c>
      <c r="J9" s="25" t="e">
        <f t="shared" si="2"/>
        <v>#DIV/0!</v>
      </c>
      <c r="K9" s="25" t="e">
        <f t="shared" si="5"/>
        <v>#DIV/0!</v>
      </c>
      <c r="L9" s="39" t="e">
        <f t="shared" si="3"/>
        <v>#DIV/0!</v>
      </c>
      <c r="M9" s="39" t="e">
        <f t="shared" si="4"/>
        <v>#DIV/0!</v>
      </c>
      <c r="N9" s="33" t="s">
        <v>30</v>
      </c>
    </row>
    <row r="10" spans="1:14" x14ac:dyDescent="0.25">
      <c r="A10" s="26">
        <v>5</v>
      </c>
      <c r="B10" s="25"/>
      <c r="C10" s="25"/>
      <c r="D10" s="25"/>
      <c r="E10" s="25"/>
      <c r="F10" s="25"/>
      <c r="G10" s="25"/>
      <c r="H10" s="25" t="e">
        <f t="shared" si="0"/>
        <v>#DIV/0!</v>
      </c>
      <c r="I10" s="25" t="e">
        <f t="shared" si="1"/>
        <v>#DIV/0!</v>
      </c>
      <c r="J10" s="25" t="e">
        <f t="shared" si="2"/>
        <v>#DIV/0!</v>
      </c>
      <c r="K10" s="25" t="e">
        <f t="shared" si="5"/>
        <v>#DIV/0!</v>
      </c>
      <c r="L10" s="39" t="e">
        <f t="shared" si="3"/>
        <v>#DIV/0!</v>
      </c>
      <c r="M10" s="39" t="e">
        <f t="shared" si="4"/>
        <v>#DIV/0!</v>
      </c>
      <c r="N10" s="33" t="s">
        <v>34</v>
      </c>
    </row>
    <row r="11" spans="1:14" x14ac:dyDescent="0.25">
      <c r="A11" s="27">
        <v>6</v>
      </c>
      <c r="B11" s="28"/>
      <c r="C11" s="28"/>
      <c r="D11" s="28"/>
      <c r="E11" s="28"/>
      <c r="F11" s="28"/>
      <c r="G11" s="28"/>
      <c r="H11" s="28" t="e">
        <f t="shared" si="0"/>
        <v>#DIV/0!</v>
      </c>
      <c r="I11" s="28" t="e">
        <f t="shared" si="1"/>
        <v>#DIV/0!</v>
      </c>
      <c r="J11" s="28" t="e">
        <f t="shared" si="2"/>
        <v>#DIV/0!</v>
      </c>
      <c r="K11" s="28" t="e">
        <f t="shared" si="5"/>
        <v>#DIV/0!</v>
      </c>
      <c r="L11" s="40" t="e">
        <f t="shared" si="3"/>
        <v>#DIV/0!</v>
      </c>
      <c r="M11" s="40" t="e">
        <f t="shared" si="4"/>
        <v>#DIV/0!</v>
      </c>
      <c r="N11" s="34" t="s">
        <v>31</v>
      </c>
    </row>
    <row r="12" spans="1:14" x14ac:dyDescent="0.25">
      <c r="A12" s="26">
        <v>8</v>
      </c>
      <c r="B12" s="25"/>
      <c r="C12" s="25"/>
      <c r="D12" s="25"/>
      <c r="E12" s="25"/>
      <c r="F12" s="25"/>
      <c r="G12" s="25"/>
      <c r="H12" s="25" t="e">
        <f t="shared" si="0"/>
        <v>#DIV/0!</v>
      </c>
      <c r="I12" s="25" t="e">
        <f t="shared" si="1"/>
        <v>#DIV/0!</v>
      </c>
      <c r="J12" s="25" t="e">
        <f t="shared" si="2"/>
        <v>#DIV/0!</v>
      </c>
      <c r="K12" s="25" t="e">
        <f t="shared" si="5"/>
        <v>#DIV/0!</v>
      </c>
      <c r="L12" s="39" t="e">
        <f t="shared" si="3"/>
        <v>#DIV/0!</v>
      </c>
      <c r="M12" s="39" t="e">
        <f t="shared" si="4"/>
        <v>#DIV/0!</v>
      </c>
      <c r="N12" s="33" t="s">
        <v>32</v>
      </c>
    </row>
    <row r="13" spans="1:14" x14ac:dyDescent="0.25">
      <c r="A13" s="29">
        <v>9</v>
      </c>
      <c r="B13" s="30"/>
      <c r="C13" s="30"/>
      <c r="D13" s="30"/>
      <c r="E13" s="30"/>
      <c r="F13" s="30"/>
      <c r="G13" s="30"/>
      <c r="H13" s="30" t="e">
        <f t="shared" si="0"/>
        <v>#DIV/0!</v>
      </c>
      <c r="I13" s="30" t="e">
        <f t="shared" si="1"/>
        <v>#DIV/0!</v>
      </c>
      <c r="J13" s="25" t="e">
        <f t="shared" si="2"/>
        <v>#DIV/0!</v>
      </c>
      <c r="K13" s="25" t="e">
        <f t="shared" si="5"/>
        <v>#DIV/0!</v>
      </c>
      <c r="L13" s="41" t="e">
        <f t="shared" si="3"/>
        <v>#DIV/0!</v>
      </c>
      <c r="M13" s="41" t="e">
        <f t="shared" si="4"/>
        <v>#DIV/0!</v>
      </c>
      <c r="N13" s="35" t="s">
        <v>33</v>
      </c>
    </row>
    <row r="14" spans="1:14" x14ac:dyDescent="0.25">
      <c r="A14" s="31" t="s">
        <v>16</v>
      </c>
      <c r="B14" s="5">
        <f>SUM(B6:B13)</f>
        <v>0</v>
      </c>
      <c r="C14" s="5">
        <f t="shared" ref="C14:G14" si="6">SUM(C6:C13)</f>
        <v>0</v>
      </c>
      <c r="D14" s="5">
        <f t="shared" si="6"/>
        <v>0</v>
      </c>
      <c r="E14" s="5">
        <f t="shared" si="6"/>
        <v>0</v>
      </c>
      <c r="F14" s="5">
        <f t="shared" si="6"/>
        <v>0</v>
      </c>
      <c r="G14" s="5">
        <f t="shared" si="6"/>
        <v>0</v>
      </c>
      <c r="H14" s="36" t="e">
        <f>ROUND(B14/G14,0)</f>
        <v>#DIV/0!</v>
      </c>
      <c r="I14" s="36" t="e">
        <f>ROUND(C14/G14,0)</f>
        <v>#DIV/0!</v>
      </c>
      <c r="J14" s="36" t="e">
        <f>ROUND((D14+E14)/G14,0)</f>
        <v>#DIV/0!</v>
      </c>
      <c r="K14" s="36" t="e">
        <f>ROUND(F14/G14,0)</f>
        <v>#DIV/0!</v>
      </c>
      <c r="L14" s="42" t="e">
        <f>(D14+E14)/B14</f>
        <v>#DIV/0!</v>
      </c>
      <c r="M14" s="42" t="e">
        <f>F14/B14</f>
        <v>#DIV/0!</v>
      </c>
      <c r="N14" s="31"/>
    </row>
    <row r="15" spans="1:14" x14ac:dyDescent="0.25">
      <c r="A15" s="37" t="s">
        <v>26</v>
      </c>
      <c r="B15" s="38">
        <f>B14-B11</f>
        <v>0</v>
      </c>
      <c r="C15" s="38">
        <f t="shared" ref="C15:G15" si="7">C14-C11</f>
        <v>0</v>
      </c>
      <c r="D15" s="38">
        <f t="shared" si="7"/>
        <v>0</v>
      </c>
      <c r="E15" s="38">
        <f t="shared" si="7"/>
        <v>0</v>
      </c>
      <c r="F15" s="38">
        <f t="shared" si="7"/>
        <v>0</v>
      </c>
      <c r="G15" s="38">
        <f t="shared" si="7"/>
        <v>0</v>
      </c>
      <c r="H15" s="38" t="e">
        <f>ROUND(B15/G15,0)</f>
        <v>#DIV/0!</v>
      </c>
      <c r="I15" s="38" t="e">
        <f>ROUND(C15/G15,0)</f>
        <v>#DIV/0!</v>
      </c>
      <c r="J15" s="38" t="e">
        <f t="shared" si="2"/>
        <v>#DIV/0!</v>
      </c>
      <c r="K15" s="38" t="e">
        <f t="shared" si="5"/>
        <v>#DIV/0!</v>
      </c>
      <c r="L15" s="43" t="e">
        <f>(D15+E15)/B15</f>
        <v>#DIV/0!</v>
      </c>
      <c r="M15" s="43" t="e">
        <f>F15/B15</f>
        <v>#DIV/0!</v>
      </c>
      <c r="N15" s="38"/>
    </row>
  </sheetData>
  <mergeCells count="1">
    <mergeCell ref="A2:G2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tabSelected="1" workbookViewId="0">
      <selection activeCell="G25" sqref="G25"/>
    </sheetView>
  </sheetViews>
  <sheetFormatPr defaultRowHeight="15" x14ac:dyDescent="0.25"/>
  <cols>
    <col min="1" max="1" width="9" bestFit="1" customWidth="1"/>
    <col min="2" max="2" width="13" bestFit="1" customWidth="1"/>
    <col min="3" max="3" width="9.42578125" bestFit="1" customWidth="1"/>
    <col min="4" max="6" width="11.42578125" bestFit="1" customWidth="1"/>
    <col min="7" max="7" width="8.42578125" bestFit="1" customWidth="1"/>
    <col min="8" max="8" width="10.42578125" bestFit="1" customWidth="1"/>
    <col min="9" max="9" width="8.7109375" bestFit="1" customWidth="1"/>
    <col min="10" max="10" width="11.140625" bestFit="1" customWidth="1"/>
    <col min="11" max="11" width="9.42578125" bestFit="1" customWidth="1"/>
    <col min="12" max="12" width="8.85546875" bestFit="1" customWidth="1"/>
    <col min="13" max="13" width="7.85546875" bestFit="1" customWidth="1"/>
    <col min="14" max="14" width="35.140625" bestFit="1" customWidth="1"/>
  </cols>
  <sheetData>
    <row r="1" spans="1:14" x14ac:dyDescent="0.25">
      <c r="A1" s="76" t="s">
        <v>25</v>
      </c>
      <c r="B1" s="76"/>
      <c r="C1" s="76"/>
      <c r="D1" s="76"/>
      <c r="E1" s="76"/>
      <c r="F1" s="76"/>
      <c r="G1" s="76"/>
    </row>
    <row r="2" spans="1:14" x14ac:dyDescent="0.25">
      <c r="H2" s="44"/>
      <c r="I2" s="44"/>
      <c r="J2" s="44"/>
      <c r="K2" s="44"/>
      <c r="L2" s="44"/>
      <c r="M2" s="44"/>
      <c r="N2" s="44"/>
    </row>
    <row r="3" spans="1:14" ht="15.75" x14ac:dyDescent="0.3">
      <c r="B3" s="67"/>
    </row>
    <row r="5" spans="1:14" ht="45" x14ac:dyDescent="0.25">
      <c r="A5" s="1" t="s">
        <v>2</v>
      </c>
      <c r="B5" s="2" t="s">
        <v>3</v>
      </c>
      <c r="C5" s="1" t="s">
        <v>4</v>
      </c>
      <c r="D5" s="3" t="s">
        <v>5</v>
      </c>
      <c r="E5" s="1" t="s">
        <v>6</v>
      </c>
      <c r="F5" s="3" t="s">
        <v>7</v>
      </c>
      <c r="G5" s="4" t="s">
        <v>8</v>
      </c>
      <c r="H5" s="3" t="s">
        <v>9</v>
      </c>
      <c r="I5" s="1" t="s">
        <v>10</v>
      </c>
      <c r="J5" s="3" t="s">
        <v>11</v>
      </c>
      <c r="K5" s="3" t="s">
        <v>12</v>
      </c>
      <c r="L5" s="1" t="s">
        <v>13</v>
      </c>
      <c r="M5" s="1" t="s">
        <v>14</v>
      </c>
      <c r="N5" s="1" t="s">
        <v>2</v>
      </c>
    </row>
    <row r="6" spans="1:14" x14ac:dyDescent="0.25">
      <c r="A6" s="24">
        <v>1</v>
      </c>
      <c r="B6" s="69">
        <v>496950422</v>
      </c>
      <c r="C6" s="74">
        <v>607373</v>
      </c>
      <c r="D6" s="70">
        <v>354642220</v>
      </c>
      <c r="E6" s="71">
        <v>83319240</v>
      </c>
      <c r="F6" s="73">
        <v>58988962</v>
      </c>
      <c r="G6" s="62">
        <f>187.85-G15-G14</f>
        <v>160.15</v>
      </c>
      <c r="H6" s="25">
        <f>ROUND(B6/G6,0)</f>
        <v>3103031</v>
      </c>
      <c r="I6" s="25">
        <f>ROUND(C6/G6,0)</f>
        <v>3793</v>
      </c>
      <c r="J6" s="25">
        <f>ROUND((D6+E6)/G6,0)</f>
        <v>2734695</v>
      </c>
      <c r="K6" s="25">
        <f>ROUND(F6/G6,0)</f>
        <v>368336</v>
      </c>
      <c r="L6" s="39">
        <f>(D6+E6)/B6</f>
        <v>0.88129809456123165</v>
      </c>
      <c r="M6" s="39">
        <f>F6/B6</f>
        <v>0.1187019054387683</v>
      </c>
      <c r="N6" s="32" t="s">
        <v>27</v>
      </c>
    </row>
    <row r="7" spans="1:14" x14ac:dyDescent="0.25">
      <c r="A7" s="26">
        <v>2</v>
      </c>
      <c r="B7" s="69">
        <v>70076482</v>
      </c>
      <c r="C7" s="74">
        <v>13544</v>
      </c>
      <c r="D7" s="70">
        <v>62533130</v>
      </c>
      <c r="E7" s="25"/>
      <c r="F7" s="73">
        <v>7543352</v>
      </c>
      <c r="G7" s="62">
        <v>2.5</v>
      </c>
      <c r="H7" s="25">
        <f t="shared" ref="H7:H13" si="0">ROUND(B7/G7,0)</f>
        <v>28030593</v>
      </c>
      <c r="I7" s="25">
        <f t="shared" ref="I7:I13" si="1">ROUND(C7/G7,0)</f>
        <v>5418</v>
      </c>
      <c r="J7" s="25">
        <f t="shared" ref="J7:J13" si="2">ROUND((D7+E7)/G7,0)</f>
        <v>25013252</v>
      </c>
      <c r="K7" s="25">
        <f>ROUND(F7/G7,0)</f>
        <v>3017341</v>
      </c>
      <c r="L7" s="39">
        <f t="shared" ref="L7:L13" si="3">(D7+E7)/B7</f>
        <v>0.89235544101657382</v>
      </c>
      <c r="M7" s="39">
        <f t="shared" ref="M7:M13" si="4">F7/B7</f>
        <v>0.10764455898342613</v>
      </c>
      <c r="N7" s="33" t="s">
        <v>28</v>
      </c>
    </row>
    <row r="8" spans="1:14" x14ac:dyDescent="0.25">
      <c r="A8" s="26">
        <v>3</v>
      </c>
      <c r="B8" s="69">
        <v>244557439</v>
      </c>
      <c r="C8" s="74">
        <v>87718</v>
      </c>
      <c r="D8" s="70">
        <v>219071700</v>
      </c>
      <c r="E8" s="72">
        <v>529952</v>
      </c>
      <c r="F8" s="73">
        <v>24955787</v>
      </c>
      <c r="G8" s="62">
        <v>12.200000000000001</v>
      </c>
      <c r="H8" s="25">
        <f t="shared" si="0"/>
        <v>20045692</v>
      </c>
      <c r="I8" s="25">
        <f t="shared" si="1"/>
        <v>7190</v>
      </c>
      <c r="J8" s="25">
        <f t="shared" si="2"/>
        <v>18000135</v>
      </c>
      <c r="K8" s="25">
        <f t="shared" ref="K8:K17" si="5">ROUND(F8/G8,0)</f>
        <v>2045556</v>
      </c>
      <c r="L8" s="39">
        <f t="shared" si="3"/>
        <v>0.89795531429326103</v>
      </c>
      <c r="M8" s="39">
        <f t="shared" si="4"/>
        <v>0.10204468570673902</v>
      </c>
      <c r="N8" s="33" t="s">
        <v>29</v>
      </c>
    </row>
    <row r="9" spans="1:14" x14ac:dyDescent="0.25">
      <c r="A9" s="26">
        <v>4</v>
      </c>
      <c r="B9" s="69">
        <v>45042429</v>
      </c>
      <c r="C9" s="74">
        <v>133137</v>
      </c>
      <c r="D9" s="70">
        <v>40171559</v>
      </c>
      <c r="E9" s="72">
        <v>2260271</v>
      </c>
      <c r="F9" s="73">
        <v>2610599</v>
      </c>
      <c r="G9" s="62">
        <v>26.949999999999996</v>
      </c>
      <c r="H9" s="25">
        <f t="shared" si="0"/>
        <v>1671333</v>
      </c>
      <c r="I9" s="25">
        <f t="shared" si="1"/>
        <v>4940</v>
      </c>
      <c r="J9" s="25">
        <f t="shared" si="2"/>
        <v>1574465</v>
      </c>
      <c r="K9" s="25">
        <f t="shared" si="5"/>
        <v>96868</v>
      </c>
      <c r="L9" s="39">
        <f t="shared" si="3"/>
        <v>0.94204133618104835</v>
      </c>
      <c r="M9" s="39">
        <f t="shared" si="4"/>
        <v>5.7958663818951685E-2</v>
      </c>
      <c r="N9" s="33" t="s">
        <v>30</v>
      </c>
    </row>
    <row r="10" spans="1:14" x14ac:dyDescent="0.25">
      <c r="A10" s="26">
        <v>5</v>
      </c>
      <c r="B10" s="69">
        <v>15377949</v>
      </c>
      <c r="C10" s="74">
        <v>21450</v>
      </c>
      <c r="D10" s="70">
        <v>9509329</v>
      </c>
      <c r="E10" s="72">
        <v>5767919</v>
      </c>
      <c r="F10" s="73">
        <v>100701</v>
      </c>
      <c r="G10" s="62">
        <v>3.45</v>
      </c>
      <c r="H10" s="25">
        <f t="shared" si="0"/>
        <v>4457377</v>
      </c>
      <c r="I10" s="25">
        <f t="shared" si="1"/>
        <v>6217</v>
      </c>
      <c r="J10" s="25">
        <f t="shared" si="2"/>
        <v>4428188</v>
      </c>
      <c r="K10" s="25">
        <f t="shared" si="5"/>
        <v>29189</v>
      </c>
      <c r="L10" s="39">
        <f t="shared" si="3"/>
        <v>0.99345159747896161</v>
      </c>
      <c r="M10" s="39">
        <f t="shared" si="4"/>
        <v>6.5484025210384034E-3</v>
      </c>
      <c r="N10" s="33" t="s">
        <v>34</v>
      </c>
    </row>
    <row r="11" spans="1:14" x14ac:dyDescent="0.25">
      <c r="A11" s="27">
        <v>6</v>
      </c>
      <c r="B11" s="69">
        <v>121572780</v>
      </c>
      <c r="C11" s="74">
        <v>41413</v>
      </c>
      <c r="D11" s="70">
        <v>5352754</v>
      </c>
      <c r="E11" s="72">
        <v>1573935</v>
      </c>
      <c r="F11" s="73">
        <v>114646091</v>
      </c>
      <c r="G11" s="34">
        <v>55.599999999999994</v>
      </c>
      <c r="H11" s="34">
        <f t="shared" si="0"/>
        <v>2186561</v>
      </c>
      <c r="I11" s="34">
        <f t="shared" si="1"/>
        <v>745</v>
      </c>
      <c r="J11" s="34">
        <f t="shared" si="2"/>
        <v>124581</v>
      </c>
      <c r="K11" s="34">
        <f t="shared" si="5"/>
        <v>2061980</v>
      </c>
      <c r="L11" s="39">
        <f t="shared" si="3"/>
        <v>5.6975656886352359E-2</v>
      </c>
      <c r="M11" s="39">
        <f t="shared" si="4"/>
        <v>0.94302434311364769</v>
      </c>
      <c r="N11" s="34" t="s">
        <v>31</v>
      </c>
    </row>
    <row r="12" spans="1:14" x14ac:dyDescent="0.25">
      <c r="A12" s="27">
        <v>7</v>
      </c>
      <c r="B12" s="69">
        <v>102136442</v>
      </c>
      <c r="C12" s="74">
        <v>108181</v>
      </c>
      <c r="D12" s="70">
        <v>71441</v>
      </c>
      <c r="E12" s="72">
        <v>26313805</v>
      </c>
      <c r="F12" s="73">
        <v>75751196</v>
      </c>
      <c r="G12" s="34">
        <v>37.83</v>
      </c>
      <c r="H12" s="34">
        <f t="shared" si="0"/>
        <v>2699880</v>
      </c>
      <c r="I12" s="34">
        <f t="shared" si="1"/>
        <v>2860</v>
      </c>
      <c r="J12" s="34">
        <f t="shared" si="2"/>
        <v>697469</v>
      </c>
      <c r="K12" s="34">
        <f t="shared" si="5"/>
        <v>2002411</v>
      </c>
      <c r="L12" s="39">
        <f t="shared" si="3"/>
        <v>0.25833331848391589</v>
      </c>
      <c r="M12" s="39">
        <f t="shared" si="4"/>
        <v>0.74166668151608417</v>
      </c>
      <c r="N12" s="34" t="s">
        <v>32</v>
      </c>
    </row>
    <row r="13" spans="1:14" x14ac:dyDescent="0.25">
      <c r="A13" s="27">
        <v>8</v>
      </c>
      <c r="B13" s="69">
        <v>3351900</v>
      </c>
      <c r="C13" s="74">
        <v>10282</v>
      </c>
      <c r="D13" s="70">
        <v>15693</v>
      </c>
      <c r="E13" s="72">
        <v>1318809</v>
      </c>
      <c r="F13" s="73">
        <v>2017398</v>
      </c>
      <c r="G13" s="34">
        <v>2.4</v>
      </c>
      <c r="H13" s="34">
        <f t="shared" si="0"/>
        <v>1396625</v>
      </c>
      <c r="I13" s="34">
        <f t="shared" si="1"/>
        <v>4284</v>
      </c>
      <c r="J13" s="34">
        <f t="shared" si="2"/>
        <v>556043</v>
      </c>
      <c r="K13" s="34">
        <f t="shared" si="5"/>
        <v>840583</v>
      </c>
      <c r="L13" s="39">
        <f t="shared" si="3"/>
        <v>0.39813299919448669</v>
      </c>
      <c r="M13" s="39">
        <f t="shared" si="4"/>
        <v>0.60186700080551325</v>
      </c>
      <c r="N13" s="34" t="s">
        <v>33</v>
      </c>
    </row>
    <row r="14" spans="1:14" x14ac:dyDescent="0.25">
      <c r="A14" s="27">
        <v>9</v>
      </c>
      <c r="B14" s="69">
        <v>87463659</v>
      </c>
      <c r="C14" s="74">
        <v>12515</v>
      </c>
      <c r="D14" s="70">
        <v>529211</v>
      </c>
      <c r="E14" s="72">
        <v>77164769</v>
      </c>
      <c r="F14" s="73">
        <v>9769679</v>
      </c>
      <c r="G14" s="34">
        <v>9.85</v>
      </c>
      <c r="H14" s="34">
        <f t="shared" ref="H14:H15" si="6">ROUND(B14/G14,0)</f>
        <v>8879559</v>
      </c>
      <c r="I14" s="34">
        <f t="shared" ref="I14:I15" si="7">ROUND(C14/G14,0)</f>
        <v>1271</v>
      </c>
      <c r="J14" s="34">
        <f t="shared" ref="J14:J15" si="8">ROUND((D14+E14)/G14,0)</f>
        <v>7887714</v>
      </c>
      <c r="K14" s="34">
        <f t="shared" ref="K14:K15" si="9">ROUND(F14/G14,0)</f>
        <v>991846</v>
      </c>
      <c r="L14" s="39">
        <f t="shared" ref="L14:L15" si="10">(D14+E14)/B14</f>
        <v>0.88830013388760698</v>
      </c>
      <c r="M14" s="39">
        <f t="shared" ref="M14:M15" si="11">F14/B14</f>
        <v>0.11169986611239303</v>
      </c>
      <c r="N14" s="68" t="s">
        <v>75</v>
      </c>
    </row>
    <row r="15" spans="1:14" x14ac:dyDescent="0.25">
      <c r="A15" s="27">
        <v>10</v>
      </c>
      <c r="B15" s="69">
        <v>33735856</v>
      </c>
      <c r="C15" s="74">
        <v>46367</v>
      </c>
      <c r="D15" s="70">
        <v>33730621</v>
      </c>
      <c r="E15" s="63"/>
      <c r="F15" s="73">
        <v>5235</v>
      </c>
      <c r="G15" s="34">
        <v>17.850000000000001</v>
      </c>
      <c r="H15" s="34">
        <f t="shared" si="6"/>
        <v>1889964</v>
      </c>
      <c r="I15" s="34">
        <f t="shared" si="7"/>
        <v>2598</v>
      </c>
      <c r="J15" s="34">
        <f t="shared" si="8"/>
        <v>1889671</v>
      </c>
      <c r="K15" s="34">
        <f t="shared" si="9"/>
        <v>293</v>
      </c>
      <c r="L15" s="39">
        <f t="shared" si="10"/>
        <v>0.99984482385744122</v>
      </c>
      <c r="M15" s="39">
        <f t="shared" si="11"/>
        <v>1.5517614255882524E-4</v>
      </c>
      <c r="N15" s="68" t="s">
        <v>227</v>
      </c>
    </row>
    <row r="16" spans="1:14" x14ac:dyDescent="0.25">
      <c r="A16" s="31" t="s">
        <v>16</v>
      </c>
      <c r="B16" s="5">
        <f>SUM(B6:B15)</f>
        <v>1220265358</v>
      </c>
      <c r="C16" s="5">
        <f t="shared" ref="C16:G16" si="12">SUM(C6:C15)</f>
        <v>1081980</v>
      </c>
      <c r="D16" s="5">
        <f t="shared" si="12"/>
        <v>725627658</v>
      </c>
      <c r="E16" s="5">
        <f t="shared" si="12"/>
        <v>198248700</v>
      </c>
      <c r="F16" s="5">
        <f t="shared" si="12"/>
        <v>296389000</v>
      </c>
      <c r="G16" s="5">
        <f t="shared" si="12"/>
        <v>328.78</v>
      </c>
      <c r="H16" s="36">
        <f>ROUND(B16/G16,0)</f>
        <v>3711495</v>
      </c>
      <c r="I16" s="36">
        <f>ROUND(C16/G16,0)</f>
        <v>3291</v>
      </c>
      <c r="J16" s="36">
        <f>ROUND((D16+E16)/G16,0)</f>
        <v>2810014</v>
      </c>
      <c r="K16" s="36">
        <f>ROUND(F16/G16,0)</f>
        <v>901481</v>
      </c>
      <c r="L16" s="42">
        <f>(D16+E16)/B16</f>
        <v>0.75711102666572627</v>
      </c>
      <c r="M16" s="42">
        <f>F16/B16</f>
        <v>0.24288897333427373</v>
      </c>
      <c r="N16" s="31"/>
    </row>
    <row r="17" spans="1:14" x14ac:dyDescent="0.25">
      <c r="A17" s="37" t="s">
        <v>26</v>
      </c>
      <c r="B17" s="38">
        <f>B16-B11</f>
        <v>1098692578</v>
      </c>
      <c r="C17" s="38">
        <f t="shared" ref="C17:G17" si="13">C16-C11</f>
        <v>1040567</v>
      </c>
      <c r="D17" s="38">
        <f t="shared" si="13"/>
        <v>720274904</v>
      </c>
      <c r="E17" s="38">
        <f>E16-E12</f>
        <v>171934895</v>
      </c>
      <c r="F17" s="38">
        <f t="shared" si="13"/>
        <v>181742909</v>
      </c>
      <c r="G17" s="38">
        <f t="shared" si="13"/>
        <v>273.17999999999995</v>
      </c>
      <c r="H17" s="38">
        <f>ROUND(B17/G17,0)</f>
        <v>4021863</v>
      </c>
      <c r="I17" s="38">
        <f>ROUND(C17/G17,0)</f>
        <v>3809</v>
      </c>
      <c r="J17" s="38">
        <f t="shared" ref="J17" si="14">ROUND((D17+E17)/G17,0)</f>
        <v>3266014</v>
      </c>
      <c r="K17" s="38">
        <f t="shared" si="5"/>
        <v>665286</v>
      </c>
      <c r="L17" s="43">
        <f>(D17+E17)/B17</f>
        <v>0.81206500969008999</v>
      </c>
      <c r="M17" s="43">
        <f>F17/B17</f>
        <v>0.16541743581342369</v>
      </c>
      <c r="N17" s="38"/>
    </row>
    <row r="18" spans="1:14" x14ac:dyDescent="0.25">
      <c r="A18" s="64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6"/>
      <c r="M18" s="66"/>
      <c r="N18" s="65"/>
    </row>
  </sheetData>
  <mergeCells count="1">
    <mergeCell ref="A1:G1"/>
  </mergeCells>
  <pageMargins left="0.7" right="0.7" top="0.78740157499999996" bottom="0.78740157499999996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N15"/>
  <sheetViews>
    <sheetView workbookViewId="0">
      <selection activeCell="A2" sqref="A2:N15"/>
    </sheetView>
  </sheetViews>
  <sheetFormatPr defaultRowHeight="15" x14ac:dyDescent="0.25"/>
  <cols>
    <col min="14" max="14" width="34.7109375" bestFit="1" customWidth="1"/>
  </cols>
  <sheetData>
    <row r="2" spans="1:14" x14ac:dyDescent="0.25">
      <c r="A2" s="76" t="s">
        <v>25</v>
      </c>
      <c r="B2" s="76"/>
      <c r="C2" s="76"/>
      <c r="D2" s="76"/>
      <c r="E2" s="76"/>
      <c r="F2" s="76"/>
      <c r="G2" s="76"/>
      <c r="H2" s="44"/>
      <c r="I2" s="44"/>
      <c r="J2" s="44"/>
      <c r="K2" s="44"/>
      <c r="L2" s="44"/>
      <c r="M2" s="44"/>
      <c r="N2" s="44"/>
    </row>
    <row r="5" spans="1:14" ht="45" x14ac:dyDescent="0.25">
      <c r="A5" s="1" t="s">
        <v>2</v>
      </c>
      <c r="B5" s="2" t="s">
        <v>3</v>
      </c>
      <c r="C5" s="1" t="s">
        <v>4</v>
      </c>
      <c r="D5" s="3" t="s">
        <v>5</v>
      </c>
      <c r="E5" s="1" t="s">
        <v>6</v>
      </c>
      <c r="F5" s="3" t="s">
        <v>7</v>
      </c>
      <c r="G5" s="4" t="s">
        <v>8</v>
      </c>
      <c r="H5" s="3" t="s">
        <v>9</v>
      </c>
      <c r="I5" s="1" t="s">
        <v>10</v>
      </c>
      <c r="J5" s="3" t="s">
        <v>11</v>
      </c>
      <c r="K5" s="3" t="s">
        <v>12</v>
      </c>
      <c r="L5" s="1" t="s">
        <v>13</v>
      </c>
      <c r="M5" s="1" t="s">
        <v>14</v>
      </c>
      <c r="N5" s="1" t="s">
        <v>2</v>
      </c>
    </row>
    <row r="6" spans="1:14" x14ac:dyDescent="0.25">
      <c r="A6" s="24">
        <v>1</v>
      </c>
      <c r="B6" s="25"/>
      <c r="C6" s="25"/>
      <c r="D6" s="25"/>
      <c r="E6" s="25"/>
      <c r="F6" s="25"/>
      <c r="G6" s="25"/>
      <c r="H6" s="25" t="e">
        <f>ROUND(B6/G6,0)</f>
        <v>#DIV/0!</v>
      </c>
      <c r="I6" s="25" t="e">
        <f>ROUND(C6/G6,0)</f>
        <v>#DIV/0!</v>
      </c>
      <c r="J6" s="25" t="e">
        <f>ROUND((D6+E6)/G6,0)</f>
        <v>#DIV/0!</v>
      </c>
      <c r="K6" s="25" t="e">
        <f>ROUND(F6/G6,0)</f>
        <v>#DIV/0!</v>
      </c>
      <c r="L6" s="39" t="e">
        <f>(D6+E6)/B6</f>
        <v>#DIV/0!</v>
      </c>
      <c r="M6" s="39" t="e">
        <f>F6/B6</f>
        <v>#DIV/0!</v>
      </c>
      <c r="N6" s="32" t="s">
        <v>27</v>
      </c>
    </row>
    <row r="7" spans="1:14" x14ac:dyDescent="0.25">
      <c r="A7" s="26">
        <v>2</v>
      </c>
      <c r="B7" s="25"/>
      <c r="C7" s="25"/>
      <c r="D7" s="25"/>
      <c r="E7" s="25"/>
      <c r="F7" s="25"/>
      <c r="G7" s="25"/>
      <c r="H7" s="25" t="e">
        <f t="shared" ref="H7:H13" si="0">ROUND(B7/G7,0)</f>
        <v>#DIV/0!</v>
      </c>
      <c r="I7" s="25" t="e">
        <f t="shared" ref="I7:I13" si="1">ROUND(C7/G7,0)</f>
        <v>#DIV/0!</v>
      </c>
      <c r="J7" s="25" t="e">
        <f t="shared" ref="J7:J15" si="2">ROUND((D7+E7)/G7,0)</f>
        <v>#DIV/0!</v>
      </c>
      <c r="K7" s="25" t="e">
        <f>ROUND(F7/G7,0)</f>
        <v>#DIV/0!</v>
      </c>
      <c r="L7" s="39" t="e">
        <f t="shared" ref="L7:L13" si="3">(D7+E7)/B7</f>
        <v>#DIV/0!</v>
      </c>
      <c r="M7" s="39" t="e">
        <f t="shared" ref="M7:M13" si="4">F7/B7</f>
        <v>#DIV/0!</v>
      </c>
      <c r="N7" s="33" t="s">
        <v>28</v>
      </c>
    </row>
    <row r="8" spans="1:14" x14ac:dyDescent="0.25">
      <c r="A8" s="26">
        <v>3</v>
      </c>
      <c r="B8" s="25"/>
      <c r="C8" s="25"/>
      <c r="D8" s="25"/>
      <c r="E8" s="25"/>
      <c r="F8" s="25"/>
      <c r="G8" s="25"/>
      <c r="H8" s="25" t="e">
        <f t="shared" si="0"/>
        <v>#DIV/0!</v>
      </c>
      <c r="I8" s="25" t="e">
        <f t="shared" si="1"/>
        <v>#DIV/0!</v>
      </c>
      <c r="J8" s="25" t="e">
        <f t="shared" si="2"/>
        <v>#DIV/0!</v>
      </c>
      <c r="K8" s="25" t="e">
        <f t="shared" ref="K8:K15" si="5">ROUND(F8/G8,0)</f>
        <v>#DIV/0!</v>
      </c>
      <c r="L8" s="39" t="e">
        <f t="shared" si="3"/>
        <v>#DIV/0!</v>
      </c>
      <c r="M8" s="39" t="e">
        <f t="shared" si="4"/>
        <v>#DIV/0!</v>
      </c>
      <c r="N8" s="33" t="s">
        <v>29</v>
      </c>
    </row>
    <row r="9" spans="1:14" x14ac:dyDescent="0.25">
      <c r="A9" s="26">
        <v>4</v>
      </c>
      <c r="B9" s="25"/>
      <c r="C9" s="25"/>
      <c r="D9" s="25"/>
      <c r="E9" s="25"/>
      <c r="F9" s="25"/>
      <c r="G9" s="25"/>
      <c r="H9" s="25" t="e">
        <f t="shared" si="0"/>
        <v>#DIV/0!</v>
      </c>
      <c r="I9" s="25" t="e">
        <f t="shared" si="1"/>
        <v>#DIV/0!</v>
      </c>
      <c r="J9" s="25" t="e">
        <f t="shared" si="2"/>
        <v>#DIV/0!</v>
      </c>
      <c r="K9" s="25" t="e">
        <f t="shared" si="5"/>
        <v>#DIV/0!</v>
      </c>
      <c r="L9" s="39" t="e">
        <f t="shared" si="3"/>
        <v>#DIV/0!</v>
      </c>
      <c r="M9" s="39" t="e">
        <f t="shared" si="4"/>
        <v>#DIV/0!</v>
      </c>
      <c r="N9" s="33" t="s">
        <v>30</v>
      </c>
    </row>
    <row r="10" spans="1:14" x14ac:dyDescent="0.25">
      <c r="A10" s="26">
        <v>5</v>
      </c>
      <c r="B10" s="25"/>
      <c r="C10" s="25"/>
      <c r="D10" s="25"/>
      <c r="E10" s="25"/>
      <c r="F10" s="25"/>
      <c r="G10" s="25"/>
      <c r="H10" s="25" t="e">
        <f t="shared" si="0"/>
        <v>#DIV/0!</v>
      </c>
      <c r="I10" s="25" t="e">
        <f t="shared" si="1"/>
        <v>#DIV/0!</v>
      </c>
      <c r="J10" s="25" t="e">
        <f t="shared" si="2"/>
        <v>#DIV/0!</v>
      </c>
      <c r="K10" s="25" t="e">
        <f t="shared" si="5"/>
        <v>#DIV/0!</v>
      </c>
      <c r="L10" s="39" t="e">
        <f t="shared" si="3"/>
        <v>#DIV/0!</v>
      </c>
      <c r="M10" s="39" t="e">
        <f t="shared" si="4"/>
        <v>#DIV/0!</v>
      </c>
      <c r="N10" s="33" t="s">
        <v>34</v>
      </c>
    </row>
    <row r="11" spans="1:14" x14ac:dyDescent="0.25">
      <c r="A11" s="27">
        <v>6</v>
      </c>
      <c r="B11" s="28"/>
      <c r="C11" s="28"/>
      <c r="D11" s="28"/>
      <c r="E11" s="28"/>
      <c r="F11" s="28"/>
      <c r="G11" s="28"/>
      <c r="H11" s="28" t="e">
        <f t="shared" si="0"/>
        <v>#DIV/0!</v>
      </c>
      <c r="I11" s="28" t="e">
        <f t="shared" si="1"/>
        <v>#DIV/0!</v>
      </c>
      <c r="J11" s="28" t="e">
        <f t="shared" si="2"/>
        <v>#DIV/0!</v>
      </c>
      <c r="K11" s="28" t="e">
        <f t="shared" si="5"/>
        <v>#DIV/0!</v>
      </c>
      <c r="L11" s="40" t="e">
        <f t="shared" si="3"/>
        <v>#DIV/0!</v>
      </c>
      <c r="M11" s="40" t="e">
        <f t="shared" si="4"/>
        <v>#DIV/0!</v>
      </c>
      <c r="N11" s="34" t="s">
        <v>31</v>
      </c>
    </row>
    <row r="12" spans="1:14" x14ac:dyDescent="0.25">
      <c r="A12" s="26">
        <v>8</v>
      </c>
      <c r="B12" s="25"/>
      <c r="C12" s="25"/>
      <c r="D12" s="25"/>
      <c r="E12" s="25"/>
      <c r="F12" s="25"/>
      <c r="G12" s="25"/>
      <c r="H12" s="25" t="e">
        <f t="shared" si="0"/>
        <v>#DIV/0!</v>
      </c>
      <c r="I12" s="25" t="e">
        <f t="shared" si="1"/>
        <v>#DIV/0!</v>
      </c>
      <c r="J12" s="25" t="e">
        <f t="shared" si="2"/>
        <v>#DIV/0!</v>
      </c>
      <c r="K12" s="25" t="e">
        <f t="shared" si="5"/>
        <v>#DIV/0!</v>
      </c>
      <c r="L12" s="39" t="e">
        <f t="shared" si="3"/>
        <v>#DIV/0!</v>
      </c>
      <c r="M12" s="39" t="e">
        <f t="shared" si="4"/>
        <v>#DIV/0!</v>
      </c>
      <c r="N12" s="33" t="s">
        <v>32</v>
      </c>
    </row>
    <row r="13" spans="1:14" x14ac:dyDescent="0.25">
      <c r="A13" s="29">
        <v>9</v>
      </c>
      <c r="B13" s="30"/>
      <c r="C13" s="30"/>
      <c r="D13" s="30"/>
      <c r="E13" s="30"/>
      <c r="F13" s="30"/>
      <c r="G13" s="30"/>
      <c r="H13" s="30" t="e">
        <f t="shared" si="0"/>
        <v>#DIV/0!</v>
      </c>
      <c r="I13" s="30" t="e">
        <f t="shared" si="1"/>
        <v>#DIV/0!</v>
      </c>
      <c r="J13" s="25" t="e">
        <f t="shared" si="2"/>
        <v>#DIV/0!</v>
      </c>
      <c r="K13" s="25" t="e">
        <f t="shared" si="5"/>
        <v>#DIV/0!</v>
      </c>
      <c r="L13" s="41" t="e">
        <f t="shared" si="3"/>
        <v>#DIV/0!</v>
      </c>
      <c r="M13" s="41" t="e">
        <f t="shared" si="4"/>
        <v>#DIV/0!</v>
      </c>
      <c r="N13" s="35" t="s">
        <v>33</v>
      </c>
    </row>
    <row r="14" spans="1:14" x14ac:dyDescent="0.25">
      <c r="A14" s="31" t="s">
        <v>16</v>
      </c>
      <c r="B14" s="5">
        <f>SUM(B6:B13)</f>
        <v>0</v>
      </c>
      <c r="C14" s="5">
        <f t="shared" ref="C14:G14" si="6">SUM(C6:C13)</f>
        <v>0</v>
      </c>
      <c r="D14" s="5">
        <f t="shared" si="6"/>
        <v>0</v>
      </c>
      <c r="E14" s="5">
        <f t="shared" si="6"/>
        <v>0</v>
      </c>
      <c r="F14" s="5">
        <f t="shared" si="6"/>
        <v>0</v>
      </c>
      <c r="G14" s="5">
        <f t="shared" si="6"/>
        <v>0</v>
      </c>
      <c r="H14" s="36" t="e">
        <f>ROUND(B14/G14,0)</f>
        <v>#DIV/0!</v>
      </c>
      <c r="I14" s="36" t="e">
        <f>ROUND(C14/G14,0)</f>
        <v>#DIV/0!</v>
      </c>
      <c r="J14" s="36" t="e">
        <f>ROUND((D14+E14)/G14,0)</f>
        <v>#DIV/0!</v>
      </c>
      <c r="K14" s="36" t="e">
        <f>ROUND(F14/G14,0)</f>
        <v>#DIV/0!</v>
      </c>
      <c r="L14" s="42" t="e">
        <f>(D14+E14)/B14</f>
        <v>#DIV/0!</v>
      </c>
      <c r="M14" s="42" t="e">
        <f>F14/B14</f>
        <v>#DIV/0!</v>
      </c>
      <c r="N14" s="31"/>
    </row>
    <row r="15" spans="1:14" x14ac:dyDescent="0.25">
      <c r="A15" s="37" t="s">
        <v>26</v>
      </c>
      <c r="B15" s="38">
        <f>B14-B11</f>
        <v>0</v>
      </c>
      <c r="C15" s="38">
        <f t="shared" ref="C15:G15" si="7">C14-C11</f>
        <v>0</v>
      </c>
      <c r="D15" s="38">
        <f t="shared" si="7"/>
        <v>0</v>
      </c>
      <c r="E15" s="38">
        <f t="shared" si="7"/>
        <v>0</v>
      </c>
      <c r="F15" s="38">
        <f t="shared" si="7"/>
        <v>0</v>
      </c>
      <c r="G15" s="38">
        <f t="shared" si="7"/>
        <v>0</v>
      </c>
      <c r="H15" s="38" t="e">
        <f>ROUND(B15/G15,0)</f>
        <v>#DIV/0!</v>
      </c>
      <c r="I15" s="38" t="e">
        <f>ROUND(C15/G15,0)</f>
        <v>#DIV/0!</v>
      </c>
      <c r="J15" s="38" t="e">
        <f t="shared" si="2"/>
        <v>#DIV/0!</v>
      </c>
      <c r="K15" s="38" t="e">
        <f t="shared" si="5"/>
        <v>#DIV/0!</v>
      </c>
      <c r="L15" s="43" t="e">
        <f>(D15+E15)/B15</f>
        <v>#DIV/0!</v>
      </c>
      <c r="M15" s="43" t="e">
        <f>F15/B15</f>
        <v>#DIV/0!</v>
      </c>
      <c r="N15" s="38"/>
    </row>
  </sheetData>
  <mergeCells count="1">
    <mergeCell ref="A2:G2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N15"/>
  <sheetViews>
    <sheetView workbookViewId="0">
      <selection activeCell="A2" sqref="A2:N15"/>
    </sheetView>
  </sheetViews>
  <sheetFormatPr defaultRowHeight="15" x14ac:dyDescent="0.25"/>
  <cols>
    <col min="14" max="14" width="34.7109375" bestFit="1" customWidth="1"/>
  </cols>
  <sheetData>
    <row r="2" spans="1:14" x14ac:dyDescent="0.25">
      <c r="A2" s="76" t="s">
        <v>25</v>
      </c>
      <c r="B2" s="76"/>
      <c r="C2" s="76"/>
      <c r="D2" s="76"/>
      <c r="E2" s="76"/>
      <c r="F2" s="76"/>
      <c r="G2" s="76"/>
      <c r="H2" s="44"/>
      <c r="I2" s="44"/>
      <c r="J2" s="44"/>
      <c r="K2" s="44"/>
      <c r="L2" s="44"/>
      <c r="M2" s="44"/>
      <c r="N2" s="44"/>
    </row>
    <row r="5" spans="1:14" ht="45" x14ac:dyDescent="0.25">
      <c r="A5" s="1" t="s">
        <v>2</v>
      </c>
      <c r="B5" s="2" t="s">
        <v>3</v>
      </c>
      <c r="C5" s="1" t="s">
        <v>4</v>
      </c>
      <c r="D5" s="3" t="s">
        <v>5</v>
      </c>
      <c r="E5" s="1" t="s">
        <v>6</v>
      </c>
      <c r="F5" s="3" t="s">
        <v>7</v>
      </c>
      <c r="G5" s="4" t="s">
        <v>8</v>
      </c>
      <c r="H5" s="3" t="s">
        <v>9</v>
      </c>
      <c r="I5" s="1" t="s">
        <v>10</v>
      </c>
      <c r="J5" s="3" t="s">
        <v>11</v>
      </c>
      <c r="K5" s="3" t="s">
        <v>12</v>
      </c>
      <c r="L5" s="1" t="s">
        <v>13</v>
      </c>
      <c r="M5" s="1" t="s">
        <v>14</v>
      </c>
      <c r="N5" s="1" t="s">
        <v>2</v>
      </c>
    </row>
    <row r="6" spans="1:14" x14ac:dyDescent="0.25">
      <c r="A6" s="24">
        <v>1</v>
      </c>
      <c r="B6" s="25"/>
      <c r="C6" s="25"/>
      <c r="D6" s="25"/>
      <c r="E6" s="25"/>
      <c r="F6" s="25"/>
      <c r="G6" s="25"/>
      <c r="H6" s="25" t="e">
        <f>ROUND(B6/G6,0)</f>
        <v>#DIV/0!</v>
      </c>
      <c r="I6" s="25" t="e">
        <f>ROUND(C6/G6,0)</f>
        <v>#DIV/0!</v>
      </c>
      <c r="J6" s="25" t="e">
        <f>ROUND((D6+E6)/G6,0)</f>
        <v>#DIV/0!</v>
      </c>
      <c r="K6" s="25" t="e">
        <f>ROUND(F6/G6,0)</f>
        <v>#DIV/0!</v>
      </c>
      <c r="L6" s="39" t="e">
        <f>(D6+E6)/B6</f>
        <v>#DIV/0!</v>
      </c>
      <c r="M6" s="39" t="e">
        <f>F6/B6</f>
        <v>#DIV/0!</v>
      </c>
      <c r="N6" s="32" t="s">
        <v>27</v>
      </c>
    </row>
    <row r="7" spans="1:14" x14ac:dyDescent="0.25">
      <c r="A7" s="26">
        <v>2</v>
      </c>
      <c r="B7" s="25"/>
      <c r="C7" s="25"/>
      <c r="D7" s="25"/>
      <c r="E7" s="25"/>
      <c r="F7" s="25"/>
      <c r="G7" s="25"/>
      <c r="H7" s="25" t="e">
        <f t="shared" ref="H7:H13" si="0">ROUND(B7/G7,0)</f>
        <v>#DIV/0!</v>
      </c>
      <c r="I7" s="25" t="e">
        <f t="shared" ref="I7:I13" si="1">ROUND(C7/G7,0)</f>
        <v>#DIV/0!</v>
      </c>
      <c r="J7" s="25" t="e">
        <f t="shared" ref="J7:J15" si="2">ROUND((D7+E7)/G7,0)</f>
        <v>#DIV/0!</v>
      </c>
      <c r="K7" s="25" t="e">
        <f>ROUND(F7/G7,0)</f>
        <v>#DIV/0!</v>
      </c>
      <c r="L7" s="39" t="e">
        <f t="shared" ref="L7:L13" si="3">(D7+E7)/B7</f>
        <v>#DIV/0!</v>
      </c>
      <c r="M7" s="39" t="e">
        <f t="shared" ref="M7:M13" si="4">F7/B7</f>
        <v>#DIV/0!</v>
      </c>
      <c r="N7" s="33" t="s">
        <v>28</v>
      </c>
    </row>
    <row r="8" spans="1:14" x14ac:dyDescent="0.25">
      <c r="A8" s="26">
        <v>3</v>
      </c>
      <c r="B8" s="25"/>
      <c r="C8" s="25"/>
      <c r="D8" s="25"/>
      <c r="E8" s="25"/>
      <c r="F8" s="25"/>
      <c r="G8" s="25"/>
      <c r="H8" s="25" t="e">
        <f t="shared" si="0"/>
        <v>#DIV/0!</v>
      </c>
      <c r="I8" s="25" t="e">
        <f t="shared" si="1"/>
        <v>#DIV/0!</v>
      </c>
      <c r="J8" s="25" t="e">
        <f t="shared" si="2"/>
        <v>#DIV/0!</v>
      </c>
      <c r="K8" s="25" t="e">
        <f t="shared" ref="K8:K15" si="5">ROUND(F8/G8,0)</f>
        <v>#DIV/0!</v>
      </c>
      <c r="L8" s="39" t="e">
        <f t="shared" si="3"/>
        <v>#DIV/0!</v>
      </c>
      <c r="M8" s="39" t="e">
        <f t="shared" si="4"/>
        <v>#DIV/0!</v>
      </c>
      <c r="N8" s="33" t="s">
        <v>29</v>
      </c>
    </row>
    <row r="9" spans="1:14" x14ac:dyDescent="0.25">
      <c r="A9" s="26">
        <v>4</v>
      </c>
      <c r="B9" s="25"/>
      <c r="C9" s="25"/>
      <c r="D9" s="25"/>
      <c r="E9" s="25"/>
      <c r="F9" s="25"/>
      <c r="G9" s="25"/>
      <c r="H9" s="25" t="e">
        <f t="shared" si="0"/>
        <v>#DIV/0!</v>
      </c>
      <c r="I9" s="25" t="e">
        <f t="shared" si="1"/>
        <v>#DIV/0!</v>
      </c>
      <c r="J9" s="25" t="e">
        <f t="shared" si="2"/>
        <v>#DIV/0!</v>
      </c>
      <c r="K9" s="25" t="e">
        <f t="shared" si="5"/>
        <v>#DIV/0!</v>
      </c>
      <c r="L9" s="39" t="e">
        <f t="shared" si="3"/>
        <v>#DIV/0!</v>
      </c>
      <c r="M9" s="39" t="e">
        <f t="shared" si="4"/>
        <v>#DIV/0!</v>
      </c>
      <c r="N9" s="33" t="s">
        <v>30</v>
      </c>
    </row>
    <row r="10" spans="1:14" x14ac:dyDescent="0.25">
      <c r="A10" s="26">
        <v>5</v>
      </c>
      <c r="B10" s="25"/>
      <c r="C10" s="25"/>
      <c r="D10" s="25"/>
      <c r="E10" s="25"/>
      <c r="F10" s="25"/>
      <c r="G10" s="25"/>
      <c r="H10" s="25" t="e">
        <f t="shared" si="0"/>
        <v>#DIV/0!</v>
      </c>
      <c r="I10" s="25" t="e">
        <f t="shared" si="1"/>
        <v>#DIV/0!</v>
      </c>
      <c r="J10" s="25" t="e">
        <f t="shared" si="2"/>
        <v>#DIV/0!</v>
      </c>
      <c r="K10" s="25" t="e">
        <f t="shared" si="5"/>
        <v>#DIV/0!</v>
      </c>
      <c r="L10" s="39" t="e">
        <f t="shared" si="3"/>
        <v>#DIV/0!</v>
      </c>
      <c r="M10" s="39" t="e">
        <f t="shared" si="4"/>
        <v>#DIV/0!</v>
      </c>
      <c r="N10" s="33" t="s">
        <v>34</v>
      </c>
    </row>
    <row r="11" spans="1:14" x14ac:dyDescent="0.25">
      <c r="A11" s="27">
        <v>6</v>
      </c>
      <c r="B11" s="28"/>
      <c r="C11" s="28"/>
      <c r="D11" s="28"/>
      <c r="E11" s="28"/>
      <c r="F11" s="28"/>
      <c r="G11" s="28"/>
      <c r="H11" s="28" t="e">
        <f t="shared" si="0"/>
        <v>#DIV/0!</v>
      </c>
      <c r="I11" s="28" t="e">
        <f t="shared" si="1"/>
        <v>#DIV/0!</v>
      </c>
      <c r="J11" s="28" t="e">
        <f t="shared" si="2"/>
        <v>#DIV/0!</v>
      </c>
      <c r="K11" s="28" t="e">
        <f t="shared" si="5"/>
        <v>#DIV/0!</v>
      </c>
      <c r="L11" s="40" t="e">
        <f t="shared" si="3"/>
        <v>#DIV/0!</v>
      </c>
      <c r="M11" s="40" t="e">
        <f t="shared" si="4"/>
        <v>#DIV/0!</v>
      </c>
      <c r="N11" s="34" t="s">
        <v>31</v>
      </c>
    </row>
    <row r="12" spans="1:14" x14ac:dyDescent="0.25">
      <c r="A12" s="26">
        <v>8</v>
      </c>
      <c r="B12" s="25"/>
      <c r="C12" s="25"/>
      <c r="D12" s="25"/>
      <c r="E12" s="25"/>
      <c r="F12" s="25"/>
      <c r="G12" s="25"/>
      <c r="H12" s="25" t="e">
        <f t="shared" si="0"/>
        <v>#DIV/0!</v>
      </c>
      <c r="I12" s="25" t="e">
        <f t="shared" si="1"/>
        <v>#DIV/0!</v>
      </c>
      <c r="J12" s="25" t="e">
        <f t="shared" si="2"/>
        <v>#DIV/0!</v>
      </c>
      <c r="K12" s="25" t="e">
        <f t="shared" si="5"/>
        <v>#DIV/0!</v>
      </c>
      <c r="L12" s="39" t="e">
        <f t="shared" si="3"/>
        <v>#DIV/0!</v>
      </c>
      <c r="M12" s="39" t="e">
        <f t="shared" si="4"/>
        <v>#DIV/0!</v>
      </c>
      <c r="N12" s="33" t="s">
        <v>32</v>
      </c>
    </row>
    <row r="13" spans="1:14" x14ac:dyDescent="0.25">
      <c r="A13" s="29">
        <v>9</v>
      </c>
      <c r="B13" s="30"/>
      <c r="C13" s="30"/>
      <c r="D13" s="30"/>
      <c r="E13" s="30"/>
      <c r="F13" s="30"/>
      <c r="G13" s="30"/>
      <c r="H13" s="30" t="e">
        <f t="shared" si="0"/>
        <v>#DIV/0!</v>
      </c>
      <c r="I13" s="30" t="e">
        <f t="shared" si="1"/>
        <v>#DIV/0!</v>
      </c>
      <c r="J13" s="25" t="e">
        <f t="shared" si="2"/>
        <v>#DIV/0!</v>
      </c>
      <c r="K13" s="25" t="e">
        <f t="shared" si="5"/>
        <v>#DIV/0!</v>
      </c>
      <c r="L13" s="41" t="e">
        <f t="shared" si="3"/>
        <v>#DIV/0!</v>
      </c>
      <c r="M13" s="41" t="e">
        <f t="shared" si="4"/>
        <v>#DIV/0!</v>
      </c>
      <c r="N13" s="35" t="s">
        <v>33</v>
      </c>
    </row>
    <row r="14" spans="1:14" x14ac:dyDescent="0.25">
      <c r="A14" s="31" t="s">
        <v>16</v>
      </c>
      <c r="B14" s="5">
        <f>SUM(B6:B13)</f>
        <v>0</v>
      </c>
      <c r="C14" s="5">
        <f t="shared" ref="C14:G14" si="6">SUM(C6:C13)</f>
        <v>0</v>
      </c>
      <c r="D14" s="5">
        <f t="shared" si="6"/>
        <v>0</v>
      </c>
      <c r="E14" s="5">
        <f t="shared" si="6"/>
        <v>0</v>
      </c>
      <c r="F14" s="5">
        <f t="shared" si="6"/>
        <v>0</v>
      </c>
      <c r="G14" s="5">
        <f t="shared" si="6"/>
        <v>0</v>
      </c>
      <c r="H14" s="36" t="e">
        <f>ROUND(B14/G14,0)</f>
        <v>#DIV/0!</v>
      </c>
      <c r="I14" s="36" t="e">
        <f>ROUND(C14/G14,0)</f>
        <v>#DIV/0!</v>
      </c>
      <c r="J14" s="36" t="e">
        <f>ROUND((D14+E14)/G14,0)</f>
        <v>#DIV/0!</v>
      </c>
      <c r="K14" s="36" t="e">
        <f>ROUND(F14/G14,0)</f>
        <v>#DIV/0!</v>
      </c>
      <c r="L14" s="42" t="e">
        <f>(D14+E14)/B14</f>
        <v>#DIV/0!</v>
      </c>
      <c r="M14" s="42" t="e">
        <f>F14/B14</f>
        <v>#DIV/0!</v>
      </c>
      <c r="N14" s="31"/>
    </row>
    <row r="15" spans="1:14" x14ac:dyDescent="0.25">
      <c r="A15" s="37" t="s">
        <v>26</v>
      </c>
      <c r="B15" s="38">
        <f>B14-B11</f>
        <v>0</v>
      </c>
      <c r="C15" s="38">
        <f t="shared" ref="C15:G15" si="7">C14-C11</f>
        <v>0</v>
      </c>
      <c r="D15" s="38">
        <f t="shared" si="7"/>
        <v>0</v>
      </c>
      <c r="E15" s="38">
        <f t="shared" si="7"/>
        <v>0</v>
      </c>
      <c r="F15" s="38">
        <f t="shared" si="7"/>
        <v>0</v>
      </c>
      <c r="G15" s="38">
        <f t="shared" si="7"/>
        <v>0</v>
      </c>
      <c r="H15" s="38" t="e">
        <f>ROUND(B15/G15,0)</f>
        <v>#DIV/0!</v>
      </c>
      <c r="I15" s="38" t="e">
        <f>ROUND(C15/G15,0)</f>
        <v>#DIV/0!</v>
      </c>
      <c r="J15" s="38" t="e">
        <f t="shared" si="2"/>
        <v>#DIV/0!</v>
      </c>
      <c r="K15" s="38" t="e">
        <f t="shared" si="5"/>
        <v>#DIV/0!</v>
      </c>
      <c r="L15" s="43" t="e">
        <f>(D15+E15)/B15</f>
        <v>#DIV/0!</v>
      </c>
      <c r="M15" s="43" t="e">
        <f>F15/B15</f>
        <v>#DIV/0!</v>
      </c>
      <c r="N15" s="38"/>
    </row>
  </sheetData>
  <mergeCells count="1">
    <mergeCell ref="A2:G2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N15"/>
  <sheetViews>
    <sheetView workbookViewId="0">
      <selection activeCell="N20" sqref="N20"/>
    </sheetView>
  </sheetViews>
  <sheetFormatPr defaultRowHeight="15" x14ac:dyDescent="0.25"/>
  <cols>
    <col min="14" max="14" width="34.7109375" bestFit="1" customWidth="1"/>
  </cols>
  <sheetData>
    <row r="2" spans="1:14" x14ac:dyDescent="0.25">
      <c r="A2" s="76" t="s">
        <v>25</v>
      </c>
      <c r="B2" s="76"/>
      <c r="C2" s="76"/>
      <c r="D2" s="76"/>
      <c r="E2" s="76"/>
      <c r="F2" s="76"/>
      <c r="G2" s="76"/>
      <c r="H2" s="44"/>
      <c r="I2" s="44"/>
      <c r="J2" s="44"/>
      <c r="K2" s="44"/>
      <c r="L2" s="44"/>
      <c r="M2" s="44"/>
      <c r="N2" s="44"/>
    </row>
    <row r="5" spans="1:14" ht="45" x14ac:dyDescent="0.25">
      <c r="A5" s="1" t="s">
        <v>2</v>
      </c>
      <c r="B5" s="2" t="s">
        <v>3</v>
      </c>
      <c r="C5" s="1" t="s">
        <v>4</v>
      </c>
      <c r="D5" s="3" t="s">
        <v>5</v>
      </c>
      <c r="E5" s="1" t="s">
        <v>6</v>
      </c>
      <c r="F5" s="3" t="s">
        <v>7</v>
      </c>
      <c r="G5" s="4" t="s">
        <v>8</v>
      </c>
      <c r="H5" s="3" t="s">
        <v>9</v>
      </c>
      <c r="I5" s="1" t="s">
        <v>10</v>
      </c>
      <c r="J5" s="3" t="s">
        <v>11</v>
      </c>
      <c r="K5" s="3" t="s">
        <v>12</v>
      </c>
      <c r="L5" s="1" t="s">
        <v>13</v>
      </c>
      <c r="M5" s="1" t="s">
        <v>14</v>
      </c>
      <c r="N5" s="1" t="s">
        <v>2</v>
      </c>
    </row>
    <row r="6" spans="1:14" x14ac:dyDescent="0.25">
      <c r="A6" s="24">
        <v>1</v>
      </c>
      <c r="B6" s="25"/>
      <c r="C6" s="25"/>
      <c r="D6" s="25"/>
      <c r="E6" s="25"/>
      <c r="F6" s="25"/>
      <c r="G6" s="25"/>
      <c r="H6" s="25" t="e">
        <f>ROUND(B6/G6,0)</f>
        <v>#DIV/0!</v>
      </c>
      <c r="I6" s="25" t="e">
        <f>ROUND(C6/G6,0)</f>
        <v>#DIV/0!</v>
      </c>
      <c r="J6" s="25" t="e">
        <f>ROUND((D6+E6)/G6,0)</f>
        <v>#DIV/0!</v>
      </c>
      <c r="K6" s="25" t="e">
        <f>ROUND(F6/G6,0)</f>
        <v>#DIV/0!</v>
      </c>
      <c r="L6" s="39" t="e">
        <f>(D6+E6)/B6</f>
        <v>#DIV/0!</v>
      </c>
      <c r="M6" s="39" t="e">
        <f>F6/B6</f>
        <v>#DIV/0!</v>
      </c>
      <c r="N6" s="32" t="s">
        <v>27</v>
      </c>
    </row>
    <row r="7" spans="1:14" x14ac:dyDescent="0.25">
      <c r="A7" s="26">
        <v>2</v>
      </c>
      <c r="B7" s="25"/>
      <c r="C7" s="25"/>
      <c r="D7" s="25"/>
      <c r="E7" s="25"/>
      <c r="F7" s="25"/>
      <c r="G7" s="25"/>
      <c r="H7" s="25" t="e">
        <f t="shared" ref="H7:H13" si="0">ROUND(B7/G7,0)</f>
        <v>#DIV/0!</v>
      </c>
      <c r="I7" s="25" t="e">
        <f t="shared" ref="I7:I13" si="1">ROUND(C7/G7,0)</f>
        <v>#DIV/0!</v>
      </c>
      <c r="J7" s="25" t="e">
        <f t="shared" ref="J7:J15" si="2">ROUND((D7+E7)/G7,0)</f>
        <v>#DIV/0!</v>
      </c>
      <c r="K7" s="25" t="e">
        <f>ROUND(F7/G7,0)</f>
        <v>#DIV/0!</v>
      </c>
      <c r="L7" s="39" t="e">
        <f t="shared" ref="L7:L13" si="3">(D7+E7)/B7</f>
        <v>#DIV/0!</v>
      </c>
      <c r="M7" s="39" t="e">
        <f t="shared" ref="M7:M13" si="4">F7/B7</f>
        <v>#DIV/0!</v>
      </c>
      <c r="N7" s="33" t="s">
        <v>28</v>
      </c>
    </row>
    <row r="8" spans="1:14" x14ac:dyDescent="0.25">
      <c r="A8" s="26">
        <v>3</v>
      </c>
      <c r="B8" s="25"/>
      <c r="C8" s="25"/>
      <c r="D8" s="25"/>
      <c r="E8" s="25"/>
      <c r="F8" s="25"/>
      <c r="G8" s="25"/>
      <c r="H8" s="25" t="e">
        <f t="shared" si="0"/>
        <v>#DIV/0!</v>
      </c>
      <c r="I8" s="25" t="e">
        <f t="shared" si="1"/>
        <v>#DIV/0!</v>
      </c>
      <c r="J8" s="25" t="e">
        <f t="shared" si="2"/>
        <v>#DIV/0!</v>
      </c>
      <c r="K8" s="25" t="e">
        <f t="shared" ref="K8:K15" si="5">ROUND(F8/G8,0)</f>
        <v>#DIV/0!</v>
      </c>
      <c r="L8" s="39" t="e">
        <f t="shared" si="3"/>
        <v>#DIV/0!</v>
      </c>
      <c r="M8" s="39" t="e">
        <f t="shared" si="4"/>
        <v>#DIV/0!</v>
      </c>
      <c r="N8" s="33" t="s">
        <v>29</v>
      </c>
    </row>
    <row r="9" spans="1:14" x14ac:dyDescent="0.25">
      <c r="A9" s="26">
        <v>4</v>
      </c>
      <c r="B9" s="25"/>
      <c r="C9" s="25"/>
      <c r="D9" s="25"/>
      <c r="E9" s="25"/>
      <c r="F9" s="25"/>
      <c r="G9" s="25"/>
      <c r="H9" s="25" t="e">
        <f t="shared" si="0"/>
        <v>#DIV/0!</v>
      </c>
      <c r="I9" s="25" t="e">
        <f t="shared" si="1"/>
        <v>#DIV/0!</v>
      </c>
      <c r="J9" s="25" t="e">
        <f t="shared" si="2"/>
        <v>#DIV/0!</v>
      </c>
      <c r="K9" s="25" t="e">
        <f t="shared" si="5"/>
        <v>#DIV/0!</v>
      </c>
      <c r="L9" s="39" t="e">
        <f t="shared" si="3"/>
        <v>#DIV/0!</v>
      </c>
      <c r="M9" s="39" t="e">
        <f t="shared" si="4"/>
        <v>#DIV/0!</v>
      </c>
      <c r="N9" s="33" t="s">
        <v>30</v>
      </c>
    </row>
    <row r="10" spans="1:14" x14ac:dyDescent="0.25">
      <c r="A10" s="26">
        <v>5</v>
      </c>
      <c r="B10" s="25"/>
      <c r="C10" s="25"/>
      <c r="D10" s="25"/>
      <c r="E10" s="25"/>
      <c r="F10" s="25"/>
      <c r="G10" s="25"/>
      <c r="H10" s="25" t="e">
        <f t="shared" si="0"/>
        <v>#DIV/0!</v>
      </c>
      <c r="I10" s="25" t="e">
        <f t="shared" si="1"/>
        <v>#DIV/0!</v>
      </c>
      <c r="J10" s="25" t="e">
        <f t="shared" si="2"/>
        <v>#DIV/0!</v>
      </c>
      <c r="K10" s="25" t="e">
        <f t="shared" si="5"/>
        <v>#DIV/0!</v>
      </c>
      <c r="L10" s="39" t="e">
        <f t="shared" si="3"/>
        <v>#DIV/0!</v>
      </c>
      <c r="M10" s="39" t="e">
        <f t="shared" si="4"/>
        <v>#DIV/0!</v>
      </c>
      <c r="N10" s="33" t="s">
        <v>34</v>
      </c>
    </row>
    <row r="11" spans="1:14" x14ac:dyDescent="0.25">
      <c r="A11" s="27">
        <v>6</v>
      </c>
      <c r="B11" s="28"/>
      <c r="C11" s="28"/>
      <c r="D11" s="28"/>
      <c r="E11" s="28"/>
      <c r="F11" s="28"/>
      <c r="G11" s="28"/>
      <c r="H11" s="28" t="e">
        <f t="shared" si="0"/>
        <v>#DIV/0!</v>
      </c>
      <c r="I11" s="28" t="e">
        <f t="shared" si="1"/>
        <v>#DIV/0!</v>
      </c>
      <c r="J11" s="28" t="e">
        <f t="shared" si="2"/>
        <v>#DIV/0!</v>
      </c>
      <c r="K11" s="28" t="e">
        <f t="shared" si="5"/>
        <v>#DIV/0!</v>
      </c>
      <c r="L11" s="40" t="e">
        <f t="shared" si="3"/>
        <v>#DIV/0!</v>
      </c>
      <c r="M11" s="40" t="e">
        <f t="shared" si="4"/>
        <v>#DIV/0!</v>
      </c>
      <c r="N11" s="34" t="s">
        <v>31</v>
      </c>
    </row>
    <row r="12" spans="1:14" x14ac:dyDescent="0.25">
      <c r="A12" s="26">
        <v>8</v>
      </c>
      <c r="B12" s="25"/>
      <c r="C12" s="25"/>
      <c r="D12" s="25"/>
      <c r="E12" s="25"/>
      <c r="F12" s="25"/>
      <c r="G12" s="25"/>
      <c r="H12" s="25" t="e">
        <f t="shared" si="0"/>
        <v>#DIV/0!</v>
      </c>
      <c r="I12" s="25" t="e">
        <f t="shared" si="1"/>
        <v>#DIV/0!</v>
      </c>
      <c r="J12" s="25" t="e">
        <f t="shared" si="2"/>
        <v>#DIV/0!</v>
      </c>
      <c r="K12" s="25" t="e">
        <f t="shared" si="5"/>
        <v>#DIV/0!</v>
      </c>
      <c r="L12" s="39" t="e">
        <f t="shared" si="3"/>
        <v>#DIV/0!</v>
      </c>
      <c r="M12" s="39" t="e">
        <f t="shared" si="4"/>
        <v>#DIV/0!</v>
      </c>
      <c r="N12" s="33" t="s">
        <v>32</v>
      </c>
    </row>
    <row r="13" spans="1:14" x14ac:dyDescent="0.25">
      <c r="A13" s="29">
        <v>9</v>
      </c>
      <c r="B13" s="30"/>
      <c r="C13" s="30"/>
      <c r="D13" s="30"/>
      <c r="E13" s="30"/>
      <c r="F13" s="30"/>
      <c r="G13" s="30"/>
      <c r="H13" s="30" t="e">
        <f t="shared" si="0"/>
        <v>#DIV/0!</v>
      </c>
      <c r="I13" s="30" t="e">
        <f t="shared" si="1"/>
        <v>#DIV/0!</v>
      </c>
      <c r="J13" s="25" t="e">
        <f t="shared" si="2"/>
        <v>#DIV/0!</v>
      </c>
      <c r="K13" s="25" t="e">
        <f t="shared" si="5"/>
        <v>#DIV/0!</v>
      </c>
      <c r="L13" s="41" t="e">
        <f t="shared" si="3"/>
        <v>#DIV/0!</v>
      </c>
      <c r="M13" s="41" t="e">
        <f t="shared" si="4"/>
        <v>#DIV/0!</v>
      </c>
      <c r="N13" s="35" t="s">
        <v>33</v>
      </c>
    </row>
    <row r="14" spans="1:14" x14ac:dyDescent="0.25">
      <c r="A14" s="31" t="s">
        <v>16</v>
      </c>
      <c r="B14" s="5">
        <f>SUM(B6:B13)</f>
        <v>0</v>
      </c>
      <c r="C14" s="5">
        <f t="shared" ref="C14:G14" si="6">SUM(C6:C13)</f>
        <v>0</v>
      </c>
      <c r="D14" s="5">
        <f t="shared" si="6"/>
        <v>0</v>
      </c>
      <c r="E14" s="5">
        <f t="shared" si="6"/>
        <v>0</v>
      </c>
      <c r="F14" s="5">
        <f t="shared" si="6"/>
        <v>0</v>
      </c>
      <c r="G14" s="5">
        <f t="shared" si="6"/>
        <v>0</v>
      </c>
      <c r="H14" s="36" t="e">
        <f>ROUND(B14/G14,0)</f>
        <v>#DIV/0!</v>
      </c>
      <c r="I14" s="36" t="e">
        <f>ROUND(C14/G14,0)</f>
        <v>#DIV/0!</v>
      </c>
      <c r="J14" s="36" t="e">
        <f>ROUND((D14+E14)/G14,0)</f>
        <v>#DIV/0!</v>
      </c>
      <c r="K14" s="36" t="e">
        <f>ROUND(F14/G14,0)</f>
        <v>#DIV/0!</v>
      </c>
      <c r="L14" s="42" t="e">
        <f>(D14+E14)/B14</f>
        <v>#DIV/0!</v>
      </c>
      <c r="M14" s="42" t="e">
        <f>F14/B14</f>
        <v>#DIV/0!</v>
      </c>
      <c r="N14" s="31"/>
    </row>
    <row r="15" spans="1:14" x14ac:dyDescent="0.25">
      <c r="A15" s="37" t="s">
        <v>26</v>
      </c>
      <c r="B15" s="38">
        <f>B14-B11</f>
        <v>0</v>
      </c>
      <c r="C15" s="38">
        <f t="shared" ref="C15:G15" si="7">C14-C11</f>
        <v>0</v>
      </c>
      <c r="D15" s="38">
        <f t="shared" si="7"/>
        <v>0</v>
      </c>
      <c r="E15" s="38">
        <f t="shared" si="7"/>
        <v>0</v>
      </c>
      <c r="F15" s="38">
        <f t="shared" si="7"/>
        <v>0</v>
      </c>
      <c r="G15" s="38">
        <f t="shared" si="7"/>
        <v>0</v>
      </c>
      <c r="H15" s="38" t="e">
        <f>ROUND(B15/G15,0)</f>
        <v>#DIV/0!</v>
      </c>
      <c r="I15" s="38" t="e">
        <f>ROUND(C15/G15,0)</f>
        <v>#DIV/0!</v>
      </c>
      <c r="J15" s="38" t="e">
        <f t="shared" si="2"/>
        <v>#DIV/0!</v>
      </c>
      <c r="K15" s="38" t="e">
        <f t="shared" si="5"/>
        <v>#DIV/0!</v>
      </c>
      <c r="L15" s="43" t="e">
        <f>(D15+E15)/B15</f>
        <v>#DIV/0!</v>
      </c>
      <c r="M15" s="43" t="e">
        <f>F15/B15</f>
        <v>#DIV/0!</v>
      </c>
      <c r="N15" s="38"/>
    </row>
  </sheetData>
  <mergeCells count="1">
    <mergeCell ref="A2:G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postup</vt:lpstr>
      <vt:lpstr>souhrny </vt:lpstr>
      <vt:lpstr>FNM  vstupní TAB</vt:lpstr>
      <vt:lpstr>FN Plzeň </vt:lpstr>
      <vt:lpstr>FN Hradec</vt:lpstr>
      <vt:lpstr>FN Olomouc</vt:lpstr>
      <vt:lpstr>FN Brno</vt:lpstr>
      <vt:lpstr>FN Ostrava</vt:lpstr>
      <vt:lpstr>FN Bulovka</vt:lpstr>
      <vt:lpstr>CIS Odb</vt:lpstr>
    </vt:vector>
  </TitlesOfParts>
  <Company>FN Motol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koudelkova48168</dc:creator>
  <cp:lastModifiedBy>Káňa Jaroslav, Ing., MHA</cp:lastModifiedBy>
  <cp:lastPrinted>2024-02-21T06:39:09Z</cp:lastPrinted>
  <dcterms:created xsi:type="dcterms:W3CDTF">2024-02-07T13:46:46Z</dcterms:created>
  <dcterms:modified xsi:type="dcterms:W3CDTF">2024-02-21T10:45:41Z</dcterms:modified>
</cp:coreProperties>
</file>